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microsoft.com/office/2011/relationships/webextensiontaskpanes" Target="xl/webextensions/taskpanes.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04"/>
  <workbookPr/>
  <mc:AlternateContent xmlns:mc="http://schemas.openxmlformats.org/markup-compatibility/2006">
    <mc:Choice Requires="x15">
      <x15ac:absPath xmlns:x15ac="http://schemas.microsoft.com/office/spreadsheetml/2010/11/ac" url="C:\Users\mlc\Downloads\"/>
    </mc:Choice>
  </mc:AlternateContent>
  <xr:revisionPtr revIDLastSave="2437" documentId="13_ncr:1_{7795C618-C879-4C00-9EEF-F656796F9408}" xr6:coauthVersionLast="47" xr6:coauthVersionMax="47" xr10:uidLastSave="{89B494CA-0376-4EE8-AE1A-05DD9E1A0DE8}"/>
  <workbookProtection workbookPassword="8271" lockStructure="1"/>
  <bookViews>
    <workbookView xWindow="-120" yWindow="-120" windowWidth="29040" windowHeight="15720" xr2:uid="{00000000-000D-0000-FFFF-FFFF00000000}"/>
  </bookViews>
  <sheets>
    <sheet name="DSD_2024-25" sheetId="1" r:id="rId1"/>
    <sheet name="uc_2024-25" sheetId="2" r:id="rId2"/>
    <sheet name="uc_meta" sheetId="3" r:id="rId3"/>
    <sheet name="RH" sheetId="4" r:id="rId4"/>
    <sheet name="RH_meta" sheetId="5" r:id="rId5"/>
    <sheet name="Servico_externo" sheetId="6" r:id="rId6"/>
    <sheet name="cod_curso" sheetId="7" r:id="rId7"/>
  </sheets>
  <definedNames>
    <definedName name="_xlnm._FilterDatabase" localSheetId="6" hidden="1">cod_curso!$A$1:$F$30</definedName>
    <definedName name="_xlnm._FilterDatabase" localSheetId="3" hidden="1">RH!$A$1:$L$321</definedName>
    <definedName name="_xlnm._FilterDatabase" localSheetId="5" hidden="1">Servico_externo!$A$1:$S$109</definedName>
    <definedName name="_xlnm._FilterDatabase" localSheetId="1" hidden="1">'uc_2024-25'!$A$1:$AD$449</definedName>
    <definedName name="_xlnm._FilterDatabase" localSheetId="0" hidden="1">'DSD_2024-25'!$A$1:$I$8065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451" i="1" l="1"/>
  <c r="I832" i="1"/>
  <c r="I833" i="1"/>
  <c r="I834" i="1"/>
  <c r="I835" i="1"/>
  <c r="I815" i="1"/>
  <c r="I817" i="1"/>
  <c r="I816" i="1"/>
  <c r="C4" i="1"/>
  <c r="C5" i="1"/>
  <c r="C6" i="1"/>
  <c r="C7" i="1"/>
  <c r="C8" i="1"/>
  <c r="C9" i="1"/>
  <c r="C10" i="1"/>
  <c r="C11" i="1"/>
  <c r="C12" i="1"/>
  <c r="C13" i="1"/>
  <c r="C14" i="1"/>
  <c r="C15" i="1"/>
  <c r="C16" i="1"/>
  <c r="C17" i="1"/>
  <c r="C18" i="1"/>
  <c r="C19" i="1"/>
  <c r="C20" i="1"/>
  <c r="C22" i="1"/>
  <c r="C23" i="1"/>
  <c r="C24" i="1"/>
  <c r="C25" i="1"/>
  <c r="C26" i="1"/>
  <c r="C27" i="1"/>
  <c r="C28" i="1"/>
  <c r="C29" i="1"/>
  <c r="C30" i="1"/>
  <c r="C31" i="1"/>
  <c r="C32" i="1"/>
  <c r="C33" i="1"/>
  <c r="C34" i="1"/>
  <c r="C35" i="1"/>
  <c r="C36" i="1"/>
  <c r="C37" i="1"/>
  <c r="C38" i="1"/>
  <c r="C40" i="1"/>
  <c r="C41" i="1"/>
  <c r="C42" i="1"/>
  <c r="C43" i="1"/>
  <c r="C44" i="1"/>
  <c r="C45" i="1"/>
  <c r="C46" i="1"/>
  <c r="C47" i="1"/>
  <c r="C48" i="1"/>
  <c r="C49" i="1"/>
  <c r="C50" i="1"/>
  <c r="C51" i="1"/>
  <c r="C52" i="1"/>
  <c r="C53" i="1"/>
  <c r="C54" i="1"/>
  <c r="C55" i="1"/>
  <c r="C56" i="1"/>
  <c r="C58" i="1"/>
  <c r="C59" i="1"/>
  <c r="C60" i="1"/>
  <c r="C61" i="1"/>
  <c r="C62" i="1"/>
  <c r="C63" i="1"/>
  <c r="C64" i="1"/>
  <c r="C65" i="1"/>
  <c r="C66" i="1"/>
  <c r="C67" i="1"/>
  <c r="C68" i="1"/>
  <c r="C69" i="1"/>
  <c r="C70" i="1"/>
  <c r="C71" i="1"/>
  <c r="C72" i="1"/>
  <c r="C73" i="1"/>
  <c r="C74" i="1"/>
  <c r="C76" i="1"/>
  <c r="C77" i="1"/>
  <c r="C78" i="1"/>
  <c r="C79" i="1"/>
  <c r="C80" i="1"/>
  <c r="C81" i="1"/>
  <c r="C82" i="1"/>
  <c r="C83" i="1"/>
  <c r="C84" i="1"/>
  <c r="C85" i="1"/>
  <c r="C86" i="1"/>
  <c r="C87" i="1"/>
  <c r="C88" i="1"/>
  <c r="C89" i="1"/>
  <c r="C90" i="1"/>
  <c r="C91" i="1"/>
  <c r="C92" i="1"/>
  <c r="C94" i="1"/>
  <c r="C95" i="1"/>
  <c r="C96" i="1"/>
  <c r="C97" i="1"/>
  <c r="C98" i="1"/>
  <c r="C99" i="1"/>
  <c r="C100" i="1"/>
  <c r="C101" i="1"/>
  <c r="C102" i="1"/>
  <c r="C103" i="1"/>
  <c r="C104" i="1"/>
  <c r="C105" i="1"/>
  <c r="C106" i="1"/>
  <c r="C107" i="1"/>
  <c r="C108" i="1"/>
  <c r="C109" i="1"/>
  <c r="C110" i="1"/>
  <c r="C112" i="1"/>
  <c r="C113" i="1"/>
  <c r="C114" i="1"/>
  <c r="C115" i="1"/>
  <c r="C116" i="1"/>
  <c r="C117" i="1"/>
  <c r="C118" i="1"/>
  <c r="C119" i="1"/>
  <c r="C120" i="1"/>
  <c r="C121" i="1"/>
  <c r="C122" i="1"/>
  <c r="C123" i="1"/>
  <c r="C124" i="1"/>
  <c r="C125" i="1"/>
  <c r="C126" i="1"/>
  <c r="C127" i="1"/>
  <c r="C128" i="1"/>
  <c r="C130" i="1"/>
  <c r="C131" i="1"/>
  <c r="C132" i="1"/>
  <c r="C133" i="1"/>
  <c r="C134" i="1"/>
  <c r="C135" i="1"/>
  <c r="C136" i="1"/>
  <c r="C137" i="1"/>
  <c r="C138" i="1"/>
  <c r="C139" i="1"/>
  <c r="C140" i="1"/>
  <c r="C141" i="1"/>
  <c r="C142" i="1"/>
  <c r="C143" i="1"/>
  <c r="C144" i="1"/>
  <c r="C145" i="1"/>
  <c r="C146" i="1"/>
  <c r="C148" i="1"/>
  <c r="C149" i="1"/>
  <c r="C150" i="1"/>
  <c r="C151" i="1"/>
  <c r="C152" i="1"/>
  <c r="C153" i="1"/>
  <c r="C154" i="1"/>
  <c r="C155" i="1"/>
  <c r="C156" i="1"/>
  <c r="C157" i="1"/>
  <c r="C158" i="1"/>
  <c r="C159" i="1"/>
  <c r="C160" i="1"/>
  <c r="C161" i="1"/>
  <c r="C162" i="1"/>
  <c r="C163" i="1"/>
  <c r="C164" i="1"/>
  <c r="C166" i="1"/>
  <c r="C167" i="1"/>
  <c r="C168" i="1"/>
  <c r="C169" i="1"/>
  <c r="C170" i="1"/>
  <c r="C171" i="1"/>
  <c r="C172" i="1"/>
  <c r="C173" i="1"/>
  <c r="C174" i="1"/>
  <c r="C175" i="1"/>
  <c r="C176" i="1"/>
  <c r="C177" i="1"/>
  <c r="C178" i="1"/>
  <c r="C179" i="1"/>
  <c r="C180" i="1"/>
  <c r="C181" i="1"/>
  <c r="C182" i="1"/>
  <c r="C184" i="1"/>
  <c r="C185" i="1"/>
  <c r="C186" i="1"/>
  <c r="C187" i="1"/>
  <c r="C188" i="1"/>
  <c r="C189" i="1"/>
  <c r="C190" i="1"/>
  <c r="C191" i="1"/>
  <c r="C192" i="1"/>
  <c r="C193" i="1"/>
  <c r="C194" i="1"/>
  <c r="C195" i="1"/>
  <c r="C196" i="1"/>
  <c r="C197" i="1"/>
  <c r="C198" i="1"/>
  <c r="C199" i="1"/>
  <c r="C200" i="1"/>
  <c r="C202" i="1"/>
  <c r="C203" i="1"/>
  <c r="C204" i="1"/>
  <c r="C205" i="1"/>
  <c r="C206" i="1"/>
  <c r="C207" i="1"/>
  <c r="C208" i="1"/>
  <c r="C209" i="1"/>
  <c r="C210" i="1"/>
  <c r="C211" i="1"/>
  <c r="C212" i="1"/>
  <c r="C213" i="1"/>
  <c r="C214" i="1"/>
  <c r="C215" i="1"/>
  <c r="C216" i="1"/>
  <c r="C217" i="1"/>
  <c r="C218" i="1"/>
  <c r="C220" i="1"/>
  <c r="C221" i="1"/>
  <c r="C222" i="1"/>
  <c r="C223" i="1"/>
  <c r="C224" i="1"/>
  <c r="C225" i="1"/>
  <c r="C226" i="1"/>
  <c r="C227" i="1"/>
  <c r="C228" i="1"/>
  <c r="C229" i="1"/>
  <c r="C230" i="1"/>
  <c r="C231" i="1"/>
  <c r="C232" i="1"/>
  <c r="C233" i="1"/>
  <c r="C234" i="1"/>
  <c r="C235" i="1"/>
  <c r="C236" i="1"/>
  <c r="C238" i="1"/>
  <c r="C239" i="1"/>
  <c r="C240" i="1"/>
  <c r="C241" i="1"/>
  <c r="C242" i="1"/>
  <c r="C243" i="1"/>
  <c r="C244" i="1"/>
  <c r="C245" i="1"/>
  <c r="C246" i="1"/>
  <c r="C247" i="1"/>
  <c r="C248" i="1"/>
  <c r="C249" i="1"/>
  <c r="C250" i="1"/>
  <c r="C251" i="1"/>
  <c r="C252" i="1"/>
  <c r="C253" i="1"/>
  <c r="C254" i="1"/>
  <c r="C256" i="1"/>
  <c r="C257" i="1"/>
  <c r="C258" i="1"/>
  <c r="C259" i="1"/>
  <c r="C260" i="1"/>
  <c r="C261" i="1"/>
  <c r="C262" i="1"/>
  <c r="C263" i="1"/>
  <c r="C264" i="1"/>
  <c r="C265" i="1"/>
  <c r="C266" i="1"/>
  <c r="C267" i="1"/>
  <c r="C268" i="1"/>
  <c r="C269" i="1"/>
  <c r="C270" i="1"/>
  <c r="C271" i="1"/>
  <c r="C272" i="1"/>
  <c r="C274" i="1"/>
  <c r="C275" i="1"/>
  <c r="C276" i="1"/>
  <c r="C277" i="1"/>
  <c r="C278" i="1"/>
  <c r="C279" i="1"/>
  <c r="C280" i="1"/>
  <c r="C281" i="1"/>
  <c r="C282" i="1"/>
  <c r="C283" i="1"/>
  <c r="C284" i="1"/>
  <c r="C285" i="1"/>
  <c r="C286" i="1"/>
  <c r="C287" i="1"/>
  <c r="C288" i="1"/>
  <c r="C289" i="1"/>
  <c r="C290" i="1"/>
  <c r="C292" i="1"/>
  <c r="C293" i="1"/>
  <c r="C294" i="1"/>
  <c r="C295" i="1"/>
  <c r="C296" i="1"/>
  <c r="C297" i="1"/>
  <c r="C298" i="1"/>
  <c r="C299" i="1"/>
  <c r="C300" i="1"/>
  <c r="C301" i="1"/>
  <c r="C302" i="1"/>
  <c r="C303" i="1"/>
  <c r="C304" i="1"/>
  <c r="C305" i="1"/>
  <c r="C306" i="1"/>
  <c r="C307" i="1"/>
  <c r="C308" i="1"/>
  <c r="C310" i="1"/>
  <c r="C311" i="1"/>
  <c r="C312" i="1"/>
  <c r="C313" i="1"/>
  <c r="C314" i="1"/>
  <c r="C315" i="1"/>
  <c r="C316" i="1"/>
  <c r="C317" i="1"/>
  <c r="C318" i="1"/>
  <c r="C319" i="1"/>
  <c r="C320" i="1"/>
  <c r="C321" i="1"/>
  <c r="C322" i="1"/>
  <c r="C323" i="1"/>
  <c r="C324" i="1"/>
  <c r="C325" i="1"/>
  <c r="C326" i="1"/>
  <c r="C328" i="1"/>
  <c r="C329" i="1"/>
  <c r="C330" i="1"/>
  <c r="C331" i="1"/>
  <c r="C332" i="1"/>
  <c r="C333" i="1"/>
  <c r="C334" i="1"/>
  <c r="C335" i="1"/>
  <c r="C336" i="1"/>
  <c r="C337" i="1"/>
  <c r="C338" i="1"/>
  <c r="C339" i="1"/>
  <c r="C340" i="1"/>
  <c r="C341" i="1"/>
  <c r="C342" i="1"/>
  <c r="C343" i="1"/>
  <c r="C344" i="1"/>
  <c r="C346" i="1"/>
  <c r="C347" i="1"/>
  <c r="C348" i="1"/>
  <c r="C349" i="1"/>
  <c r="C350" i="1"/>
  <c r="C351" i="1"/>
  <c r="C352" i="1"/>
  <c r="C353" i="1"/>
  <c r="C354" i="1"/>
  <c r="C355" i="1"/>
  <c r="C356" i="1"/>
  <c r="C357" i="1"/>
  <c r="C358" i="1"/>
  <c r="C359" i="1"/>
  <c r="C360" i="1"/>
  <c r="C361" i="1"/>
  <c r="C362" i="1"/>
  <c r="C364" i="1"/>
  <c r="C365" i="1"/>
  <c r="C366" i="1"/>
  <c r="C367" i="1"/>
  <c r="C368" i="1"/>
  <c r="C369" i="1"/>
  <c r="C370" i="1"/>
  <c r="C371" i="1"/>
  <c r="C372" i="1"/>
  <c r="C373" i="1"/>
  <c r="C374" i="1"/>
  <c r="C375" i="1"/>
  <c r="C376" i="1"/>
  <c r="C377" i="1"/>
  <c r="C378" i="1"/>
  <c r="C379" i="1"/>
  <c r="C380" i="1"/>
  <c r="C382" i="1"/>
  <c r="C383" i="1"/>
  <c r="C384" i="1"/>
  <c r="C385" i="1"/>
  <c r="C386" i="1"/>
  <c r="C387" i="1"/>
  <c r="C388" i="1"/>
  <c r="C389" i="1"/>
  <c r="C390" i="1"/>
  <c r="C391" i="1"/>
  <c r="C392" i="1"/>
  <c r="C393" i="1"/>
  <c r="C394" i="1"/>
  <c r="C395" i="1"/>
  <c r="C396" i="1"/>
  <c r="C397" i="1"/>
  <c r="C398" i="1"/>
  <c r="C400" i="1"/>
  <c r="C401" i="1"/>
  <c r="C402" i="1"/>
  <c r="C403" i="1"/>
  <c r="C404" i="1"/>
  <c r="C405" i="1"/>
  <c r="C406" i="1"/>
  <c r="C407" i="1"/>
  <c r="C408" i="1"/>
  <c r="C409" i="1"/>
  <c r="C410" i="1"/>
  <c r="C411" i="1"/>
  <c r="C412" i="1"/>
  <c r="C413" i="1"/>
  <c r="C414" i="1"/>
  <c r="C415" i="1"/>
  <c r="C416" i="1"/>
  <c r="C418" i="1"/>
  <c r="C419" i="1"/>
  <c r="C420" i="1"/>
  <c r="C421" i="1"/>
  <c r="C422" i="1"/>
  <c r="C423" i="1"/>
  <c r="C424" i="1"/>
  <c r="C425" i="1"/>
  <c r="C426" i="1"/>
  <c r="C427" i="1"/>
  <c r="C428" i="1"/>
  <c r="C429" i="1"/>
  <c r="C430" i="1"/>
  <c r="C431" i="1"/>
  <c r="C432" i="1"/>
  <c r="C433" i="1"/>
  <c r="C434" i="1"/>
  <c r="C436" i="1"/>
  <c r="C437" i="1"/>
  <c r="C438" i="1"/>
  <c r="C439" i="1"/>
  <c r="C440" i="1"/>
  <c r="C441" i="1"/>
  <c r="C442" i="1"/>
  <c r="C443" i="1"/>
  <c r="C444" i="1"/>
  <c r="C445" i="1"/>
  <c r="C446" i="1"/>
  <c r="C447" i="1"/>
  <c r="C448" i="1"/>
  <c r="C449" i="1"/>
  <c r="C450" i="1"/>
  <c r="C451" i="1"/>
  <c r="C452" i="1"/>
  <c r="C454" i="1"/>
  <c r="C455" i="1"/>
  <c r="C456" i="1"/>
  <c r="C457" i="1"/>
  <c r="C458" i="1"/>
  <c r="C459" i="1"/>
  <c r="C460" i="1"/>
  <c r="C461" i="1"/>
  <c r="C462" i="1"/>
  <c r="C463" i="1"/>
  <c r="C464" i="1"/>
  <c r="C465" i="1"/>
  <c r="C466" i="1"/>
  <c r="C467" i="1"/>
  <c r="C468" i="1"/>
  <c r="C469" i="1"/>
  <c r="C470" i="1"/>
  <c r="C472" i="1"/>
  <c r="C473" i="1"/>
  <c r="C474" i="1"/>
  <c r="C475" i="1"/>
  <c r="C476" i="1"/>
  <c r="C477" i="1"/>
  <c r="C478" i="1"/>
  <c r="C479" i="1"/>
  <c r="C480" i="1"/>
  <c r="C481" i="1"/>
  <c r="C482" i="1"/>
  <c r="C483" i="1"/>
  <c r="C484" i="1"/>
  <c r="C485" i="1"/>
  <c r="C486" i="1"/>
  <c r="C487" i="1"/>
  <c r="C488" i="1"/>
  <c r="C490" i="1"/>
  <c r="C491" i="1"/>
  <c r="C492" i="1"/>
  <c r="C493" i="1"/>
  <c r="C494" i="1"/>
  <c r="C495" i="1"/>
  <c r="C496" i="1"/>
  <c r="C497" i="1"/>
  <c r="C498" i="1"/>
  <c r="C499" i="1"/>
  <c r="C500" i="1"/>
  <c r="C501" i="1"/>
  <c r="C502" i="1"/>
  <c r="C503" i="1"/>
  <c r="C504" i="1"/>
  <c r="C505" i="1"/>
  <c r="C506" i="1"/>
  <c r="C508" i="1"/>
  <c r="C509" i="1"/>
  <c r="C510" i="1"/>
  <c r="C511" i="1"/>
  <c r="C512" i="1"/>
  <c r="C513" i="1"/>
  <c r="C514" i="1"/>
  <c r="C515" i="1"/>
  <c r="C516" i="1"/>
  <c r="C517" i="1"/>
  <c r="C518" i="1"/>
  <c r="C519" i="1"/>
  <c r="C520" i="1"/>
  <c r="C521" i="1"/>
  <c r="C522" i="1"/>
  <c r="C523" i="1"/>
  <c r="C524" i="1"/>
  <c r="C526" i="1"/>
  <c r="C527" i="1"/>
  <c r="C528" i="1"/>
  <c r="C529" i="1"/>
  <c r="C530" i="1"/>
  <c r="C531" i="1"/>
  <c r="C532" i="1"/>
  <c r="C533" i="1"/>
  <c r="C534" i="1"/>
  <c r="C535" i="1"/>
  <c r="C536" i="1"/>
  <c r="C537" i="1"/>
  <c r="C538" i="1"/>
  <c r="C539" i="1"/>
  <c r="C540" i="1"/>
  <c r="C541" i="1"/>
  <c r="C542" i="1"/>
  <c r="C544" i="1"/>
  <c r="C545" i="1"/>
  <c r="C546" i="1"/>
  <c r="C547" i="1"/>
  <c r="C548" i="1"/>
  <c r="C549" i="1"/>
  <c r="C550" i="1"/>
  <c r="C551" i="1"/>
  <c r="C552" i="1"/>
  <c r="C553" i="1"/>
  <c r="C554" i="1"/>
  <c r="C555" i="1"/>
  <c r="C556" i="1"/>
  <c r="C557" i="1"/>
  <c r="C558" i="1"/>
  <c r="C559" i="1"/>
  <c r="C560" i="1"/>
  <c r="C562" i="1"/>
  <c r="C563" i="1"/>
  <c r="C564" i="1"/>
  <c r="C565" i="1"/>
  <c r="C566" i="1"/>
  <c r="C567" i="1"/>
  <c r="C568" i="1"/>
  <c r="C569" i="1"/>
  <c r="C570" i="1"/>
  <c r="C571" i="1"/>
  <c r="C572" i="1"/>
  <c r="C573" i="1"/>
  <c r="C574" i="1"/>
  <c r="C575" i="1"/>
  <c r="C576" i="1"/>
  <c r="C577" i="1"/>
  <c r="C578" i="1"/>
  <c r="C580" i="1"/>
  <c r="C581" i="1"/>
  <c r="C582" i="1"/>
  <c r="C583" i="1"/>
  <c r="C584" i="1"/>
  <c r="C585" i="1"/>
  <c r="C586" i="1"/>
  <c r="C587" i="1"/>
  <c r="C588" i="1"/>
  <c r="C589" i="1"/>
  <c r="C590" i="1"/>
  <c r="C591" i="1"/>
  <c r="C592" i="1"/>
  <c r="C593" i="1"/>
  <c r="C594" i="1"/>
  <c r="C595" i="1"/>
  <c r="C596" i="1"/>
  <c r="C598" i="1"/>
  <c r="C599" i="1"/>
  <c r="C600" i="1"/>
  <c r="C601" i="1"/>
  <c r="C602" i="1"/>
  <c r="C603" i="1"/>
  <c r="C604" i="1"/>
  <c r="C605" i="1"/>
  <c r="C606" i="1"/>
  <c r="C607" i="1"/>
  <c r="C608" i="1"/>
  <c r="C609" i="1"/>
  <c r="C610" i="1"/>
  <c r="C611" i="1"/>
  <c r="C612" i="1"/>
  <c r="C613" i="1"/>
  <c r="C614" i="1"/>
  <c r="C616" i="1"/>
  <c r="C617" i="1"/>
  <c r="C618" i="1"/>
  <c r="C619" i="1"/>
  <c r="C620" i="1"/>
  <c r="C621" i="1"/>
  <c r="C622" i="1"/>
  <c r="C623" i="1"/>
  <c r="C624" i="1"/>
  <c r="C625" i="1"/>
  <c r="C626" i="1"/>
  <c r="C627" i="1"/>
  <c r="C628" i="1"/>
  <c r="C629" i="1"/>
  <c r="C630" i="1"/>
  <c r="C631" i="1"/>
  <c r="C632" i="1"/>
  <c r="C634" i="1"/>
  <c r="C635" i="1"/>
  <c r="C636" i="1"/>
  <c r="C637" i="1"/>
  <c r="C638" i="1"/>
  <c r="C639" i="1"/>
  <c r="C640" i="1"/>
  <c r="C641" i="1"/>
  <c r="C642" i="1"/>
  <c r="C643" i="1"/>
  <c r="C644" i="1"/>
  <c r="C645" i="1"/>
  <c r="C646" i="1"/>
  <c r="C647" i="1"/>
  <c r="C648" i="1"/>
  <c r="C649" i="1"/>
  <c r="C650" i="1"/>
  <c r="C652" i="1"/>
  <c r="C653" i="1"/>
  <c r="C654" i="1"/>
  <c r="C655" i="1"/>
  <c r="C656" i="1"/>
  <c r="C657" i="1"/>
  <c r="C658" i="1"/>
  <c r="C659" i="1"/>
  <c r="C660" i="1"/>
  <c r="C661" i="1"/>
  <c r="C662" i="1"/>
  <c r="C663" i="1"/>
  <c r="C664" i="1"/>
  <c r="C665" i="1"/>
  <c r="C666" i="1"/>
  <c r="C667" i="1"/>
  <c r="C668" i="1"/>
  <c r="C670" i="1"/>
  <c r="C671" i="1"/>
  <c r="C672" i="1"/>
  <c r="C673" i="1"/>
  <c r="C674" i="1"/>
  <c r="C675" i="1"/>
  <c r="C676" i="1"/>
  <c r="C677" i="1"/>
  <c r="C678" i="1"/>
  <c r="C679" i="1"/>
  <c r="C680" i="1"/>
  <c r="C681" i="1"/>
  <c r="C682" i="1"/>
  <c r="C683" i="1"/>
  <c r="C684" i="1"/>
  <c r="C685" i="1"/>
  <c r="C686" i="1"/>
  <c r="C688" i="1"/>
  <c r="C689" i="1"/>
  <c r="C690" i="1"/>
  <c r="C691" i="1"/>
  <c r="C692" i="1"/>
  <c r="C693" i="1"/>
  <c r="C694" i="1"/>
  <c r="C695" i="1"/>
  <c r="C696" i="1"/>
  <c r="C697" i="1"/>
  <c r="C698" i="1"/>
  <c r="C699" i="1"/>
  <c r="C700" i="1"/>
  <c r="C701" i="1"/>
  <c r="C702" i="1"/>
  <c r="C703" i="1"/>
  <c r="C704" i="1"/>
  <c r="C706" i="1"/>
  <c r="C707" i="1"/>
  <c r="C708" i="1"/>
  <c r="C709" i="1"/>
  <c r="C710" i="1"/>
  <c r="C711" i="1"/>
  <c r="C712" i="1"/>
  <c r="C713" i="1"/>
  <c r="C714" i="1"/>
  <c r="C715" i="1"/>
  <c r="C716" i="1"/>
  <c r="C717" i="1"/>
  <c r="C718" i="1"/>
  <c r="C719" i="1"/>
  <c r="C720" i="1"/>
  <c r="C721" i="1"/>
  <c r="C722" i="1"/>
  <c r="C724" i="1"/>
  <c r="C725" i="1"/>
  <c r="C726" i="1"/>
  <c r="C727" i="1"/>
  <c r="C728" i="1"/>
  <c r="C729" i="1"/>
  <c r="C730" i="1"/>
  <c r="C731" i="1"/>
  <c r="C732" i="1"/>
  <c r="C733" i="1"/>
  <c r="C734" i="1"/>
  <c r="C735" i="1"/>
  <c r="C736" i="1"/>
  <c r="C737" i="1"/>
  <c r="C738" i="1"/>
  <c r="C739" i="1"/>
  <c r="C740" i="1"/>
  <c r="C742" i="1"/>
  <c r="C743" i="1"/>
  <c r="C744" i="1"/>
  <c r="C745" i="1"/>
  <c r="C746" i="1"/>
  <c r="C747" i="1"/>
  <c r="C748" i="1"/>
  <c r="C749" i="1"/>
  <c r="C750" i="1"/>
  <c r="C751" i="1"/>
  <c r="C752" i="1"/>
  <c r="C753" i="1"/>
  <c r="C754" i="1"/>
  <c r="C755" i="1"/>
  <c r="C756" i="1"/>
  <c r="C757" i="1"/>
  <c r="C758" i="1"/>
  <c r="C760" i="1"/>
  <c r="C761" i="1"/>
  <c r="C762" i="1"/>
  <c r="C763" i="1"/>
  <c r="C764" i="1"/>
  <c r="C765" i="1"/>
  <c r="C766" i="1"/>
  <c r="C767" i="1"/>
  <c r="C768" i="1"/>
  <c r="C769" i="1"/>
  <c r="C770" i="1"/>
  <c r="C771" i="1"/>
  <c r="C772" i="1"/>
  <c r="C773" i="1"/>
  <c r="C774" i="1"/>
  <c r="C775" i="1"/>
  <c r="C776" i="1"/>
  <c r="C778" i="1"/>
  <c r="C779" i="1"/>
  <c r="C780" i="1"/>
  <c r="C781" i="1"/>
  <c r="C782" i="1"/>
  <c r="C783" i="1"/>
  <c r="C784" i="1"/>
  <c r="C785" i="1"/>
  <c r="C786" i="1"/>
  <c r="C787" i="1"/>
  <c r="C788" i="1"/>
  <c r="C789" i="1"/>
  <c r="C790" i="1"/>
  <c r="C791" i="1"/>
  <c r="C792" i="1"/>
  <c r="C793" i="1"/>
  <c r="C794" i="1"/>
  <c r="C796" i="1"/>
  <c r="C797" i="1"/>
  <c r="C798" i="1"/>
  <c r="C799" i="1"/>
  <c r="C800" i="1"/>
  <c r="C801" i="1"/>
  <c r="C802" i="1"/>
  <c r="C803" i="1"/>
  <c r="C804" i="1"/>
  <c r="C805" i="1"/>
  <c r="C806" i="1"/>
  <c r="C807" i="1"/>
  <c r="C808" i="1"/>
  <c r="C809" i="1"/>
  <c r="C810" i="1"/>
  <c r="C811" i="1"/>
  <c r="C812" i="1"/>
  <c r="C814" i="1"/>
  <c r="C815" i="1"/>
  <c r="C816" i="1"/>
  <c r="C817" i="1"/>
  <c r="C818" i="1"/>
  <c r="C819" i="1"/>
  <c r="C820" i="1"/>
  <c r="C821" i="1"/>
  <c r="C822" i="1"/>
  <c r="C823" i="1"/>
  <c r="C824" i="1"/>
  <c r="C825" i="1"/>
  <c r="C826" i="1"/>
  <c r="C827" i="1"/>
  <c r="C828" i="1"/>
  <c r="C829" i="1"/>
  <c r="C830" i="1"/>
  <c r="C832" i="1"/>
  <c r="C833" i="1"/>
  <c r="C834" i="1"/>
  <c r="C835" i="1"/>
  <c r="C836" i="1"/>
  <c r="C837" i="1"/>
  <c r="C838" i="1"/>
  <c r="C839" i="1"/>
  <c r="C840" i="1"/>
  <c r="C841" i="1"/>
  <c r="C842" i="1"/>
  <c r="C843" i="1"/>
  <c r="C844" i="1"/>
  <c r="C845" i="1"/>
  <c r="C846" i="1"/>
  <c r="C847" i="1"/>
  <c r="C848" i="1"/>
  <c r="C850" i="1"/>
  <c r="C851" i="1"/>
  <c r="C852" i="1"/>
  <c r="C853" i="1"/>
  <c r="C854" i="1"/>
  <c r="C855" i="1"/>
  <c r="C856" i="1"/>
  <c r="C857" i="1"/>
  <c r="C858" i="1"/>
  <c r="C859" i="1"/>
  <c r="C860" i="1"/>
  <c r="C861" i="1"/>
  <c r="C862" i="1"/>
  <c r="C863" i="1"/>
  <c r="C864" i="1"/>
  <c r="C865" i="1"/>
  <c r="C866" i="1"/>
  <c r="C868" i="1"/>
  <c r="C869" i="1"/>
  <c r="C870" i="1"/>
  <c r="C871" i="1"/>
  <c r="C872" i="1"/>
  <c r="C873" i="1"/>
  <c r="C874" i="1"/>
  <c r="C875" i="1"/>
  <c r="C876" i="1"/>
  <c r="C877" i="1"/>
  <c r="C878" i="1"/>
  <c r="C879" i="1"/>
  <c r="C880" i="1"/>
  <c r="C881" i="1"/>
  <c r="C882" i="1"/>
  <c r="C883" i="1"/>
  <c r="C884" i="1"/>
  <c r="C886" i="1"/>
  <c r="C887" i="1"/>
  <c r="C888" i="1"/>
  <c r="C889" i="1"/>
  <c r="C890" i="1"/>
  <c r="C891" i="1"/>
  <c r="C892" i="1"/>
  <c r="C893" i="1"/>
  <c r="C894" i="1"/>
  <c r="C895" i="1"/>
  <c r="C896" i="1"/>
  <c r="C897" i="1"/>
  <c r="C898" i="1"/>
  <c r="C899" i="1"/>
  <c r="C900" i="1"/>
  <c r="C901" i="1"/>
  <c r="C902" i="1"/>
  <c r="C904" i="1"/>
  <c r="C905" i="1"/>
  <c r="C906" i="1"/>
  <c r="C907" i="1"/>
  <c r="C908" i="1"/>
  <c r="C909" i="1"/>
  <c r="C910" i="1"/>
  <c r="C911" i="1"/>
  <c r="C912" i="1"/>
  <c r="C913" i="1"/>
  <c r="C914" i="1"/>
  <c r="C915" i="1"/>
  <c r="C916" i="1"/>
  <c r="C917" i="1"/>
  <c r="C918" i="1"/>
  <c r="C919" i="1"/>
  <c r="C920" i="1"/>
  <c r="C922" i="1"/>
  <c r="C923" i="1"/>
  <c r="C924" i="1"/>
  <c r="C925" i="1"/>
  <c r="C926" i="1"/>
  <c r="C927" i="1"/>
  <c r="C928" i="1"/>
  <c r="C929" i="1"/>
  <c r="C930" i="1"/>
  <c r="C931" i="1"/>
  <c r="C932" i="1"/>
  <c r="C933" i="1"/>
  <c r="C934" i="1"/>
  <c r="C935" i="1"/>
  <c r="C936" i="1"/>
  <c r="C937" i="1"/>
  <c r="C938" i="1"/>
  <c r="C940" i="1"/>
  <c r="C941" i="1"/>
  <c r="C942" i="1"/>
  <c r="C943" i="1"/>
  <c r="C944" i="1"/>
  <c r="C945" i="1"/>
  <c r="C946" i="1"/>
  <c r="C947" i="1"/>
  <c r="C948" i="1"/>
  <c r="C949" i="1"/>
  <c r="C950" i="1"/>
  <c r="C951" i="1"/>
  <c r="C952" i="1"/>
  <c r="C953" i="1"/>
  <c r="C954" i="1"/>
  <c r="C955" i="1"/>
  <c r="C956" i="1"/>
  <c r="C958" i="1"/>
  <c r="C959" i="1"/>
  <c r="C960" i="1"/>
  <c r="C961" i="1"/>
  <c r="C962" i="1"/>
  <c r="C963" i="1"/>
  <c r="C964" i="1"/>
  <c r="C965" i="1"/>
  <c r="C966" i="1"/>
  <c r="C967" i="1"/>
  <c r="C968" i="1"/>
  <c r="C969" i="1"/>
  <c r="C970" i="1"/>
  <c r="C971" i="1"/>
  <c r="C972" i="1"/>
  <c r="C973" i="1"/>
  <c r="C974" i="1"/>
  <c r="C976" i="1"/>
  <c r="C977" i="1"/>
  <c r="C978" i="1"/>
  <c r="C979" i="1"/>
  <c r="C980" i="1"/>
  <c r="C981" i="1"/>
  <c r="C982" i="1"/>
  <c r="C983" i="1"/>
  <c r="C984" i="1"/>
  <c r="C985" i="1"/>
  <c r="C986" i="1"/>
  <c r="C987" i="1"/>
  <c r="C988" i="1"/>
  <c r="C989" i="1"/>
  <c r="C990" i="1"/>
  <c r="C991" i="1"/>
  <c r="C992" i="1"/>
  <c r="C994" i="1"/>
  <c r="C995" i="1"/>
  <c r="C996" i="1"/>
  <c r="C997" i="1"/>
  <c r="C998" i="1"/>
  <c r="C999" i="1"/>
  <c r="C1000" i="1"/>
  <c r="C1001" i="1"/>
  <c r="C1002" i="1"/>
  <c r="C1003" i="1"/>
  <c r="C1004" i="1"/>
  <c r="C1005" i="1"/>
  <c r="C1006" i="1"/>
  <c r="C1007" i="1"/>
  <c r="C1008" i="1"/>
  <c r="C1009" i="1"/>
  <c r="C1010" i="1"/>
  <c r="C1012" i="1"/>
  <c r="C1013" i="1"/>
  <c r="C1014" i="1"/>
  <c r="C1015" i="1"/>
  <c r="C1016" i="1"/>
  <c r="C1017" i="1"/>
  <c r="C1018" i="1"/>
  <c r="C1019" i="1"/>
  <c r="C1020" i="1"/>
  <c r="C1021" i="1"/>
  <c r="C1022" i="1"/>
  <c r="C1023" i="1"/>
  <c r="C1024" i="1"/>
  <c r="C1025" i="1"/>
  <c r="C1026" i="1"/>
  <c r="C1027" i="1"/>
  <c r="C1028" i="1"/>
  <c r="C1030" i="1"/>
  <c r="C1031" i="1"/>
  <c r="C1032" i="1"/>
  <c r="C1033" i="1"/>
  <c r="C1034" i="1"/>
  <c r="C1035" i="1"/>
  <c r="C1036" i="1"/>
  <c r="C1037" i="1"/>
  <c r="C1038" i="1"/>
  <c r="C1039" i="1"/>
  <c r="C1040" i="1"/>
  <c r="C1041" i="1"/>
  <c r="C1042" i="1"/>
  <c r="C1043" i="1"/>
  <c r="C1044" i="1"/>
  <c r="C1045" i="1"/>
  <c r="C1046" i="1"/>
  <c r="C1048" i="1"/>
  <c r="C1049" i="1"/>
  <c r="C1050" i="1"/>
  <c r="C1051" i="1"/>
  <c r="C1052" i="1"/>
  <c r="C1053" i="1"/>
  <c r="C1054" i="1"/>
  <c r="C1055" i="1"/>
  <c r="C1056" i="1"/>
  <c r="C1057" i="1"/>
  <c r="C1058" i="1"/>
  <c r="C1059" i="1"/>
  <c r="C1060" i="1"/>
  <c r="C1061" i="1"/>
  <c r="C1062" i="1"/>
  <c r="C1063" i="1"/>
  <c r="C1064" i="1"/>
  <c r="C1066" i="1"/>
  <c r="C1067" i="1"/>
  <c r="C1068" i="1"/>
  <c r="C1069" i="1"/>
  <c r="C1070" i="1"/>
  <c r="C1071" i="1"/>
  <c r="C1072" i="1"/>
  <c r="C1073" i="1"/>
  <c r="C1074" i="1"/>
  <c r="C1075" i="1"/>
  <c r="C1076" i="1"/>
  <c r="C1077" i="1"/>
  <c r="C1078" i="1"/>
  <c r="C1079" i="1"/>
  <c r="C1080" i="1"/>
  <c r="C1081" i="1"/>
  <c r="C1082" i="1"/>
  <c r="C1084" i="1"/>
  <c r="C1085" i="1"/>
  <c r="C1086" i="1"/>
  <c r="C1087" i="1"/>
  <c r="C1088" i="1"/>
  <c r="C1089" i="1"/>
  <c r="C1090" i="1"/>
  <c r="C1091" i="1"/>
  <c r="C1092" i="1"/>
  <c r="C1093" i="1"/>
  <c r="C1094" i="1"/>
  <c r="C1095" i="1"/>
  <c r="C1096" i="1"/>
  <c r="C1097" i="1"/>
  <c r="C1098" i="1"/>
  <c r="C1099" i="1"/>
  <c r="C1100" i="1"/>
  <c r="C1102" i="1"/>
  <c r="C1103" i="1"/>
  <c r="C1104" i="1"/>
  <c r="C1105" i="1"/>
  <c r="C1106" i="1"/>
  <c r="C1107" i="1"/>
  <c r="C1108" i="1"/>
  <c r="C1109" i="1"/>
  <c r="C1110" i="1"/>
  <c r="C1111" i="1"/>
  <c r="C1112" i="1"/>
  <c r="C1113" i="1"/>
  <c r="C1114" i="1"/>
  <c r="C1115" i="1"/>
  <c r="C1116" i="1"/>
  <c r="C1117" i="1"/>
  <c r="C1118" i="1"/>
  <c r="C1120" i="1"/>
  <c r="C1121" i="1"/>
  <c r="C1122" i="1"/>
  <c r="C1123" i="1"/>
  <c r="C1124" i="1"/>
  <c r="C1125" i="1"/>
  <c r="C1126" i="1"/>
  <c r="C1127" i="1"/>
  <c r="C1128" i="1"/>
  <c r="C1129" i="1"/>
  <c r="C1130" i="1"/>
  <c r="C1131" i="1"/>
  <c r="C1132" i="1"/>
  <c r="C1133" i="1"/>
  <c r="C1134" i="1"/>
  <c r="C1135" i="1"/>
  <c r="C1136" i="1"/>
  <c r="C1138" i="1"/>
  <c r="C1139" i="1"/>
  <c r="C1140" i="1"/>
  <c r="C1141" i="1"/>
  <c r="C1142" i="1"/>
  <c r="C1143" i="1"/>
  <c r="C1144" i="1"/>
  <c r="C1145" i="1"/>
  <c r="C1146" i="1"/>
  <c r="C1147" i="1"/>
  <c r="C1148" i="1"/>
  <c r="C1149" i="1"/>
  <c r="C1150" i="1"/>
  <c r="C1151" i="1"/>
  <c r="C1152" i="1"/>
  <c r="C1153" i="1"/>
  <c r="C1154" i="1"/>
  <c r="C1156" i="1"/>
  <c r="C1157" i="1"/>
  <c r="C1158" i="1"/>
  <c r="C1159" i="1"/>
  <c r="C1160" i="1"/>
  <c r="C1161" i="1"/>
  <c r="C1162" i="1"/>
  <c r="C1163" i="1"/>
  <c r="C1164" i="1"/>
  <c r="C1165" i="1"/>
  <c r="C1166" i="1"/>
  <c r="C1167" i="1"/>
  <c r="C1168" i="1"/>
  <c r="C1169" i="1"/>
  <c r="C1170" i="1"/>
  <c r="C1171" i="1"/>
  <c r="C1172" i="1"/>
  <c r="C1174" i="1"/>
  <c r="C1175" i="1"/>
  <c r="C1176" i="1"/>
  <c r="C1177" i="1"/>
  <c r="C1178" i="1"/>
  <c r="C1179" i="1"/>
  <c r="C1180" i="1"/>
  <c r="C1181" i="1"/>
  <c r="C1182" i="1"/>
  <c r="C1183" i="1"/>
  <c r="C1184" i="1"/>
  <c r="C1185" i="1"/>
  <c r="C1186" i="1"/>
  <c r="C1187" i="1"/>
  <c r="C1188" i="1"/>
  <c r="C1189" i="1"/>
  <c r="C1190" i="1"/>
  <c r="C1192" i="1"/>
  <c r="C1193" i="1"/>
  <c r="C1194" i="1"/>
  <c r="C1195" i="1"/>
  <c r="C1196" i="1"/>
  <c r="C1197" i="1"/>
  <c r="C1198" i="1"/>
  <c r="C1199" i="1"/>
  <c r="C1200" i="1"/>
  <c r="C1201" i="1"/>
  <c r="C1202" i="1"/>
  <c r="C1203" i="1"/>
  <c r="C1204" i="1"/>
  <c r="C1205" i="1"/>
  <c r="C1206" i="1"/>
  <c r="C1207" i="1"/>
  <c r="C1208" i="1"/>
  <c r="C1210" i="1"/>
  <c r="C1211" i="1"/>
  <c r="C1212" i="1"/>
  <c r="C1213" i="1"/>
  <c r="C1214" i="1"/>
  <c r="C1215" i="1"/>
  <c r="C1216" i="1"/>
  <c r="C1217" i="1"/>
  <c r="C1218" i="1"/>
  <c r="C1219" i="1"/>
  <c r="C1220" i="1"/>
  <c r="C1221" i="1"/>
  <c r="C1222" i="1"/>
  <c r="C1223" i="1"/>
  <c r="C1224" i="1"/>
  <c r="C1225" i="1"/>
  <c r="C1226" i="1"/>
  <c r="C1228" i="1"/>
  <c r="C1229" i="1"/>
  <c r="C1230" i="1"/>
  <c r="C1231" i="1"/>
  <c r="C1232" i="1"/>
  <c r="C1233" i="1"/>
  <c r="C1234" i="1"/>
  <c r="C1235" i="1"/>
  <c r="C1236" i="1"/>
  <c r="C1237" i="1"/>
  <c r="C1238" i="1"/>
  <c r="C1239" i="1"/>
  <c r="C1240" i="1"/>
  <c r="C1241" i="1"/>
  <c r="C1242" i="1"/>
  <c r="C1243" i="1"/>
  <c r="C1244" i="1"/>
  <c r="C1246" i="1"/>
  <c r="C1247" i="1"/>
  <c r="C1248" i="1"/>
  <c r="C1249" i="1"/>
  <c r="C1250" i="1"/>
  <c r="C1251" i="1"/>
  <c r="C1252" i="1"/>
  <c r="C1253" i="1"/>
  <c r="C1254" i="1"/>
  <c r="C1255" i="1"/>
  <c r="C1256" i="1"/>
  <c r="C1257" i="1"/>
  <c r="C1258" i="1"/>
  <c r="C1259" i="1"/>
  <c r="C1260" i="1"/>
  <c r="C1261" i="1"/>
  <c r="C1262" i="1"/>
  <c r="C1264" i="1"/>
  <c r="C1265" i="1"/>
  <c r="C1266" i="1"/>
  <c r="C1267" i="1"/>
  <c r="C1268" i="1"/>
  <c r="C1269" i="1"/>
  <c r="C1270" i="1"/>
  <c r="C1271" i="1"/>
  <c r="C1272" i="1"/>
  <c r="C1273" i="1"/>
  <c r="C1274" i="1"/>
  <c r="C1275" i="1"/>
  <c r="C1276" i="1"/>
  <c r="C1277" i="1"/>
  <c r="C1278" i="1"/>
  <c r="C1279" i="1"/>
  <c r="C1280" i="1"/>
  <c r="C1282" i="1"/>
  <c r="C1283" i="1"/>
  <c r="C1284" i="1"/>
  <c r="C1285" i="1"/>
  <c r="C1286" i="1"/>
  <c r="C1287" i="1"/>
  <c r="C1288" i="1"/>
  <c r="C1289" i="1"/>
  <c r="C1290" i="1"/>
  <c r="C1291" i="1"/>
  <c r="C1292" i="1"/>
  <c r="C1293" i="1"/>
  <c r="C1294" i="1"/>
  <c r="C1295" i="1"/>
  <c r="C1296" i="1"/>
  <c r="C1297" i="1"/>
  <c r="C1298" i="1"/>
  <c r="C1300" i="1"/>
  <c r="C1301" i="1"/>
  <c r="C1302" i="1"/>
  <c r="C1303" i="1"/>
  <c r="C1304" i="1"/>
  <c r="C1305" i="1"/>
  <c r="C1306" i="1"/>
  <c r="C1307" i="1"/>
  <c r="C1308" i="1"/>
  <c r="C1309" i="1"/>
  <c r="C1310" i="1"/>
  <c r="C1311" i="1"/>
  <c r="C1312" i="1"/>
  <c r="C1313" i="1"/>
  <c r="C1314" i="1"/>
  <c r="C1315" i="1"/>
  <c r="C1316" i="1"/>
  <c r="C1318" i="1"/>
  <c r="C1319" i="1"/>
  <c r="C1320" i="1"/>
  <c r="C1321" i="1"/>
  <c r="C1322" i="1"/>
  <c r="C1323" i="1"/>
  <c r="C1324" i="1"/>
  <c r="C1325" i="1"/>
  <c r="C1326" i="1"/>
  <c r="C1327" i="1"/>
  <c r="C1328" i="1"/>
  <c r="C1329" i="1"/>
  <c r="C1330" i="1"/>
  <c r="C1331" i="1"/>
  <c r="C1332" i="1"/>
  <c r="C1333" i="1"/>
  <c r="C1334" i="1"/>
  <c r="C1336" i="1"/>
  <c r="C1337" i="1"/>
  <c r="C1338" i="1"/>
  <c r="C1339" i="1"/>
  <c r="C1340" i="1"/>
  <c r="C1341" i="1"/>
  <c r="C1342" i="1"/>
  <c r="C1343" i="1"/>
  <c r="C1344" i="1"/>
  <c r="C1345" i="1"/>
  <c r="C1346" i="1"/>
  <c r="C1347" i="1"/>
  <c r="C1348" i="1"/>
  <c r="C1349" i="1"/>
  <c r="C1350" i="1"/>
  <c r="C1351" i="1"/>
  <c r="C1352" i="1"/>
  <c r="C1354" i="1"/>
  <c r="C1355" i="1"/>
  <c r="C1356" i="1"/>
  <c r="C1357" i="1"/>
  <c r="C1358" i="1"/>
  <c r="C1359" i="1"/>
  <c r="C1360" i="1"/>
  <c r="C1361" i="1"/>
  <c r="C1362" i="1"/>
  <c r="C1363" i="1"/>
  <c r="C1364" i="1"/>
  <c r="C1365" i="1"/>
  <c r="C1366" i="1"/>
  <c r="C1367" i="1"/>
  <c r="C1368" i="1"/>
  <c r="C1369" i="1"/>
  <c r="C1370" i="1"/>
  <c r="C1372" i="1"/>
  <c r="C1373" i="1"/>
  <c r="C1374" i="1"/>
  <c r="C1375" i="1"/>
  <c r="C1376" i="1"/>
  <c r="C1377" i="1"/>
  <c r="C1378" i="1"/>
  <c r="C1379" i="1"/>
  <c r="C1380" i="1"/>
  <c r="C1381" i="1"/>
  <c r="C1382" i="1"/>
  <c r="C1383" i="1"/>
  <c r="C1384" i="1"/>
  <c r="C1385" i="1"/>
  <c r="C1386" i="1"/>
  <c r="C1387" i="1"/>
  <c r="C1388" i="1"/>
  <c r="C1390" i="1"/>
  <c r="C1391" i="1"/>
  <c r="C1392" i="1"/>
  <c r="C1393" i="1"/>
  <c r="C1394" i="1"/>
  <c r="C1395" i="1"/>
  <c r="C1396" i="1"/>
  <c r="C1397" i="1"/>
  <c r="C1398" i="1"/>
  <c r="C1399" i="1"/>
  <c r="C1400" i="1"/>
  <c r="C1401" i="1"/>
  <c r="C1402" i="1"/>
  <c r="C1403" i="1"/>
  <c r="C1404" i="1"/>
  <c r="C1405" i="1"/>
  <c r="C1406" i="1"/>
  <c r="C1408" i="1"/>
  <c r="C1409" i="1"/>
  <c r="C1410" i="1"/>
  <c r="C1411" i="1"/>
  <c r="C1412" i="1"/>
  <c r="C1413" i="1"/>
  <c r="C1414" i="1"/>
  <c r="C1415" i="1"/>
  <c r="C1416" i="1"/>
  <c r="C1417" i="1"/>
  <c r="C1418" i="1"/>
  <c r="C1419" i="1"/>
  <c r="C1420" i="1"/>
  <c r="C1421" i="1"/>
  <c r="C1422" i="1"/>
  <c r="C1423" i="1"/>
  <c r="C1424" i="1"/>
  <c r="C1426" i="1"/>
  <c r="C1427" i="1"/>
  <c r="C1428" i="1"/>
  <c r="C1429" i="1"/>
  <c r="C1430" i="1"/>
  <c r="C1431" i="1"/>
  <c r="C1432" i="1"/>
  <c r="C1433" i="1"/>
  <c r="C1434" i="1"/>
  <c r="C1435" i="1"/>
  <c r="C1436" i="1"/>
  <c r="C1437" i="1"/>
  <c r="C1438" i="1"/>
  <c r="C1439" i="1"/>
  <c r="C1440" i="1"/>
  <c r="C1441" i="1"/>
  <c r="C1442" i="1"/>
  <c r="C1444" i="1"/>
  <c r="C1445" i="1"/>
  <c r="C1446" i="1"/>
  <c r="C1447" i="1"/>
  <c r="C1448" i="1"/>
  <c r="C1449" i="1"/>
  <c r="C1450" i="1"/>
  <c r="C1451" i="1"/>
  <c r="C1452" i="1"/>
  <c r="C1453" i="1"/>
  <c r="C1454" i="1"/>
  <c r="C1455" i="1"/>
  <c r="C1456" i="1"/>
  <c r="C1457" i="1"/>
  <c r="C1458" i="1"/>
  <c r="C1459" i="1"/>
  <c r="C1460" i="1"/>
  <c r="C1462" i="1"/>
  <c r="C1463" i="1"/>
  <c r="C1464" i="1"/>
  <c r="C1465" i="1"/>
  <c r="C1466" i="1"/>
  <c r="C1467" i="1"/>
  <c r="C1468" i="1"/>
  <c r="C1469" i="1"/>
  <c r="C1470" i="1"/>
  <c r="C1471" i="1"/>
  <c r="C1472" i="1"/>
  <c r="C1473" i="1"/>
  <c r="C1474" i="1"/>
  <c r="C1475" i="1"/>
  <c r="C1476" i="1"/>
  <c r="C1477" i="1"/>
  <c r="C1478" i="1"/>
  <c r="C1480" i="1"/>
  <c r="C1481" i="1"/>
  <c r="C1482" i="1"/>
  <c r="C1483" i="1"/>
  <c r="C1484" i="1"/>
  <c r="C1485" i="1"/>
  <c r="C1486" i="1"/>
  <c r="C1487" i="1"/>
  <c r="C1488" i="1"/>
  <c r="C1489" i="1"/>
  <c r="C1490" i="1"/>
  <c r="C1491" i="1"/>
  <c r="C1492" i="1"/>
  <c r="C1493" i="1"/>
  <c r="C1494" i="1"/>
  <c r="C1495" i="1"/>
  <c r="C1496" i="1"/>
  <c r="C1498" i="1"/>
  <c r="C1499" i="1"/>
  <c r="C1500" i="1"/>
  <c r="C1501" i="1"/>
  <c r="C1502" i="1"/>
  <c r="C1503" i="1"/>
  <c r="C1504" i="1"/>
  <c r="C1505" i="1"/>
  <c r="C1506" i="1"/>
  <c r="C1507" i="1"/>
  <c r="C1508" i="1"/>
  <c r="C1509" i="1"/>
  <c r="C1510" i="1"/>
  <c r="C1511" i="1"/>
  <c r="C1512" i="1"/>
  <c r="C1513" i="1"/>
  <c r="C1514" i="1"/>
  <c r="C1516" i="1"/>
  <c r="C1517" i="1"/>
  <c r="C1518" i="1"/>
  <c r="C1519" i="1"/>
  <c r="C1520" i="1"/>
  <c r="C1521" i="1"/>
  <c r="C1522" i="1"/>
  <c r="C1523" i="1"/>
  <c r="C1524" i="1"/>
  <c r="C1525" i="1"/>
  <c r="C1526" i="1"/>
  <c r="C1527" i="1"/>
  <c r="C1528" i="1"/>
  <c r="C1529" i="1"/>
  <c r="C1530" i="1"/>
  <c r="C1531" i="1"/>
  <c r="C1532" i="1"/>
  <c r="C1534" i="1"/>
  <c r="C1535" i="1"/>
  <c r="C1536" i="1"/>
  <c r="C1537" i="1"/>
  <c r="C1538" i="1"/>
  <c r="C1539" i="1"/>
  <c r="C1540" i="1"/>
  <c r="C1541" i="1"/>
  <c r="C1542" i="1"/>
  <c r="C1543" i="1"/>
  <c r="C1544" i="1"/>
  <c r="C1545" i="1"/>
  <c r="C1546" i="1"/>
  <c r="C1547" i="1"/>
  <c r="C1548" i="1"/>
  <c r="C1549" i="1"/>
  <c r="C1550" i="1"/>
  <c r="C1552" i="1"/>
  <c r="C1553" i="1"/>
  <c r="C1554" i="1"/>
  <c r="C1555" i="1"/>
  <c r="C1556" i="1"/>
  <c r="C1557" i="1"/>
  <c r="C1558" i="1"/>
  <c r="C1559" i="1"/>
  <c r="C1560" i="1"/>
  <c r="C1561" i="1"/>
  <c r="C1562" i="1"/>
  <c r="C1563" i="1"/>
  <c r="C1564" i="1"/>
  <c r="C1565" i="1"/>
  <c r="C1566" i="1"/>
  <c r="C1567" i="1"/>
  <c r="C1568" i="1"/>
  <c r="C1570" i="1"/>
  <c r="C1571" i="1"/>
  <c r="C1572" i="1"/>
  <c r="C1573" i="1"/>
  <c r="C1574" i="1"/>
  <c r="C1575" i="1"/>
  <c r="C1576" i="1"/>
  <c r="C1577" i="1"/>
  <c r="C1578" i="1"/>
  <c r="C1579" i="1"/>
  <c r="C1580" i="1"/>
  <c r="C1581" i="1"/>
  <c r="C1582" i="1"/>
  <c r="C1583" i="1"/>
  <c r="C1584" i="1"/>
  <c r="C1585" i="1"/>
  <c r="C1586" i="1"/>
  <c r="C1588" i="1"/>
  <c r="C1589" i="1"/>
  <c r="C1590" i="1"/>
  <c r="C1591" i="1"/>
  <c r="C1592" i="1"/>
  <c r="C1593" i="1"/>
  <c r="C1594" i="1"/>
  <c r="C1595" i="1"/>
  <c r="C1596" i="1"/>
  <c r="C1597" i="1"/>
  <c r="C1598" i="1"/>
  <c r="C1599" i="1"/>
  <c r="C1600" i="1"/>
  <c r="C1601" i="1"/>
  <c r="C1602" i="1"/>
  <c r="C1603" i="1"/>
  <c r="C1604" i="1"/>
  <c r="C1606" i="1"/>
  <c r="C1607" i="1"/>
  <c r="C1608" i="1"/>
  <c r="C1609" i="1"/>
  <c r="C1610" i="1"/>
  <c r="C1611" i="1"/>
  <c r="C1612" i="1"/>
  <c r="C1613" i="1"/>
  <c r="C1614" i="1"/>
  <c r="C1615" i="1"/>
  <c r="C1616" i="1"/>
  <c r="C1617" i="1"/>
  <c r="C1618" i="1"/>
  <c r="C1619" i="1"/>
  <c r="C1620" i="1"/>
  <c r="C1621" i="1"/>
  <c r="C1622" i="1"/>
  <c r="C1624" i="1"/>
  <c r="C1625" i="1"/>
  <c r="C1626" i="1"/>
  <c r="C1627" i="1"/>
  <c r="C1628" i="1"/>
  <c r="C1629" i="1"/>
  <c r="C1630" i="1"/>
  <c r="C1631" i="1"/>
  <c r="C1632" i="1"/>
  <c r="C1633" i="1"/>
  <c r="C1634" i="1"/>
  <c r="C1635" i="1"/>
  <c r="C1636" i="1"/>
  <c r="C1637" i="1"/>
  <c r="C1638" i="1"/>
  <c r="C1639" i="1"/>
  <c r="C1640" i="1"/>
  <c r="C1642" i="1"/>
  <c r="C1643" i="1"/>
  <c r="C1644" i="1"/>
  <c r="C1645" i="1"/>
  <c r="C1646" i="1"/>
  <c r="C1647" i="1"/>
  <c r="C1648" i="1"/>
  <c r="C1649" i="1"/>
  <c r="C1650" i="1"/>
  <c r="C1651" i="1"/>
  <c r="C1652" i="1"/>
  <c r="C1653" i="1"/>
  <c r="C1654" i="1"/>
  <c r="C1655" i="1"/>
  <c r="C1656" i="1"/>
  <c r="C1657" i="1"/>
  <c r="C1658" i="1"/>
  <c r="C1660" i="1"/>
  <c r="C1661" i="1"/>
  <c r="C1662" i="1"/>
  <c r="C1663" i="1"/>
  <c r="C1664" i="1"/>
  <c r="C1665" i="1"/>
  <c r="C1666" i="1"/>
  <c r="C1667" i="1"/>
  <c r="C1668" i="1"/>
  <c r="C1669" i="1"/>
  <c r="C1670" i="1"/>
  <c r="C1671" i="1"/>
  <c r="C1672" i="1"/>
  <c r="C1673" i="1"/>
  <c r="C1674" i="1"/>
  <c r="C1675" i="1"/>
  <c r="C1676" i="1"/>
  <c r="C1678" i="1"/>
  <c r="C1679" i="1"/>
  <c r="C1680" i="1"/>
  <c r="C1681" i="1"/>
  <c r="C1682" i="1"/>
  <c r="C1683" i="1"/>
  <c r="C1684" i="1"/>
  <c r="C1685" i="1"/>
  <c r="C1686" i="1"/>
  <c r="C1687" i="1"/>
  <c r="C1688" i="1"/>
  <c r="C1689" i="1"/>
  <c r="C1690" i="1"/>
  <c r="C1691" i="1"/>
  <c r="C1692" i="1"/>
  <c r="C1693" i="1"/>
  <c r="C1694" i="1"/>
  <c r="C1696" i="1"/>
  <c r="C1697" i="1"/>
  <c r="C1698" i="1"/>
  <c r="C1699" i="1"/>
  <c r="C1700" i="1"/>
  <c r="C1701" i="1"/>
  <c r="C1702" i="1"/>
  <c r="C1703" i="1"/>
  <c r="C1704" i="1"/>
  <c r="C1705" i="1"/>
  <c r="C1706" i="1"/>
  <c r="C1707" i="1"/>
  <c r="C1708" i="1"/>
  <c r="C1709" i="1"/>
  <c r="C1710" i="1"/>
  <c r="C1711" i="1"/>
  <c r="C1712" i="1"/>
  <c r="C1714" i="1"/>
  <c r="C1715" i="1"/>
  <c r="C1716" i="1"/>
  <c r="C1717" i="1"/>
  <c r="C1718" i="1"/>
  <c r="C1719" i="1"/>
  <c r="C1720" i="1"/>
  <c r="C1721" i="1"/>
  <c r="C1722" i="1"/>
  <c r="C1723" i="1"/>
  <c r="C1724" i="1"/>
  <c r="C1725" i="1"/>
  <c r="C1726" i="1"/>
  <c r="C1727" i="1"/>
  <c r="C1728" i="1"/>
  <c r="C1729" i="1"/>
  <c r="C1730" i="1"/>
  <c r="C1732" i="1"/>
  <c r="C1733" i="1"/>
  <c r="C1734" i="1"/>
  <c r="C1735" i="1"/>
  <c r="C1736" i="1"/>
  <c r="C1737" i="1"/>
  <c r="C1738" i="1"/>
  <c r="C1739" i="1"/>
  <c r="C1740" i="1"/>
  <c r="C1741" i="1"/>
  <c r="C1742" i="1"/>
  <c r="C1743" i="1"/>
  <c r="C1744" i="1"/>
  <c r="C1745" i="1"/>
  <c r="C1746" i="1"/>
  <c r="C1747" i="1"/>
  <c r="C1748" i="1"/>
  <c r="C1750" i="1"/>
  <c r="C1751" i="1"/>
  <c r="C1752" i="1"/>
  <c r="C1753" i="1"/>
  <c r="C1754" i="1"/>
  <c r="C1755" i="1"/>
  <c r="C1756" i="1"/>
  <c r="C1757" i="1"/>
  <c r="C1758" i="1"/>
  <c r="C1759" i="1"/>
  <c r="C1760" i="1"/>
  <c r="C1761" i="1"/>
  <c r="C1762" i="1"/>
  <c r="C1763" i="1"/>
  <c r="C1764" i="1"/>
  <c r="C1765" i="1"/>
  <c r="C1766" i="1"/>
  <c r="C1768" i="1"/>
  <c r="C1769" i="1"/>
  <c r="C1770" i="1"/>
  <c r="C1771" i="1"/>
  <c r="C1772" i="1"/>
  <c r="C1773" i="1"/>
  <c r="C1774" i="1"/>
  <c r="C1775" i="1"/>
  <c r="C1776" i="1"/>
  <c r="C1777" i="1"/>
  <c r="C1778" i="1"/>
  <c r="C1779" i="1"/>
  <c r="C1780" i="1"/>
  <c r="C1781" i="1"/>
  <c r="C1782" i="1"/>
  <c r="C1783" i="1"/>
  <c r="C1784" i="1"/>
  <c r="C1786" i="1"/>
  <c r="C1787" i="1"/>
  <c r="C1788" i="1"/>
  <c r="C1789" i="1"/>
  <c r="C1790" i="1"/>
  <c r="C1791" i="1"/>
  <c r="C1792" i="1"/>
  <c r="C1793" i="1"/>
  <c r="C1794" i="1"/>
  <c r="C1795" i="1"/>
  <c r="C1796" i="1"/>
  <c r="C1797" i="1"/>
  <c r="C1798" i="1"/>
  <c r="C1799" i="1"/>
  <c r="C1800" i="1"/>
  <c r="C1801" i="1"/>
  <c r="C1802" i="1"/>
  <c r="C1804" i="1"/>
  <c r="C1805" i="1"/>
  <c r="C1806" i="1"/>
  <c r="C1807" i="1"/>
  <c r="C1808" i="1"/>
  <c r="C1809" i="1"/>
  <c r="C1810" i="1"/>
  <c r="C1811" i="1"/>
  <c r="C1812" i="1"/>
  <c r="C1813" i="1"/>
  <c r="C1814" i="1"/>
  <c r="C1815" i="1"/>
  <c r="C1816" i="1"/>
  <c r="C1817" i="1"/>
  <c r="C1818" i="1"/>
  <c r="C1819" i="1"/>
  <c r="C1820" i="1"/>
  <c r="C1822" i="1"/>
  <c r="C1823" i="1"/>
  <c r="C1824" i="1"/>
  <c r="C1825" i="1"/>
  <c r="C1826" i="1"/>
  <c r="C1827" i="1"/>
  <c r="C1828" i="1"/>
  <c r="C1829" i="1"/>
  <c r="C1830" i="1"/>
  <c r="C1831" i="1"/>
  <c r="C1832" i="1"/>
  <c r="C1833" i="1"/>
  <c r="C1834" i="1"/>
  <c r="C1835" i="1"/>
  <c r="C1836" i="1"/>
  <c r="C1837" i="1"/>
  <c r="C1838" i="1"/>
  <c r="C1840" i="1"/>
  <c r="C1841" i="1"/>
  <c r="C1842" i="1"/>
  <c r="C1843" i="1"/>
  <c r="C1844" i="1"/>
  <c r="C1845" i="1"/>
  <c r="C1846" i="1"/>
  <c r="C1847" i="1"/>
  <c r="C1848" i="1"/>
  <c r="C1849" i="1"/>
  <c r="C1850" i="1"/>
  <c r="C1851" i="1"/>
  <c r="C1852" i="1"/>
  <c r="C1853" i="1"/>
  <c r="C1854" i="1"/>
  <c r="C1855" i="1"/>
  <c r="C1856" i="1"/>
  <c r="C1858" i="1"/>
  <c r="C1859" i="1"/>
  <c r="C1860" i="1"/>
  <c r="C1861" i="1"/>
  <c r="C1862" i="1"/>
  <c r="C1863" i="1"/>
  <c r="C1864" i="1"/>
  <c r="C1865" i="1"/>
  <c r="C1866" i="1"/>
  <c r="C1867" i="1"/>
  <c r="C1868" i="1"/>
  <c r="C1869" i="1"/>
  <c r="C1870" i="1"/>
  <c r="C1871" i="1"/>
  <c r="C1872" i="1"/>
  <c r="C1873" i="1"/>
  <c r="C1874" i="1"/>
  <c r="C1876" i="1"/>
  <c r="C1877" i="1"/>
  <c r="C1878" i="1"/>
  <c r="C1879" i="1"/>
  <c r="C1880" i="1"/>
  <c r="C1881" i="1"/>
  <c r="C1882" i="1"/>
  <c r="C1883" i="1"/>
  <c r="C1884" i="1"/>
  <c r="C1885" i="1"/>
  <c r="C1886" i="1"/>
  <c r="C1887" i="1"/>
  <c r="C1888" i="1"/>
  <c r="C1889" i="1"/>
  <c r="C1890" i="1"/>
  <c r="C1891" i="1"/>
  <c r="C1892" i="1"/>
  <c r="C1894" i="1"/>
  <c r="C1895" i="1"/>
  <c r="C1896" i="1"/>
  <c r="C1897" i="1"/>
  <c r="C1898" i="1"/>
  <c r="C1899" i="1"/>
  <c r="C1900" i="1"/>
  <c r="C1901" i="1"/>
  <c r="C1902" i="1"/>
  <c r="C1903" i="1"/>
  <c r="C1904" i="1"/>
  <c r="C1905" i="1"/>
  <c r="C1906" i="1"/>
  <c r="C1907" i="1"/>
  <c r="C1908" i="1"/>
  <c r="C1909" i="1"/>
  <c r="C1910" i="1"/>
  <c r="C1912" i="1"/>
  <c r="C1913" i="1"/>
  <c r="C1914" i="1"/>
  <c r="C1915" i="1"/>
  <c r="C1916" i="1"/>
  <c r="C1917" i="1"/>
  <c r="C1918" i="1"/>
  <c r="C1919" i="1"/>
  <c r="C1920" i="1"/>
  <c r="C1921" i="1"/>
  <c r="C1922" i="1"/>
  <c r="C1923" i="1"/>
  <c r="C1924" i="1"/>
  <c r="C1925" i="1"/>
  <c r="C1926" i="1"/>
  <c r="C1927" i="1"/>
  <c r="C1928" i="1"/>
  <c r="C1930" i="1"/>
  <c r="C1931" i="1"/>
  <c r="C1932" i="1"/>
  <c r="C1933" i="1"/>
  <c r="C1934" i="1"/>
  <c r="C1935" i="1"/>
  <c r="C1936" i="1"/>
  <c r="C1937" i="1"/>
  <c r="C1938" i="1"/>
  <c r="C1939" i="1"/>
  <c r="C1940" i="1"/>
  <c r="C1941" i="1"/>
  <c r="C1942" i="1"/>
  <c r="C1943" i="1"/>
  <c r="C1944" i="1"/>
  <c r="C1945" i="1"/>
  <c r="C1946" i="1"/>
  <c r="C1948" i="1"/>
  <c r="C1949" i="1"/>
  <c r="C1950" i="1"/>
  <c r="C1951" i="1"/>
  <c r="C1952" i="1"/>
  <c r="C1953" i="1"/>
  <c r="C1954" i="1"/>
  <c r="C1955" i="1"/>
  <c r="C1956" i="1"/>
  <c r="C1957" i="1"/>
  <c r="C1958" i="1"/>
  <c r="C1959" i="1"/>
  <c r="C1960" i="1"/>
  <c r="C1961" i="1"/>
  <c r="C1962" i="1"/>
  <c r="C1963" i="1"/>
  <c r="C1964" i="1"/>
  <c r="C1966" i="1"/>
  <c r="C1967" i="1"/>
  <c r="C1968" i="1"/>
  <c r="C1969" i="1"/>
  <c r="C1970" i="1"/>
  <c r="C1971" i="1"/>
  <c r="C1972" i="1"/>
  <c r="C1973" i="1"/>
  <c r="C1974" i="1"/>
  <c r="C1975" i="1"/>
  <c r="C1976" i="1"/>
  <c r="C1977" i="1"/>
  <c r="C1978" i="1"/>
  <c r="C1979" i="1"/>
  <c r="C1980" i="1"/>
  <c r="C1981" i="1"/>
  <c r="C1982" i="1"/>
  <c r="C1984" i="1"/>
  <c r="C1985" i="1"/>
  <c r="C1986" i="1"/>
  <c r="C1987" i="1"/>
  <c r="C1988" i="1"/>
  <c r="C1989" i="1"/>
  <c r="C1990" i="1"/>
  <c r="C1991" i="1"/>
  <c r="C1992" i="1"/>
  <c r="C1993" i="1"/>
  <c r="C1994" i="1"/>
  <c r="C1995" i="1"/>
  <c r="C1996" i="1"/>
  <c r="C1997" i="1"/>
  <c r="C1998" i="1"/>
  <c r="C1999" i="1"/>
  <c r="C2000" i="1"/>
  <c r="C2002" i="1"/>
  <c r="C2003" i="1"/>
  <c r="C2004" i="1"/>
  <c r="C2005" i="1"/>
  <c r="C2006" i="1"/>
  <c r="C2007" i="1"/>
  <c r="C2008" i="1"/>
  <c r="C2009" i="1"/>
  <c r="C2010" i="1"/>
  <c r="C2011" i="1"/>
  <c r="C2012" i="1"/>
  <c r="C2013" i="1"/>
  <c r="C2014" i="1"/>
  <c r="C2015" i="1"/>
  <c r="C2016" i="1"/>
  <c r="C2017" i="1"/>
  <c r="C2018" i="1"/>
  <c r="C2020" i="1"/>
  <c r="C2021" i="1"/>
  <c r="C2022" i="1"/>
  <c r="C2023" i="1"/>
  <c r="C2024" i="1"/>
  <c r="C2025" i="1"/>
  <c r="C2026" i="1"/>
  <c r="C2027" i="1"/>
  <c r="C2028" i="1"/>
  <c r="C2029" i="1"/>
  <c r="C2030" i="1"/>
  <c r="C2031" i="1"/>
  <c r="C2032" i="1"/>
  <c r="C2033" i="1"/>
  <c r="C2034" i="1"/>
  <c r="C2035" i="1"/>
  <c r="C2036" i="1"/>
  <c r="C2038" i="1"/>
  <c r="C2039" i="1"/>
  <c r="C2040" i="1"/>
  <c r="C2041" i="1"/>
  <c r="C2042" i="1"/>
  <c r="C2043" i="1"/>
  <c r="C2044" i="1"/>
  <c r="C2045" i="1"/>
  <c r="C2046" i="1"/>
  <c r="C2047" i="1"/>
  <c r="C2048" i="1"/>
  <c r="C2049" i="1"/>
  <c r="C2050" i="1"/>
  <c r="C2051" i="1"/>
  <c r="C2052" i="1"/>
  <c r="C2053" i="1"/>
  <c r="C2054" i="1"/>
  <c r="C2056" i="1"/>
  <c r="C2057" i="1"/>
  <c r="C2058" i="1"/>
  <c r="C2059" i="1"/>
  <c r="C2060" i="1"/>
  <c r="C2061" i="1"/>
  <c r="C2062" i="1"/>
  <c r="C2063" i="1"/>
  <c r="C2064" i="1"/>
  <c r="C2065" i="1"/>
  <c r="C2066" i="1"/>
  <c r="C2067" i="1"/>
  <c r="C2068" i="1"/>
  <c r="C2069" i="1"/>
  <c r="C2070" i="1"/>
  <c r="C2071" i="1"/>
  <c r="C2072" i="1"/>
  <c r="C2074" i="1"/>
  <c r="C2075" i="1"/>
  <c r="C2076" i="1"/>
  <c r="C2077" i="1"/>
  <c r="C2078" i="1"/>
  <c r="C2079" i="1"/>
  <c r="C2080" i="1"/>
  <c r="C2081" i="1"/>
  <c r="C2082" i="1"/>
  <c r="C2083" i="1"/>
  <c r="C2084" i="1"/>
  <c r="C2085" i="1"/>
  <c r="C2086" i="1"/>
  <c r="C2087" i="1"/>
  <c r="C2088" i="1"/>
  <c r="C2089" i="1"/>
  <c r="C2090" i="1"/>
  <c r="C2092" i="1"/>
  <c r="C2093" i="1"/>
  <c r="C2094" i="1"/>
  <c r="C2095" i="1"/>
  <c r="C2096" i="1"/>
  <c r="C2097" i="1"/>
  <c r="C2098" i="1"/>
  <c r="C2099" i="1"/>
  <c r="C2100" i="1"/>
  <c r="C2101" i="1"/>
  <c r="C2102" i="1"/>
  <c r="C2103" i="1"/>
  <c r="C2104" i="1"/>
  <c r="C2105" i="1"/>
  <c r="C2106" i="1"/>
  <c r="C2107" i="1"/>
  <c r="C2108" i="1"/>
  <c r="C2110" i="1"/>
  <c r="C2111" i="1"/>
  <c r="C2112" i="1"/>
  <c r="C2113" i="1"/>
  <c r="C2114" i="1"/>
  <c r="C2115" i="1"/>
  <c r="C2116" i="1"/>
  <c r="C2117" i="1"/>
  <c r="C2118" i="1"/>
  <c r="C2119" i="1"/>
  <c r="C2120" i="1"/>
  <c r="C2121" i="1"/>
  <c r="C2122" i="1"/>
  <c r="C2123" i="1"/>
  <c r="C2124" i="1"/>
  <c r="C2125" i="1"/>
  <c r="C2126" i="1"/>
  <c r="C2128" i="1"/>
  <c r="C2129" i="1"/>
  <c r="C2130" i="1"/>
  <c r="C2131" i="1"/>
  <c r="C2132" i="1"/>
  <c r="C2133" i="1"/>
  <c r="C2134" i="1"/>
  <c r="C2135" i="1"/>
  <c r="C2136" i="1"/>
  <c r="C2137" i="1"/>
  <c r="C2138" i="1"/>
  <c r="C2139" i="1"/>
  <c r="C2140" i="1"/>
  <c r="C2141" i="1"/>
  <c r="C2142" i="1"/>
  <c r="C2143" i="1"/>
  <c r="C2144" i="1"/>
  <c r="C2146" i="1"/>
  <c r="C2147" i="1"/>
  <c r="C2148" i="1"/>
  <c r="C2149" i="1"/>
  <c r="C2150" i="1"/>
  <c r="C2151" i="1"/>
  <c r="C2152" i="1"/>
  <c r="C2153" i="1"/>
  <c r="C2154" i="1"/>
  <c r="C2155" i="1"/>
  <c r="C2156" i="1"/>
  <c r="C2157" i="1"/>
  <c r="C2158" i="1"/>
  <c r="C2159" i="1"/>
  <c r="C2160" i="1"/>
  <c r="C2161" i="1"/>
  <c r="C2162" i="1"/>
  <c r="C2164" i="1"/>
  <c r="C2165" i="1"/>
  <c r="C2166" i="1"/>
  <c r="C2167" i="1"/>
  <c r="C2168" i="1"/>
  <c r="C2169" i="1"/>
  <c r="C2170" i="1"/>
  <c r="C2171" i="1"/>
  <c r="C2172" i="1"/>
  <c r="C2173" i="1"/>
  <c r="C2174" i="1"/>
  <c r="C2175" i="1"/>
  <c r="C2176" i="1"/>
  <c r="C2177" i="1"/>
  <c r="C2178" i="1"/>
  <c r="C2179" i="1"/>
  <c r="C2180" i="1"/>
  <c r="C2182" i="1"/>
  <c r="C2183" i="1"/>
  <c r="C2184" i="1"/>
  <c r="C2185" i="1"/>
  <c r="C2186" i="1"/>
  <c r="C2187" i="1"/>
  <c r="C2188" i="1"/>
  <c r="C2189" i="1"/>
  <c r="C2190" i="1"/>
  <c r="C2191" i="1"/>
  <c r="C2192" i="1"/>
  <c r="C2193" i="1"/>
  <c r="C2194" i="1"/>
  <c r="C2195" i="1"/>
  <c r="C2196" i="1"/>
  <c r="C2197" i="1"/>
  <c r="C2198" i="1"/>
  <c r="C2200" i="1"/>
  <c r="C2201" i="1"/>
  <c r="C2202" i="1"/>
  <c r="C2203" i="1"/>
  <c r="C2204" i="1"/>
  <c r="C2205" i="1"/>
  <c r="C2206" i="1"/>
  <c r="C2207" i="1"/>
  <c r="C2208" i="1"/>
  <c r="C2209" i="1"/>
  <c r="C2210" i="1"/>
  <c r="C2211" i="1"/>
  <c r="C2212" i="1"/>
  <c r="C2213" i="1"/>
  <c r="C2214" i="1"/>
  <c r="C2215" i="1"/>
  <c r="C2216" i="1"/>
  <c r="C2218" i="1"/>
  <c r="C2219" i="1"/>
  <c r="C2220" i="1"/>
  <c r="C2221" i="1"/>
  <c r="C2222" i="1"/>
  <c r="C2223" i="1"/>
  <c r="C2224" i="1"/>
  <c r="C2225" i="1"/>
  <c r="C2226" i="1"/>
  <c r="C2227" i="1"/>
  <c r="C2228" i="1"/>
  <c r="C2229" i="1"/>
  <c r="C2230" i="1"/>
  <c r="C2231" i="1"/>
  <c r="C2232" i="1"/>
  <c r="C2233" i="1"/>
  <c r="C2234" i="1"/>
  <c r="C2236" i="1"/>
  <c r="C2237" i="1"/>
  <c r="C2238" i="1"/>
  <c r="C2239" i="1"/>
  <c r="C2240" i="1"/>
  <c r="C2241" i="1"/>
  <c r="C2242" i="1"/>
  <c r="C2243" i="1"/>
  <c r="C2244" i="1"/>
  <c r="C2245" i="1"/>
  <c r="C2246" i="1"/>
  <c r="C2247" i="1"/>
  <c r="C2248" i="1"/>
  <c r="C2249" i="1"/>
  <c r="C2250" i="1"/>
  <c r="C2251" i="1"/>
  <c r="C2252" i="1"/>
  <c r="C2254" i="1"/>
  <c r="C2255" i="1"/>
  <c r="C2256" i="1"/>
  <c r="C2257" i="1"/>
  <c r="C2258" i="1"/>
  <c r="C2259" i="1"/>
  <c r="C2260" i="1"/>
  <c r="C2261" i="1"/>
  <c r="C2262" i="1"/>
  <c r="C2263" i="1"/>
  <c r="C2264" i="1"/>
  <c r="C2265" i="1"/>
  <c r="C2266" i="1"/>
  <c r="C2267" i="1"/>
  <c r="C2268" i="1"/>
  <c r="C2269" i="1"/>
  <c r="C2270" i="1"/>
  <c r="C2272" i="1"/>
  <c r="C2273" i="1"/>
  <c r="C2274" i="1"/>
  <c r="C2275" i="1"/>
  <c r="C2276" i="1"/>
  <c r="C2277" i="1"/>
  <c r="C2278" i="1"/>
  <c r="C2279" i="1"/>
  <c r="C2280" i="1"/>
  <c r="C2281" i="1"/>
  <c r="C2282" i="1"/>
  <c r="C2283" i="1"/>
  <c r="C2284" i="1"/>
  <c r="C2285" i="1"/>
  <c r="C2286" i="1"/>
  <c r="C2287" i="1"/>
  <c r="C2288" i="1"/>
  <c r="C2290" i="1"/>
  <c r="C2291" i="1"/>
  <c r="C2292" i="1"/>
  <c r="C2293" i="1"/>
  <c r="C2294" i="1"/>
  <c r="C2295" i="1"/>
  <c r="C2296" i="1"/>
  <c r="C2297" i="1"/>
  <c r="C2298" i="1"/>
  <c r="C2299" i="1"/>
  <c r="C2300" i="1"/>
  <c r="C2301" i="1"/>
  <c r="C2302" i="1"/>
  <c r="C2303" i="1"/>
  <c r="C2304" i="1"/>
  <c r="C2305" i="1"/>
  <c r="C2306" i="1"/>
  <c r="C2308" i="1"/>
  <c r="C2309" i="1"/>
  <c r="C2310" i="1"/>
  <c r="C2311" i="1"/>
  <c r="C2312" i="1"/>
  <c r="C2313" i="1"/>
  <c r="C2314" i="1"/>
  <c r="C2315" i="1"/>
  <c r="C2316" i="1"/>
  <c r="C2317" i="1"/>
  <c r="C2318" i="1"/>
  <c r="C2319" i="1"/>
  <c r="C2320" i="1"/>
  <c r="C2321" i="1"/>
  <c r="C2322" i="1"/>
  <c r="C2323" i="1"/>
  <c r="C2324" i="1"/>
  <c r="C2326" i="1"/>
  <c r="C2327" i="1"/>
  <c r="C2328" i="1"/>
  <c r="C2329" i="1"/>
  <c r="C2330" i="1"/>
  <c r="C2331" i="1"/>
  <c r="C2332" i="1"/>
  <c r="C2333" i="1"/>
  <c r="C2334" i="1"/>
  <c r="C2335" i="1"/>
  <c r="C2336" i="1"/>
  <c r="C2337" i="1"/>
  <c r="C2338" i="1"/>
  <c r="C2339" i="1"/>
  <c r="C2340" i="1"/>
  <c r="C2341" i="1"/>
  <c r="C2342" i="1"/>
  <c r="C2344" i="1"/>
  <c r="C2345" i="1"/>
  <c r="C2346" i="1"/>
  <c r="C2347" i="1"/>
  <c r="C2348" i="1"/>
  <c r="C2349" i="1"/>
  <c r="C2350" i="1"/>
  <c r="C2351" i="1"/>
  <c r="C2352" i="1"/>
  <c r="C2353" i="1"/>
  <c r="C2354" i="1"/>
  <c r="C2355" i="1"/>
  <c r="C2356" i="1"/>
  <c r="C2357" i="1"/>
  <c r="C2358" i="1"/>
  <c r="C2359" i="1"/>
  <c r="C2360" i="1"/>
  <c r="C2362" i="1"/>
  <c r="C2363" i="1"/>
  <c r="C2364" i="1"/>
  <c r="C2365" i="1"/>
  <c r="C2366" i="1"/>
  <c r="C2367" i="1"/>
  <c r="C2368" i="1"/>
  <c r="C2369" i="1"/>
  <c r="C2370" i="1"/>
  <c r="C2371" i="1"/>
  <c r="C2372" i="1"/>
  <c r="C2373" i="1"/>
  <c r="C2374" i="1"/>
  <c r="C2375" i="1"/>
  <c r="C2376" i="1"/>
  <c r="C2377" i="1"/>
  <c r="C2378" i="1"/>
  <c r="C2380" i="1"/>
  <c r="C2381" i="1"/>
  <c r="C2382" i="1"/>
  <c r="C2383" i="1"/>
  <c r="C2384" i="1"/>
  <c r="C2385" i="1"/>
  <c r="C2386" i="1"/>
  <c r="C2387" i="1"/>
  <c r="C2388" i="1"/>
  <c r="C2389" i="1"/>
  <c r="C2390" i="1"/>
  <c r="C2391" i="1"/>
  <c r="C2392" i="1"/>
  <c r="C2393" i="1"/>
  <c r="C2394" i="1"/>
  <c r="C2395" i="1"/>
  <c r="C2396" i="1"/>
  <c r="C2398" i="1"/>
  <c r="C2399" i="1"/>
  <c r="C2400" i="1"/>
  <c r="C2401" i="1"/>
  <c r="C2402" i="1"/>
  <c r="C2403" i="1"/>
  <c r="C2404" i="1"/>
  <c r="C2405" i="1"/>
  <c r="C2406" i="1"/>
  <c r="C2407" i="1"/>
  <c r="C2408" i="1"/>
  <c r="C2409" i="1"/>
  <c r="C2410" i="1"/>
  <c r="C2411" i="1"/>
  <c r="C2412" i="1"/>
  <c r="C2413" i="1"/>
  <c r="C2414" i="1"/>
  <c r="C2416" i="1"/>
  <c r="C2417" i="1"/>
  <c r="C2418" i="1"/>
  <c r="C2419" i="1"/>
  <c r="C2420" i="1"/>
  <c r="C2421" i="1"/>
  <c r="C2422" i="1"/>
  <c r="C2423" i="1"/>
  <c r="C2424" i="1"/>
  <c r="C2425" i="1"/>
  <c r="C2426" i="1"/>
  <c r="C2427" i="1"/>
  <c r="C2428" i="1"/>
  <c r="C2429" i="1"/>
  <c r="C2430" i="1"/>
  <c r="C2431" i="1"/>
  <c r="C2432" i="1"/>
  <c r="C2434" i="1"/>
  <c r="C2435" i="1"/>
  <c r="C2436" i="1"/>
  <c r="C2437" i="1"/>
  <c r="C2438" i="1"/>
  <c r="C2439" i="1"/>
  <c r="C2440" i="1"/>
  <c r="C2441" i="1"/>
  <c r="C2442" i="1"/>
  <c r="C2443" i="1"/>
  <c r="C2444" i="1"/>
  <c r="C2445" i="1"/>
  <c r="C2446" i="1"/>
  <c r="C2447" i="1"/>
  <c r="C2448" i="1"/>
  <c r="C2449" i="1"/>
  <c r="C2450" i="1"/>
  <c r="C2452" i="1"/>
  <c r="C2453" i="1"/>
  <c r="C2454" i="1"/>
  <c r="C2455" i="1"/>
  <c r="C2456" i="1"/>
  <c r="C2457" i="1"/>
  <c r="C2458" i="1"/>
  <c r="C2459" i="1"/>
  <c r="C2460" i="1"/>
  <c r="C2461" i="1"/>
  <c r="C2462" i="1"/>
  <c r="C2463" i="1"/>
  <c r="C2464" i="1"/>
  <c r="C2465" i="1"/>
  <c r="C2466" i="1"/>
  <c r="C2467" i="1"/>
  <c r="C2468" i="1"/>
  <c r="C2470" i="1"/>
  <c r="C2471" i="1"/>
  <c r="C2472" i="1"/>
  <c r="C2473" i="1"/>
  <c r="C2474" i="1"/>
  <c r="C2475" i="1"/>
  <c r="C2476" i="1"/>
  <c r="C2477" i="1"/>
  <c r="C2478" i="1"/>
  <c r="C2479" i="1"/>
  <c r="C2480" i="1"/>
  <c r="C2481" i="1"/>
  <c r="C2482" i="1"/>
  <c r="C2483" i="1"/>
  <c r="C2484" i="1"/>
  <c r="C2485" i="1"/>
  <c r="C2486" i="1"/>
  <c r="C2488" i="1"/>
  <c r="C2489" i="1"/>
  <c r="C2490" i="1"/>
  <c r="C2491" i="1"/>
  <c r="C2492" i="1"/>
  <c r="C2493" i="1"/>
  <c r="C2494" i="1"/>
  <c r="C2495" i="1"/>
  <c r="C2496" i="1"/>
  <c r="C2497" i="1"/>
  <c r="C2498" i="1"/>
  <c r="C2499" i="1"/>
  <c r="C2500" i="1"/>
  <c r="C2501" i="1"/>
  <c r="C2502" i="1"/>
  <c r="C2503" i="1"/>
  <c r="C2504" i="1"/>
  <c r="C2506" i="1"/>
  <c r="C2507" i="1"/>
  <c r="C2508" i="1"/>
  <c r="C2509" i="1"/>
  <c r="C2510" i="1"/>
  <c r="C2511" i="1"/>
  <c r="C2512" i="1"/>
  <c r="C2513" i="1"/>
  <c r="C2514" i="1"/>
  <c r="C2515" i="1"/>
  <c r="C2516" i="1"/>
  <c r="C2517" i="1"/>
  <c r="C2518" i="1"/>
  <c r="C2519" i="1"/>
  <c r="C2520" i="1"/>
  <c r="C2521" i="1"/>
  <c r="C2522" i="1"/>
  <c r="C2524" i="1"/>
  <c r="C2525" i="1"/>
  <c r="C2526" i="1"/>
  <c r="C2527" i="1"/>
  <c r="C2528" i="1"/>
  <c r="C2529" i="1"/>
  <c r="C2530" i="1"/>
  <c r="C2531" i="1"/>
  <c r="C2532" i="1"/>
  <c r="C2533" i="1"/>
  <c r="C2534" i="1"/>
  <c r="C2535" i="1"/>
  <c r="C2536" i="1"/>
  <c r="C2537" i="1"/>
  <c r="C2538" i="1"/>
  <c r="C2539" i="1"/>
  <c r="C2540" i="1"/>
  <c r="C2542" i="1"/>
  <c r="C2543" i="1"/>
  <c r="C2544" i="1"/>
  <c r="C2545" i="1"/>
  <c r="C2546" i="1"/>
  <c r="C2547" i="1"/>
  <c r="C2548" i="1"/>
  <c r="C2549" i="1"/>
  <c r="C2550" i="1"/>
  <c r="C2551" i="1"/>
  <c r="C2552" i="1"/>
  <c r="C2553" i="1"/>
  <c r="C2554" i="1"/>
  <c r="C2555" i="1"/>
  <c r="C2556" i="1"/>
  <c r="C2557" i="1"/>
  <c r="C2558" i="1"/>
  <c r="C2560" i="1"/>
  <c r="C2561" i="1"/>
  <c r="C2562" i="1"/>
  <c r="C2563" i="1"/>
  <c r="C2564" i="1"/>
  <c r="C2565" i="1"/>
  <c r="C2566" i="1"/>
  <c r="C2567" i="1"/>
  <c r="C2568" i="1"/>
  <c r="C2569" i="1"/>
  <c r="C2570" i="1"/>
  <c r="C2571" i="1"/>
  <c r="C2572" i="1"/>
  <c r="C2573" i="1"/>
  <c r="C2574" i="1"/>
  <c r="C2575" i="1"/>
  <c r="C2576" i="1"/>
  <c r="C2578" i="1"/>
  <c r="C2579" i="1"/>
  <c r="C2580" i="1"/>
  <c r="C2581" i="1"/>
  <c r="C2582" i="1"/>
  <c r="C2583" i="1"/>
  <c r="C2584" i="1"/>
  <c r="C2585" i="1"/>
  <c r="C2586" i="1"/>
  <c r="C2587" i="1"/>
  <c r="C2588" i="1"/>
  <c r="C2589" i="1"/>
  <c r="C2590" i="1"/>
  <c r="C2591" i="1"/>
  <c r="C2592" i="1"/>
  <c r="C2593" i="1"/>
  <c r="C2594" i="1"/>
  <c r="C2596" i="1"/>
  <c r="C2597" i="1"/>
  <c r="C2598" i="1"/>
  <c r="C2599" i="1"/>
  <c r="C2600" i="1"/>
  <c r="C2601" i="1"/>
  <c r="C2602" i="1"/>
  <c r="C2603" i="1"/>
  <c r="C2604" i="1"/>
  <c r="C2605" i="1"/>
  <c r="C2606" i="1"/>
  <c r="C2607" i="1"/>
  <c r="C2608" i="1"/>
  <c r="C2609" i="1"/>
  <c r="C2610" i="1"/>
  <c r="C2611" i="1"/>
  <c r="C2612" i="1"/>
  <c r="C2614" i="1"/>
  <c r="C2615" i="1"/>
  <c r="C2616" i="1"/>
  <c r="C2617" i="1"/>
  <c r="C2618" i="1"/>
  <c r="C2619" i="1"/>
  <c r="C2620" i="1"/>
  <c r="C2621" i="1"/>
  <c r="C2622" i="1"/>
  <c r="C2623" i="1"/>
  <c r="C2624" i="1"/>
  <c r="C2625" i="1"/>
  <c r="C2626" i="1"/>
  <c r="C2627" i="1"/>
  <c r="C2628" i="1"/>
  <c r="C2629" i="1"/>
  <c r="C2630" i="1"/>
  <c r="C2632" i="1"/>
  <c r="C2633" i="1"/>
  <c r="C2634" i="1"/>
  <c r="C2635" i="1"/>
  <c r="C2636" i="1"/>
  <c r="C2637" i="1"/>
  <c r="C2638" i="1"/>
  <c r="C2639" i="1"/>
  <c r="C2640" i="1"/>
  <c r="C2641" i="1"/>
  <c r="C2642" i="1"/>
  <c r="C2643" i="1"/>
  <c r="C2644" i="1"/>
  <c r="C2645" i="1"/>
  <c r="C2646" i="1"/>
  <c r="C2647" i="1"/>
  <c r="C2648" i="1"/>
  <c r="C2650" i="1"/>
  <c r="C2651" i="1"/>
  <c r="C2652" i="1"/>
  <c r="C2653" i="1"/>
  <c r="C2654" i="1"/>
  <c r="C2655" i="1"/>
  <c r="C2656" i="1"/>
  <c r="C2657" i="1"/>
  <c r="C2658" i="1"/>
  <c r="C2659" i="1"/>
  <c r="C2660" i="1"/>
  <c r="C2661" i="1"/>
  <c r="C2662" i="1"/>
  <c r="C2663" i="1"/>
  <c r="C2664" i="1"/>
  <c r="C2665" i="1"/>
  <c r="C2666" i="1"/>
  <c r="C2668" i="1"/>
  <c r="C2669" i="1"/>
  <c r="C2670" i="1"/>
  <c r="C2671" i="1"/>
  <c r="C2672" i="1"/>
  <c r="C2673" i="1"/>
  <c r="C2674" i="1"/>
  <c r="C2675" i="1"/>
  <c r="C2676" i="1"/>
  <c r="C2677" i="1"/>
  <c r="C2678" i="1"/>
  <c r="C2679" i="1"/>
  <c r="C2680" i="1"/>
  <c r="C2681" i="1"/>
  <c r="C2682" i="1"/>
  <c r="C2683" i="1"/>
  <c r="C2684" i="1"/>
  <c r="C2686" i="1"/>
  <c r="C2687" i="1"/>
  <c r="C2688" i="1"/>
  <c r="C2689" i="1"/>
  <c r="C2690" i="1"/>
  <c r="C2691" i="1"/>
  <c r="C2692" i="1"/>
  <c r="C2693" i="1"/>
  <c r="C2694" i="1"/>
  <c r="C2695" i="1"/>
  <c r="C2696" i="1"/>
  <c r="C2697" i="1"/>
  <c r="C2698" i="1"/>
  <c r="C2699" i="1"/>
  <c r="C2700" i="1"/>
  <c r="C2701" i="1"/>
  <c r="C2702" i="1"/>
  <c r="C2704" i="1"/>
  <c r="C2705" i="1"/>
  <c r="C2706" i="1"/>
  <c r="C2707" i="1"/>
  <c r="C2708" i="1"/>
  <c r="C2709" i="1"/>
  <c r="C2710" i="1"/>
  <c r="C2711" i="1"/>
  <c r="C2712" i="1"/>
  <c r="C2713" i="1"/>
  <c r="C2714" i="1"/>
  <c r="C2715" i="1"/>
  <c r="C2716" i="1"/>
  <c r="C2717" i="1"/>
  <c r="C2718" i="1"/>
  <c r="C2719" i="1"/>
  <c r="C2720" i="1"/>
  <c r="C2722" i="1"/>
  <c r="C2723" i="1"/>
  <c r="C2724" i="1"/>
  <c r="C2725" i="1"/>
  <c r="C2726" i="1"/>
  <c r="C2727" i="1"/>
  <c r="C2728" i="1"/>
  <c r="C2729" i="1"/>
  <c r="C2730" i="1"/>
  <c r="C2731" i="1"/>
  <c r="C2732" i="1"/>
  <c r="C2733" i="1"/>
  <c r="C2734" i="1"/>
  <c r="C2735" i="1"/>
  <c r="C2736" i="1"/>
  <c r="C2737" i="1"/>
  <c r="C2738" i="1"/>
  <c r="C2740" i="1"/>
  <c r="C2741" i="1"/>
  <c r="C2742" i="1"/>
  <c r="C2743" i="1"/>
  <c r="C2744" i="1"/>
  <c r="C2745" i="1"/>
  <c r="C2746" i="1"/>
  <c r="C2747" i="1"/>
  <c r="C2748" i="1"/>
  <c r="C2749" i="1"/>
  <c r="C2750" i="1"/>
  <c r="C2751" i="1"/>
  <c r="C2752" i="1"/>
  <c r="C2753" i="1"/>
  <c r="C2754" i="1"/>
  <c r="C2755" i="1"/>
  <c r="C2756" i="1"/>
  <c r="C2758" i="1"/>
  <c r="C2759" i="1"/>
  <c r="C2760" i="1"/>
  <c r="C2761" i="1"/>
  <c r="C2762" i="1"/>
  <c r="C2763" i="1"/>
  <c r="C2764" i="1"/>
  <c r="C2765" i="1"/>
  <c r="C2766" i="1"/>
  <c r="C2767" i="1"/>
  <c r="C2768" i="1"/>
  <c r="C2769" i="1"/>
  <c r="C2770" i="1"/>
  <c r="C2771" i="1"/>
  <c r="C2772" i="1"/>
  <c r="C2773" i="1"/>
  <c r="C2774" i="1"/>
  <c r="C2776" i="1"/>
  <c r="C2777" i="1"/>
  <c r="C2778" i="1"/>
  <c r="C2779" i="1"/>
  <c r="C2780" i="1"/>
  <c r="C2781" i="1"/>
  <c r="C2782" i="1"/>
  <c r="C2783" i="1"/>
  <c r="C2784" i="1"/>
  <c r="C2785" i="1"/>
  <c r="C2786" i="1"/>
  <c r="C2787" i="1"/>
  <c r="C2788" i="1"/>
  <c r="C2789" i="1"/>
  <c r="C2790" i="1"/>
  <c r="C2791" i="1"/>
  <c r="C2792" i="1"/>
  <c r="C2794" i="1"/>
  <c r="C2795" i="1"/>
  <c r="C2796" i="1"/>
  <c r="C2797" i="1"/>
  <c r="C2798" i="1"/>
  <c r="C2799" i="1"/>
  <c r="C2800" i="1"/>
  <c r="C2801" i="1"/>
  <c r="C2802" i="1"/>
  <c r="C2803" i="1"/>
  <c r="C2804" i="1"/>
  <c r="C2805" i="1"/>
  <c r="C2806" i="1"/>
  <c r="C2807" i="1"/>
  <c r="C2808" i="1"/>
  <c r="C2809" i="1"/>
  <c r="C2810" i="1"/>
  <c r="C2812" i="1"/>
  <c r="C2813" i="1"/>
  <c r="C2814" i="1"/>
  <c r="C2815" i="1"/>
  <c r="C2816" i="1"/>
  <c r="C2817" i="1"/>
  <c r="C2818" i="1"/>
  <c r="C2819" i="1"/>
  <c r="C2820" i="1"/>
  <c r="C2821" i="1"/>
  <c r="C2822" i="1"/>
  <c r="C2823" i="1"/>
  <c r="C2824" i="1"/>
  <c r="C2825" i="1"/>
  <c r="C2826" i="1"/>
  <c r="C2827" i="1"/>
  <c r="C2828" i="1"/>
  <c r="C2830" i="1"/>
  <c r="C2831" i="1"/>
  <c r="C2832" i="1"/>
  <c r="C2833" i="1"/>
  <c r="C2834" i="1"/>
  <c r="C2835" i="1"/>
  <c r="C2836" i="1"/>
  <c r="C2837" i="1"/>
  <c r="C2838" i="1"/>
  <c r="C2839" i="1"/>
  <c r="C2840" i="1"/>
  <c r="C2841" i="1"/>
  <c r="C2842" i="1"/>
  <c r="C2843" i="1"/>
  <c r="C2844" i="1"/>
  <c r="C2845" i="1"/>
  <c r="C2846" i="1"/>
  <c r="C2848" i="1"/>
  <c r="C2849" i="1"/>
  <c r="C2850" i="1"/>
  <c r="C2851" i="1"/>
  <c r="C2852" i="1"/>
  <c r="C2853" i="1"/>
  <c r="C2854" i="1"/>
  <c r="C2855" i="1"/>
  <c r="C2856" i="1"/>
  <c r="C2857" i="1"/>
  <c r="C2858" i="1"/>
  <c r="C2859" i="1"/>
  <c r="C2860" i="1"/>
  <c r="C2861" i="1"/>
  <c r="C2862" i="1"/>
  <c r="C2863" i="1"/>
  <c r="C2864" i="1"/>
  <c r="C2866" i="1"/>
  <c r="C2867" i="1"/>
  <c r="C2868" i="1"/>
  <c r="C2869" i="1"/>
  <c r="C2870" i="1"/>
  <c r="C2871" i="1"/>
  <c r="C2872" i="1"/>
  <c r="C2873" i="1"/>
  <c r="C2874" i="1"/>
  <c r="C2875" i="1"/>
  <c r="C2876" i="1"/>
  <c r="C2877" i="1"/>
  <c r="C2878" i="1"/>
  <c r="C2879" i="1"/>
  <c r="C2880" i="1"/>
  <c r="C2881" i="1"/>
  <c r="C2882" i="1"/>
  <c r="C2884" i="1"/>
  <c r="C2885" i="1"/>
  <c r="C2886" i="1"/>
  <c r="C2887" i="1"/>
  <c r="C2888" i="1"/>
  <c r="C2889" i="1"/>
  <c r="C2890" i="1"/>
  <c r="C2891" i="1"/>
  <c r="C2892" i="1"/>
  <c r="C2893" i="1"/>
  <c r="C2894" i="1"/>
  <c r="C2895" i="1"/>
  <c r="C2896" i="1"/>
  <c r="C2897" i="1"/>
  <c r="C2898" i="1"/>
  <c r="C2899" i="1"/>
  <c r="C2900" i="1"/>
  <c r="C2902" i="1"/>
  <c r="C2903" i="1"/>
  <c r="C2904" i="1"/>
  <c r="C2905" i="1"/>
  <c r="C2906" i="1"/>
  <c r="C2907" i="1"/>
  <c r="C2908" i="1"/>
  <c r="C2909" i="1"/>
  <c r="C2910" i="1"/>
  <c r="C2911" i="1"/>
  <c r="C2912" i="1"/>
  <c r="C2913" i="1"/>
  <c r="C2914" i="1"/>
  <c r="C2915" i="1"/>
  <c r="C2916" i="1"/>
  <c r="C2917" i="1"/>
  <c r="C2918" i="1"/>
  <c r="C2920" i="1"/>
  <c r="C2921" i="1"/>
  <c r="C2922" i="1"/>
  <c r="C2923" i="1"/>
  <c r="C2924" i="1"/>
  <c r="C2925" i="1"/>
  <c r="C2926" i="1"/>
  <c r="C2927" i="1"/>
  <c r="C2928" i="1"/>
  <c r="C2929" i="1"/>
  <c r="C2930" i="1"/>
  <c r="C2931" i="1"/>
  <c r="C2932" i="1"/>
  <c r="C2933" i="1"/>
  <c r="C2934" i="1"/>
  <c r="C2935" i="1"/>
  <c r="C2936" i="1"/>
  <c r="C2938" i="1"/>
  <c r="C2939" i="1"/>
  <c r="C2940" i="1"/>
  <c r="C2941" i="1"/>
  <c r="C2942" i="1"/>
  <c r="C2943" i="1"/>
  <c r="C2944" i="1"/>
  <c r="C2945" i="1"/>
  <c r="C2946" i="1"/>
  <c r="C2947" i="1"/>
  <c r="C2948" i="1"/>
  <c r="C2949" i="1"/>
  <c r="C2950" i="1"/>
  <c r="C2951" i="1"/>
  <c r="C2952" i="1"/>
  <c r="C2953" i="1"/>
  <c r="C2954" i="1"/>
  <c r="C2956" i="1"/>
  <c r="C2957" i="1"/>
  <c r="C2958" i="1"/>
  <c r="C2959" i="1"/>
  <c r="C2960" i="1"/>
  <c r="C2961" i="1"/>
  <c r="C2962" i="1"/>
  <c r="C2963" i="1"/>
  <c r="C2964" i="1"/>
  <c r="C2965" i="1"/>
  <c r="C2966" i="1"/>
  <c r="C2967" i="1"/>
  <c r="C2968" i="1"/>
  <c r="C2969" i="1"/>
  <c r="C2970" i="1"/>
  <c r="C2971" i="1"/>
  <c r="C2972" i="1"/>
  <c r="C2974" i="1"/>
  <c r="C2975" i="1"/>
  <c r="C2976" i="1"/>
  <c r="C2977" i="1"/>
  <c r="C2978" i="1"/>
  <c r="C2979" i="1"/>
  <c r="C2980" i="1"/>
  <c r="C2981" i="1"/>
  <c r="C2982" i="1"/>
  <c r="C2983" i="1"/>
  <c r="C2984" i="1"/>
  <c r="C2985" i="1"/>
  <c r="C2986" i="1"/>
  <c r="C2987" i="1"/>
  <c r="C2988" i="1"/>
  <c r="C2989" i="1"/>
  <c r="C2990" i="1"/>
  <c r="C2992" i="1"/>
  <c r="C2993" i="1"/>
  <c r="C2994" i="1"/>
  <c r="C2995" i="1"/>
  <c r="C2996" i="1"/>
  <c r="C2997" i="1"/>
  <c r="C2998" i="1"/>
  <c r="C2999" i="1"/>
  <c r="C3000" i="1"/>
  <c r="C3001" i="1"/>
  <c r="C3002" i="1"/>
  <c r="C3003" i="1"/>
  <c r="C3004" i="1"/>
  <c r="C3005" i="1"/>
  <c r="C3006" i="1"/>
  <c r="C3007" i="1"/>
  <c r="C3008" i="1"/>
  <c r="C3010" i="1"/>
  <c r="C3011" i="1"/>
  <c r="C3012" i="1"/>
  <c r="C3013" i="1"/>
  <c r="C3014" i="1"/>
  <c r="C3015" i="1"/>
  <c r="C3016" i="1"/>
  <c r="C3017" i="1"/>
  <c r="C3018" i="1"/>
  <c r="C3019" i="1"/>
  <c r="C3020" i="1"/>
  <c r="C3021" i="1"/>
  <c r="C3022" i="1"/>
  <c r="C3023" i="1"/>
  <c r="C3024" i="1"/>
  <c r="C3025" i="1"/>
  <c r="C3026" i="1"/>
  <c r="C3028" i="1"/>
  <c r="C3029" i="1"/>
  <c r="C3030" i="1"/>
  <c r="C3031" i="1"/>
  <c r="C3032" i="1"/>
  <c r="C3033" i="1"/>
  <c r="C3034" i="1"/>
  <c r="C3035" i="1"/>
  <c r="C3036" i="1"/>
  <c r="C3037" i="1"/>
  <c r="C3038" i="1"/>
  <c r="C3039" i="1"/>
  <c r="C3040" i="1"/>
  <c r="C3041" i="1"/>
  <c r="C3042" i="1"/>
  <c r="C3043" i="1"/>
  <c r="C3044" i="1"/>
  <c r="C3046" i="1"/>
  <c r="C3047" i="1"/>
  <c r="C3048" i="1"/>
  <c r="C3049" i="1"/>
  <c r="C3050" i="1"/>
  <c r="C3051" i="1"/>
  <c r="C3052" i="1"/>
  <c r="C3053" i="1"/>
  <c r="C3054" i="1"/>
  <c r="C3055" i="1"/>
  <c r="C3056" i="1"/>
  <c r="C3057" i="1"/>
  <c r="C3058" i="1"/>
  <c r="C3059" i="1"/>
  <c r="C3060" i="1"/>
  <c r="C3061" i="1"/>
  <c r="C3062" i="1"/>
  <c r="C3064" i="1"/>
  <c r="C3065" i="1"/>
  <c r="C3066" i="1"/>
  <c r="C3067" i="1"/>
  <c r="C3068" i="1"/>
  <c r="C3069" i="1"/>
  <c r="C3070" i="1"/>
  <c r="C3071" i="1"/>
  <c r="C3072" i="1"/>
  <c r="C3073" i="1"/>
  <c r="C3074" i="1"/>
  <c r="C3075" i="1"/>
  <c r="C3076" i="1"/>
  <c r="C3077" i="1"/>
  <c r="C3078" i="1"/>
  <c r="C3079" i="1"/>
  <c r="C3080" i="1"/>
  <c r="C3082" i="1"/>
  <c r="C3083" i="1"/>
  <c r="C3084" i="1"/>
  <c r="C3085" i="1"/>
  <c r="C3086" i="1"/>
  <c r="C3087" i="1"/>
  <c r="C3088" i="1"/>
  <c r="C3089" i="1"/>
  <c r="C3090" i="1"/>
  <c r="C3091" i="1"/>
  <c r="C3092" i="1"/>
  <c r="C3093" i="1"/>
  <c r="C3094" i="1"/>
  <c r="C3095" i="1"/>
  <c r="C3096" i="1"/>
  <c r="C3097" i="1"/>
  <c r="C3098" i="1"/>
  <c r="C3100" i="1"/>
  <c r="C3101" i="1"/>
  <c r="C3102" i="1"/>
  <c r="C3103" i="1"/>
  <c r="C3104" i="1"/>
  <c r="C3105" i="1"/>
  <c r="C3106" i="1"/>
  <c r="C3107" i="1"/>
  <c r="C3108" i="1"/>
  <c r="C3109" i="1"/>
  <c r="C3110" i="1"/>
  <c r="C3111" i="1"/>
  <c r="C3112" i="1"/>
  <c r="C3113" i="1"/>
  <c r="C3114" i="1"/>
  <c r="C3115" i="1"/>
  <c r="C3116" i="1"/>
  <c r="C3118" i="1"/>
  <c r="C3119" i="1"/>
  <c r="C3120" i="1"/>
  <c r="C3121" i="1"/>
  <c r="C3122" i="1"/>
  <c r="C3123" i="1"/>
  <c r="C3124" i="1"/>
  <c r="C3125" i="1"/>
  <c r="C3126" i="1"/>
  <c r="C3127" i="1"/>
  <c r="C3128" i="1"/>
  <c r="C3129" i="1"/>
  <c r="C3130" i="1"/>
  <c r="C3131" i="1"/>
  <c r="C3132" i="1"/>
  <c r="C3133" i="1"/>
  <c r="C3134" i="1"/>
  <c r="C3136" i="1"/>
  <c r="C3137" i="1"/>
  <c r="C3138" i="1"/>
  <c r="C3139" i="1"/>
  <c r="C3140" i="1"/>
  <c r="C3141" i="1"/>
  <c r="C3142" i="1"/>
  <c r="C3143" i="1"/>
  <c r="C3144" i="1"/>
  <c r="C3145" i="1"/>
  <c r="C3146" i="1"/>
  <c r="C3147" i="1"/>
  <c r="C3148" i="1"/>
  <c r="C3149" i="1"/>
  <c r="C3150" i="1"/>
  <c r="C3151" i="1"/>
  <c r="C3152" i="1"/>
  <c r="C3154" i="1"/>
  <c r="C3155" i="1"/>
  <c r="C3156" i="1"/>
  <c r="C3157" i="1"/>
  <c r="C3158" i="1"/>
  <c r="C3159" i="1"/>
  <c r="C3160" i="1"/>
  <c r="C3161" i="1"/>
  <c r="C3162" i="1"/>
  <c r="C3163" i="1"/>
  <c r="C3164" i="1"/>
  <c r="C3165" i="1"/>
  <c r="C3166" i="1"/>
  <c r="C3167" i="1"/>
  <c r="C3168" i="1"/>
  <c r="C3169" i="1"/>
  <c r="C3170" i="1"/>
  <c r="C3172" i="1"/>
  <c r="C3173" i="1"/>
  <c r="C3174" i="1"/>
  <c r="C3175" i="1"/>
  <c r="C3176" i="1"/>
  <c r="C3177" i="1"/>
  <c r="C3178" i="1"/>
  <c r="C3179" i="1"/>
  <c r="C3180" i="1"/>
  <c r="C3181" i="1"/>
  <c r="C3182" i="1"/>
  <c r="C3183" i="1"/>
  <c r="C3184" i="1"/>
  <c r="C3185" i="1"/>
  <c r="C3186" i="1"/>
  <c r="C3187" i="1"/>
  <c r="C3188" i="1"/>
  <c r="C3190" i="1"/>
  <c r="C3191" i="1"/>
  <c r="C3192" i="1"/>
  <c r="C3193" i="1"/>
  <c r="C3194" i="1"/>
  <c r="C3195" i="1"/>
  <c r="C3196" i="1"/>
  <c r="C3197" i="1"/>
  <c r="C3198" i="1"/>
  <c r="C3199" i="1"/>
  <c r="C3200" i="1"/>
  <c r="C3201" i="1"/>
  <c r="C3202" i="1"/>
  <c r="C3203" i="1"/>
  <c r="C3204" i="1"/>
  <c r="C3205" i="1"/>
  <c r="C3206" i="1"/>
  <c r="C3208" i="1"/>
  <c r="C3209" i="1"/>
  <c r="C3210" i="1"/>
  <c r="C3211" i="1"/>
  <c r="C3212" i="1"/>
  <c r="C3213" i="1"/>
  <c r="C3214" i="1"/>
  <c r="C3215" i="1"/>
  <c r="C3216" i="1"/>
  <c r="C3217" i="1"/>
  <c r="C3218" i="1"/>
  <c r="C3219" i="1"/>
  <c r="C3220" i="1"/>
  <c r="C3221" i="1"/>
  <c r="C3222" i="1"/>
  <c r="C3223" i="1"/>
  <c r="C3224" i="1"/>
  <c r="C3226" i="1"/>
  <c r="C3227" i="1"/>
  <c r="C3228" i="1"/>
  <c r="C3229" i="1"/>
  <c r="C3230" i="1"/>
  <c r="C3231" i="1"/>
  <c r="C3232" i="1"/>
  <c r="C3233" i="1"/>
  <c r="C3234" i="1"/>
  <c r="C3235" i="1"/>
  <c r="C3236" i="1"/>
  <c r="C3237" i="1"/>
  <c r="C3238" i="1"/>
  <c r="C3239" i="1"/>
  <c r="C3240" i="1"/>
  <c r="C3241" i="1"/>
  <c r="C3242" i="1"/>
  <c r="C3244" i="1"/>
  <c r="C3245" i="1"/>
  <c r="C3246" i="1"/>
  <c r="C3247" i="1"/>
  <c r="C3248" i="1"/>
  <c r="C3249" i="1"/>
  <c r="C3250" i="1"/>
  <c r="C3251" i="1"/>
  <c r="C3252" i="1"/>
  <c r="C3253" i="1"/>
  <c r="C3254" i="1"/>
  <c r="C3255" i="1"/>
  <c r="C3256" i="1"/>
  <c r="C3257" i="1"/>
  <c r="C3258" i="1"/>
  <c r="C3259" i="1"/>
  <c r="C3260" i="1"/>
  <c r="C3262" i="1"/>
  <c r="C3263" i="1"/>
  <c r="C3264" i="1"/>
  <c r="C3265" i="1"/>
  <c r="C3266" i="1"/>
  <c r="C3267" i="1"/>
  <c r="C3268" i="1"/>
  <c r="C3269" i="1"/>
  <c r="C3270" i="1"/>
  <c r="C3271" i="1"/>
  <c r="C3272" i="1"/>
  <c r="C3273" i="1"/>
  <c r="C3274" i="1"/>
  <c r="C3275" i="1"/>
  <c r="C3276" i="1"/>
  <c r="C3277" i="1"/>
  <c r="C3278" i="1"/>
  <c r="C3280" i="1"/>
  <c r="C3281" i="1"/>
  <c r="C3282" i="1"/>
  <c r="C3283" i="1"/>
  <c r="C3284" i="1"/>
  <c r="C3285" i="1"/>
  <c r="C3286" i="1"/>
  <c r="C3287" i="1"/>
  <c r="C3288" i="1"/>
  <c r="C3289" i="1"/>
  <c r="C3290" i="1"/>
  <c r="C3291" i="1"/>
  <c r="C3292" i="1"/>
  <c r="C3293" i="1"/>
  <c r="C3294" i="1"/>
  <c r="C3295" i="1"/>
  <c r="C3296" i="1"/>
  <c r="C3298" i="1"/>
  <c r="C3299" i="1"/>
  <c r="C3300" i="1"/>
  <c r="C3301" i="1"/>
  <c r="C3302" i="1"/>
  <c r="C3303" i="1"/>
  <c r="C3304" i="1"/>
  <c r="C3305" i="1"/>
  <c r="C3306" i="1"/>
  <c r="C3307" i="1"/>
  <c r="C3308" i="1"/>
  <c r="C3309" i="1"/>
  <c r="C3310" i="1"/>
  <c r="C3311" i="1"/>
  <c r="C3312" i="1"/>
  <c r="C3313" i="1"/>
  <c r="C3314" i="1"/>
  <c r="C3316" i="1"/>
  <c r="C3317" i="1"/>
  <c r="C3318" i="1"/>
  <c r="C3319" i="1"/>
  <c r="C3320" i="1"/>
  <c r="C3321" i="1"/>
  <c r="C3322" i="1"/>
  <c r="C3323" i="1"/>
  <c r="C3324" i="1"/>
  <c r="C3325" i="1"/>
  <c r="C3326" i="1"/>
  <c r="C3327" i="1"/>
  <c r="C3328" i="1"/>
  <c r="C3329" i="1"/>
  <c r="C3330" i="1"/>
  <c r="C3331" i="1"/>
  <c r="C3332" i="1"/>
  <c r="C3334" i="1"/>
  <c r="C3335" i="1"/>
  <c r="C3336" i="1"/>
  <c r="C3337" i="1"/>
  <c r="C3338" i="1"/>
  <c r="C3339" i="1"/>
  <c r="C3340" i="1"/>
  <c r="C3341" i="1"/>
  <c r="C3342" i="1"/>
  <c r="C3343" i="1"/>
  <c r="C3344" i="1"/>
  <c r="C3345" i="1"/>
  <c r="C3346" i="1"/>
  <c r="C3347" i="1"/>
  <c r="C3348" i="1"/>
  <c r="C3349" i="1"/>
  <c r="C3350" i="1"/>
  <c r="C3352" i="1"/>
  <c r="C3353" i="1"/>
  <c r="C3354" i="1"/>
  <c r="C3355" i="1"/>
  <c r="C3356" i="1"/>
  <c r="C3357" i="1"/>
  <c r="C3358" i="1"/>
  <c r="C3359" i="1"/>
  <c r="C3360" i="1"/>
  <c r="C3361" i="1"/>
  <c r="C3362" i="1"/>
  <c r="C3363" i="1"/>
  <c r="C3364" i="1"/>
  <c r="C3365" i="1"/>
  <c r="C3366" i="1"/>
  <c r="C3367" i="1"/>
  <c r="C3368" i="1"/>
  <c r="C3370" i="1"/>
  <c r="C3371" i="1"/>
  <c r="C3372" i="1"/>
  <c r="C3373" i="1"/>
  <c r="C3374" i="1"/>
  <c r="C3375" i="1"/>
  <c r="C3376" i="1"/>
  <c r="C3377" i="1"/>
  <c r="C3378" i="1"/>
  <c r="C3379" i="1"/>
  <c r="C3380" i="1"/>
  <c r="C3381" i="1"/>
  <c r="C3382" i="1"/>
  <c r="C3383" i="1"/>
  <c r="C3384" i="1"/>
  <c r="C3385" i="1"/>
  <c r="C3386" i="1"/>
  <c r="C3388" i="1"/>
  <c r="C3389" i="1"/>
  <c r="C3390" i="1"/>
  <c r="C3391" i="1"/>
  <c r="C3392" i="1"/>
  <c r="C3393" i="1"/>
  <c r="C3394" i="1"/>
  <c r="C3395" i="1"/>
  <c r="C3396" i="1"/>
  <c r="C3397" i="1"/>
  <c r="C3398" i="1"/>
  <c r="C3399" i="1"/>
  <c r="C3400" i="1"/>
  <c r="C3401" i="1"/>
  <c r="C3402" i="1"/>
  <c r="C3403" i="1"/>
  <c r="C3404" i="1"/>
  <c r="C3406" i="1"/>
  <c r="C3407" i="1"/>
  <c r="C3408" i="1"/>
  <c r="C3409" i="1"/>
  <c r="C3410" i="1"/>
  <c r="C3411" i="1"/>
  <c r="C3412" i="1"/>
  <c r="C3413" i="1"/>
  <c r="C3414" i="1"/>
  <c r="C3415" i="1"/>
  <c r="C3416" i="1"/>
  <c r="C3417" i="1"/>
  <c r="C3418" i="1"/>
  <c r="C3419" i="1"/>
  <c r="C3420" i="1"/>
  <c r="C3421" i="1"/>
  <c r="C3422" i="1"/>
  <c r="C3424" i="1"/>
  <c r="C3425" i="1"/>
  <c r="C3426" i="1"/>
  <c r="C3427" i="1"/>
  <c r="C3428" i="1"/>
  <c r="C3429" i="1"/>
  <c r="C3430" i="1"/>
  <c r="C3431" i="1"/>
  <c r="C3432" i="1"/>
  <c r="C3433" i="1"/>
  <c r="C3434" i="1"/>
  <c r="C3435" i="1"/>
  <c r="C3436" i="1"/>
  <c r="C3437" i="1"/>
  <c r="C3438" i="1"/>
  <c r="C3439" i="1"/>
  <c r="C3440" i="1"/>
  <c r="C3442" i="1"/>
  <c r="C3443" i="1"/>
  <c r="C3444" i="1"/>
  <c r="C3445" i="1"/>
  <c r="C3446" i="1"/>
  <c r="C3447" i="1"/>
  <c r="C3448" i="1"/>
  <c r="C3449" i="1"/>
  <c r="C3450" i="1"/>
  <c r="C3451" i="1"/>
  <c r="C3452" i="1"/>
  <c r="C3453" i="1"/>
  <c r="C3454" i="1"/>
  <c r="C3455" i="1"/>
  <c r="C3456" i="1"/>
  <c r="C3457" i="1"/>
  <c r="C3458" i="1"/>
  <c r="C3460" i="1"/>
  <c r="C3461" i="1"/>
  <c r="C3462" i="1"/>
  <c r="C3463" i="1"/>
  <c r="C3464" i="1"/>
  <c r="C3465" i="1"/>
  <c r="C3466" i="1"/>
  <c r="C3467" i="1"/>
  <c r="C3468" i="1"/>
  <c r="C3469" i="1"/>
  <c r="C3470" i="1"/>
  <c r="C3471" i="1"/>
  <c r="C3472" i="1"/>
  <c r="C3473" i="1"/>
  <c r="C3474" i="1"/>
  <c r="C3475" i="1"/>
  <c r="C3476" i="1"/>
  <c r="C3478" i="1"/>
  <c r="C3479" i="1"/>
  <c r="C3480" i="1"/>
  <c r="C3481" i="1"/>
  <c r="C3482" i="1"/>
  <c r="C3483" i="1"/>
  <c r="C3484" i="1"/>
  <c r="C3485" i="1"/>
  <c r="C3486" i="1"/>
  <c r="C3487" i="1"/>
  <c r="C3488" i="1"/>
  <c r="C3489" i="1"/>
  <c r="C3490" i="1"/>
  <c r="C3491" i="1"/>
  <c r="C3492" i="1"/>
  <c r="C3493" i="1"/>
  <c r="C3494" i="1"/>
  <c r="C3496" i="1"/>
  <c r="C3497" i="1"/>
  <c r="C3498" i="1"/>
  <c r="C3499" i="1"/>
  <c r="C3500" i="1"/>
  <c r="C3501" i="1"/>
  <c r="C3502" i="1"/>
  <c r="C3503" i="1"/>
  <c r="C3504" i="1"/>
  <c r="C3505" i="1"/>
  <c r="C3506" i="1"/>
  <c r="C3507" i="1"/>
  <c r="C3508" i="1"/>
  <c r="C3509" i="1"/>
  <c r="C3510" i="1"/>
  <c r="C3511" i="1"/>
  <c r="C3512" i="1"/>
  <c r="C3514" i="1"/>
  <c r="C3515" i="1"/>
  <c r="C3516" i="1"/>
  <c r="C3517" i="1"/>
  <c r="C3518" i="1"/>
  <c r="C3519" i="1"/>
  <c r="C3520" i="1"/>
  <c r="C3521" i="1"/>
  <c r="C3522" i="1"/>
  <c r="C3523" i="1"/>
  <c r="C3524" i="1"/>
  <c r="C3525" i="1"/>
  <c r="C3526" i="1"/>
  <c r="C3527" i="1"/>
  <c r="C3528" i="1"/>
  <c r="C3529" i="1"/>
  <c r="C3530" i="1"/>
  <c r="C3532" i="1"/>
  <c r="C3533" i="1"/>
  <c r="C3534" i="1"/>
  <c r="C3535" i="1"/>
  <c r="C3536" i="1"/>
  <c r="C3537" i="1"/>
  <c r="C3538" i="1"/>
  <c r="C3539" i="1"/>
  <c r="C3540" i="1"/>
  <c r="C3541" i="1"/>
  <c r="C3542" i="1"/>
  <c r="C3543" i="1"/>
  <c r="C3544" i="1"/>
  <c r="C3545" i="1"/>
  <c r="C3546" i="1"/>
  <c r="C3547" i="1"/>
  <c r="C3548" i="1"/>
  <c r="C3550" i="1"/>
  <c r="C3551" i="1"/>
  <c r="C3552" i="1"/>
  <c r="C3553" i="1"/>
  <c r="C3554" i="1"/>
  <c r="C3555" i="1"/>
  <c r="C3556" i="1"/>
  <c r="C3557" i="1"/>
  <c r="C3558" i="1"/>
  <c r="C3559" i="1"/>
  <c r="C3560" i="1"/>
  <c r="C3561" i="1"/>
  <c r="C3562" i="1"/>
  <c r="C3563" i="1"/>
  <c r="C3564" i="1"/>
  <c r="C3565" i="1"/>
  <c r="C3566" i="1"/>
  <c r="C3568" i="1"/>
  <c r="C3569" i="1"/>
  <c r="C3570" i="1"/>
  <c r="C3571" i="1"/>
  <c r="C3572" i="1"/>
  <c r="C3573" i="1"/>
  <c r="C3574" i="1"/>
  <c r="C3575" i="1"/>
  <c r="C3576" i="1"/>
  <c r="C3577" i="1"/>
  <c r="C3578" i="1"/>
  <c r="C3579" i="1"/>
  <c r="C3580" i="1"/>
  <c r="C3581" i="1"/>
  <c r="C3582" i="1"/>
  <c r="C3583" i="1"/>
  <c r="C3584" i="1"/>
  <c r="C3586" i="1"/>
  <c r="C3587" i="1"/>
  <c r="C3588" i="1"/>
  <c r="C3589" i="1"/>
  <c r="C3590" i="1"/>
  <c r="C3591" i="1"/>
  <c r="C3592" i="1"/>
  <c r="C3593" i="1"/>
  <c r="C3594" i="1"/>
  <c r="C3595" i="1"/>
  <c r="C3596" i="1"/>
  <c r="C3597" i="1"/>
  <c r="C3598" i="1"/>
  <c r="C3599" i="1"/>
  <c r="C3600" i="1"/>
  <c r="C3601" i="1"/>
  <c r="C3602" i="1"/>
  <c r="C3604" i="1"/>
  <c r="C3605" i="1"/>
  <c r="C3606" i="1"/>
  <c r="C3607" i="1"/>
  <c r="C3608" i="1"/>
  <c r="C3609" i="1"/>
  <c r="C3610" i="1"/>
  <c r="C3611" i="1"/>
  <c r="C3612" i="1"/>
  <c r="C3613" i="1"/>
  <c r="C3614" i="1"/>
  <c r="C3615" i="1"/>
  <c r="C3616" i="1"/>
  <c r="C3617" i="1"/>
  <c r="C3618" i="1"/>
  <c r="C3619" i="1"/>
  <c r="C3620" i="1"/>
  <c r="C3622" i="1"/>
  <c r="C3623" i="1"/>
  <c r="C3624" i="1"/>
  <c r="C3625" i="1"/>
  <c r="C3626" i="1"/>
  <c r="C3627" i="1"/>
  <c r="C3628" i="1"/>
  <c r="C3629" i="1"/>
  <c r="C3630" i="1"/>
  <c r="C3631" i="1"/>
  <c r="C3632" i="1"/>
  <c r="C3633" i="1"/>
  <c r="C3634" i="1"/>
  <c r="C3635" i="1"/>
  <c r="C3636" i="1"/>
  <c r="C3637" i="1"/>
  <c r="C3638" i="1"/>
  <c r="C3640" i="1"/>
  <c r="C3641" i="1"/>
  <c r="C3642" i="1"/>
  <c r="C3643" i="1"/>
  <c r="C3644" i="1"/>
  <c r="C3645" i="1"/>
  <c r="C3646" i="1"/>
  <c r="C3647" i="1"/>
  <c r="C3648" i="1"/>
  <c r="C3649" i="1"/>
  <c r="C3650" i="1"/>
  <c r="C3651" i="1"/>
  <c r="C3652" i="1"/>
  <c r="C3653" i="1"/>
  <c r="C3654" i="1"/>
  <c r="C3655" i="1"/>
  <c r="C3656" i="1"/>
  <c r="C3658" i="1"/>
  <c r="C3659" i="1"/>
  <c r="C3660" i="1"/>
  <c r="C3661" i="1"/>
  <c r="C3662" i="1"/>
  <c r="C3663" i="1"/>
  <c r="C3664" i="1"/>
  <c r="C3665" i="1"/>
  <c r="C3666" i="1"/>
  <c r="C3667" i="1"/>
  <c r="C3668" i="1"/>
  <c r="C3669" i="1"/>
  <c r="C3670" i="1"/>
  <c r="C3671" i="1"/>
  <c r="C3672" i="1"/>
  <c r="C3673" i="1"/>
  <c r="C3674" i="1"/>
  <c r="C3676" i="1"/>
  <c r="C3677" i="1"/>
  <c r="C3678" i="1"/>
  <c r="C3679" i="1"/>
  <c r="C3680" i="1"/>
  <c r="C3681" i="1"/>
  <c r="C3682" i="1"/>
  <c r="C3683" i="1"/>
  <c r="C3684" i="1"/>
  <c r="C3685" i="1"/>
  <c r="C3686" i="1"/>
  <c r="C3687" i="1"/>
  <c r="C3688" i="1"/>
  <c r="C3689" i="1"/>
  <c r="C3690" i="1"/>
  <c r="C3691" i="1"/>
  <c r="C3692" i="1"/>
  <c r="C3694" i="1"/>
  <c r="C3695" i="1"/>
  <c r="C3696" i="1"/>
  <c r="C3697" i="1"/>
  <c r="C3698" i="1"/>
  <c r="C3699" i="1"/>
  <c r="C3700" i="1"/>
  <c r="C3701" i="1"/>
  <c r="C3702" i="1"/>
  <c r="C3703" i="1"/>
  <c r="C3704" i="1"/>
  <c r="C3705" i="1"/>
  <c r="C3706" i="1"/>
  <c r="C3707" i="1"/>
  <c r="C3708" i="1"/>
  <c r="C3709" i="1"/>
  <c r="C3710" i="1"/>
  <c r="C3712" i="1"/>
  <c r="C3713" i="1"/>
  <c r="C3714" i="1"/>
  <c r="C3715" i="1"/>
  <c r="C3716" i="1"/>
  <c r="C3717" i="1"/>
  <c r="C3718" i="1"/>
  <c r="C3719" i="1"/>
  <c r="C3720" i="1"/>
  <c r="C3721" i="1"/>
  <c r="C3722" i="1"/>
  <c r="C3723" i="1"/>
  <c r="C3724" i="1"/>
  <c r="C3725" i="1"/>
  <c r="C3726" i="1"/>
  <c r="C3727" i="1"/>
  <c r="C3728" i="1"/>
  <c r="C3730" i="1"/>
  <c r="C3731" i="1"/>
  <c r="C3732" i="1"/>
  <c r="C3733" i="1"/>
  <c r="C3734" i="1"/>
  <c r="C3735" i="1"/>
  <c r="C3736" i="1"/>
  <c r="C3737" i="1"/>
  <c r="C3738" i="1"/>
  <c r="C3739" i="1"/>
  <c r="C3740" i="1"/>
  <c r="C3741" i="1"/>
  <c r="C3742" i="1"/>
  <c r="C3743" i="1"/>
  <c r="C3744" i="1"/>
  <c r="C3745" i="1"/>
  <c r="C3746" i="1"/>
  <c r="C3748" i="1"/>
  <c r="C3749" i="1"/>
  <c r="C3750" i="1"/>
  <c r="C3751" i="1"/>
  <c r="C3752" i="1"/>
  <c r="C3753" i="1"/>
  <c r="C3754" i="1"/>
  <c r="C3755" i="1"/>
  <c r="C3756" i="1"/>
  <c r="C3757" i="1"/>
  <c r="C3758" i="1"/>
  <c r="C3759" i="1"/>
  <c r="C3760" i="1"/>
  <c r="C3761" i="1"/>
  <c r="C3762" i="1"/>
  <c r="C3763" i="1"/>
  <c r="C3764" i="1"/>
  <c r="C3766" i="1"/>
  <c r="C3767" i="1"/>
  <c r="C3768" i="1"/>
  <c r="C3769" i="1"/>
  <c r="C3770" i="1"/>
  <c r="C3771" i="1"/>
  <c r="C3772" i="1"/>
  <c r="C3773" i="1"/>
  <c r="C3774" i="1"/>
  <c r="C3775" i="1"/>
  <c r="C3776" i="1"/>
  <c r="C3777" i="1"/>
  <c r="C3778" i="1"/>
  <c r="C3779" i="1"/>
  <c r="C3780" i="1"/>
  <c r="C3781" i="1"/>
  <c r="C3782" i="1"/>
  <c r="C3784" i="1"/>
  <c r="C3785" i="1"/>
  <c r="C3786" i="1"/>
  <c r="C3787" i="1"/>
  <c r="C3788" i="1"/>
  <c r="C3789" i="1"/>
  <c r="C3790" i="1"/>
  <c r="C3791" i="1"/>
  <c r="C3792" i="1"/>
  <c r="C3793" i="1"/>
  <c r="C3794" i="1"/>
  <c r="C3795" i="1"/>
  <c r="C3796" i="1"/>
  <c r="C3797" i="1"/>
  <c r="C3798" i="1"/>
  <c r="C3799" i="1"/>
  <c r="C3800" i="1"/>
  <c r="C3802" i="1"/>
  <c r="C3803" i="1"/>
  <c r="C3804" i="1"/>
  <c r="C3805" i="1"/>
  <c r="C3806" i="1"/>
  <c r="C3807" i="1"/>
  <c r="C3808" i="1"/>
  <c r="C3809" i="1"/>
  <c r="C3810" i="1"/>
  <c r="C3811" i="1"/>
  <c r="C3812" i="1"/>
  <c r="C3813" i="1"/>
  <c r="C3814" i="1"/>
  <c r="C3815" i="1"/>
  <c r="C3816" i="1"/>
  <c r="C3817" i="1"/>
  <c r="C3818" i="1"/>
  <c r="C3820" i="1"/>
  <c r="C3821" i="1"/>
  <c r="C3822" i="1"/>
  <c r="C3823" i="1"/>
  <c r="C3824" i="1"/>
  <c r="C3825" i="1"/>
  <c r="C3826" i="1"/>
  <c r="C3827" i="1"/>
  <c r="C3828" i="1"/>
  <c r="C3829" i="1"/>
  <c r="C3830" i="1"/>
  <c r="C3831" i="1"/>
  <c r="C3832" i="1"/>
  <c r="C3833" i="1"/>
  <c r="C3834" i="1"/>
  <c r="C3835" i="1"/>
  <c r="C3836" i="1"/>
  <c r="C3838" i="1"/>
  <c r="C3839" i="1"/>
  <c r="C3840" i="1"/>
  <c r="C3841" i="1"/>
  <c r="C3842" i="1"/>
  <c r="C3843" i="1"/>
  <c r="C3844" i="1"/>
  <c r="C3845" i="1"/>
  <c r="C3846" i="1"/>
  <c r="C3847" i="1"/>
  <c r="C3848" i="1"/>
  <c r="C3849" i="1"/>
  <c r="C3850" i="1"/>
  <c r="C3851" i="1"/>
  <c r="C3852" i="1"/>
  <c r="C3853" i="1"/>
  <c r="C3854" i="1"/>
  <c r="C3856" i="1"/>
  <c r="C3857" i="1"/>
  <c r="C3858" i="1"/>
  <c r="C3859" i="1"/>
  <c r="C3860" i="1"/>
  <c r="C3861" i="1"/>
  <c r="C3862" i="1"/>
  <c r="C3863" i="1"/>
  <c r="C3864" i="1"/>
  <c r="C3865" i="1"/>
  <c r="C3866" i="1"/>
  <c r="C3867" i="1"/>
  <c r="C3868" i="1"/>
  <c r="C3869" i="1"/>
  <c r="C3870" i="1"/>
  <c r="C3871" i="1"/>
  <c r="C3872" i="1"/>
  <c r="C3874" i="1"/>
  <c r="C3875" i="1"/>
  <c r="C3876" i="1"/>
  <c r="C3877" i="1"/>
  <c r="C3878" i="1"/>
  <c r="C3879" i="1"/>
  <c r="C3880" i="1"/>
  <c r="C3881" i="1"/>
  <c r="C3882" i="1"/>
  <c r="C3883" i="1"/>
  <c r="C3884" i="1"/>
  <c r="C3885" i="1"/>
  <c r="C3886" i="1"/>
  <c r="C3887" i="1"/>
  <c r="C3888" i="1"/>
  <c r="C3889" i="1"/>
  <c r="C3890" i="1"/>
  <c r="C3892" i="1"/>
  <c r="C3893" i="1"/>
  <c r="C3894" i="1"/>
  <c r="C3895" i="1"/>
  <c r="C3896" i="1"/>
  <c r="C3897" i="1"/>
  <c r="C3898" i="1"/>
  <c r="C3899" i="1"/>
  <c r="C3900" i="1"/>
  <c r="C3901" i="1"/>
  <c r="C3902" i="1"/>
  <c r="C3903" i="1"/>
  <c r="C3904" i="1"/>
  <c r="C3905" i="1"/>
  <c r="C3906" i="1"/>
  <c r="C3907" i="1"/>
  <c r="C3908" i="1"/>
  <c r="C3910" i="1"/>
  <c r="C3911" i="1"/>
  <c r="C3912" i="1"/>
  <c r="C3913" i="1"/>
  <c r="C3914" i="1"/>
  <c r="C3915" i="1"/>
  <c r="C3916" i="1"/>
  <c r="C3917" i="1"/>
  <c r="C3918" i="1"/>
  <c r="C3919" i="1"/>
  <c r="C3920" i="1"/>
  <c r="C3921" i="1"/>
  <c r="C3922" i="1"/>
  <c r="C3923" i="1"/>
  <c r="C3924" i="1"/>
  <c r="C3925" i="1"/>
  <c r="C3926" i="1"/>
  <c r="C3928" i="1"/>
  <c r="C3929" i="1"/>
  <c r="C3930" i="1"/>
  <c r="C3931" i="1"/>
  <c r="C3932" i="1"/>
  <c r="C3933" i="1"/>
  <c r="C3934" i="1"/>
  <c r="C3935" i="1"/>
  <c r="C3936" i="1"/>
  <c r="C3937" i="1"/>
  <c r="C3938" i="1"/>
  <c r="C3939" i="1"/>
  <c r="C3940" i="1"/>
  <c r="C3941" i="1"/>
  <c r="C3942" i="1"/>
  <c r="C3943" i="1"/>
  <c r="C3944" i="1"/>
  <c r="C3946" i="1"/>
  <c r="C3947" i="1"/>
  <c r="C3948" i="1"/>
  <c r="C3949" i="1"/>
  <c r="C3950" i="1"/>
  <c r="C3951" i="1"/>
  <c r="C3952" i="1"/>
  <c r="C3953" i="1"/>
  <c r="C3954" i="1"/>
  <c r="C3955" i="1"/>
  <c r="C3956" i="1"/>
  <c r="C3957" i="1"/>
  <c r="C3958" i="1"/>
  <c r="C3959" i="1"/>
  <c r="C3960" i="1"/>
  <c r="C3961" i="1"/>
  <c r="C3962" i="1"/>
  <c r="C3964" i="1"/>
  <c r="C3965" i="1"/>
  <c r="C3966" i="1"/>
  <c r="C3967" i="1"/>
  <c r="C3968" i="1"/>
  <c r="C3969" i="1"/>
  <c r="C3970" i="1"/>
  <c r="C3971" i="1"/>
  <c r="C3972" i="1"/>
  <c r="C3973" i="1"/>
  <c r="C3974" i="1"/>
  <c r="C3975" i="1"/>
  <c r="C3976" i="1"/>
  <c r="C3977" i="1"/>
  <c r="C3978" i="1"/>
  <c r="C3979" i="1"/>
  <c r="C3980" i="1"/>
  <c r="C3982" i="1"/>
  <c r="C3983" i="1"/>
  <c r="C3984" i="1"/>
  <c r="C3985" i="1"/>
  <c r="C3986" i="1"/>
  <c r="C3987" i="1"/>
  <c r="C3988" i="1"/>
  <c r="C3989" i="1"/>
  <c r="C3990" i="1"/>
  <c r="C3991" i="1"/>
  <c r="C3992" i="1"/>
  <c r="C3993" i="1"/>
  <c r="C3994" i="1"/>
  <c r="C3995" i="1"/>
  <c r="C3996" i="1"/>
  <c r="C3997" i="1"/>
  <c r="C3998" i="1"/>
  <c r="C4000" i="1"/>
  <c r="C4001" i="1"/>
  <c r="C4002" i="1"/>
  <c r="C4003" i="1"/>
  <c r="C4004" i="1"/>
  <c r="C4005" i="1"/>
  <c r="C4006" i="1"/>
  <c r="C4007" i="1"/>
  <c r="C4008" i="1"/>
  <c r="C4009" i="1"/>
  <c r="C4010" i="1"/>
  <c r="C4011" i="1"/>
  <c r="C4012" i="1"/>
  <c r="C4013" i="1"/>
  <c r="C4014" i="1"/>
  <c r="C4015" i="1"/>
  <c r="C4016" i="1"/>
  <c r="C4018" i="1"/>
  <c r="C4019" i="1"/>
  <c r="C4020" i="1"/>
  <c r="C4021" i="1"/>
  <c r="C4022" i="1"/>
  <c r="C4023" i="1"/>
  <c r="C4024" i="1"/>
  <c r="C4025" i="1"/>
  <c r="C4026" i="1"/>
  <c r="C4027" i="1"/>
  <c r="C4028" i="1"/>
  <c r="C4029" i="1"/>
  <c r="C4030" i="1"/>
  <c r="C4031" i="1"/>
  <c r="C4032" i="1"/>
  <c r="C4033" i="1"/>
  <c r="C4034" i="1"/>
  <c r="C4036" i="1"/>
  <c r="C4037" i="1"/>
  <c r="C4038" i="1"/>
  <c r="C4039" i="1"/>
  <c r="C4040" i="1"/>
  <c r="C4041" i="1"/>
  <c r="C4042" i="1"/>
  <c r="C4043" i="1"/>
  <c r="C4044" i="1"/>
  <c r="C4045" i="1"/>
  <c r="C4046" i="1"/>
  <c r="C4047" i="1"/>
  <c r="C4048" i="1"/>
  <c r="C4049" i="1"/>
  <c r="C4050" i="1"/>
  <c r="C4051" i="1"/>
  <c r="C4052" i="1"/>
  <c r="C4054" i="1"/>
  <c r="C4055" i="1"/>
  <c r="C4056" i="1"/>
  <c r="C4057" i="1"/>
  <c r="C4058" i="1"/>
  <c r="C4059" i="1"/>
  <c r="C4060" i="1"/>
  <c r="C4061" i="1"/>
  <c r="C4062" i="1"/>
  <c r="C4063" i="1"/>
  <c r="C4064" i="1"/>
  <c r="C4065" i="1"/>
  <c r="C4066" i="1"/>
  <c r="C4067" i="1"/>
  <c r="C4068" i="1"/>
  <c r="C4069" i="1"/>
  <c r="C4070" i="1"/>
  <c r="C4072" i="1"/>
  <c r="C4073" i="1"/>
  <c r="C4074" i="1"/>
  <c r="C4075" i="1"/>
  <c r="C4076" i="1"/>
  <c r="C4077" i="1"/>
  <c r="C4078" i="1"/>
  <c r="C4079" i="1"/>
  <c r="C4080" i="1"/>
  <c r="C4081" i="1"/>
  <c r="C4082" i="1"/>
  <c r="C4083" i="1"/>
  <c r="C4084" i="1"/>
  <c r="C4085" i="1"/>
  <c r="C4086" i="1"/>
  <c r="C4087" i="1"/>
  <c r="C4088" i="1"/>
  <c r="C4090" i="1"/>
  <c r="C4091" i="1"/>
  <c r="C4092" i="1"/>
  <c r="C4093" i="1"/>
  <c r="C4094" i="1"/>
  <c r="C4095" i="1"/>
  <c r="C4096" i="1"/>
  <c r="C4097" i="1"/>
  <c r="C4098" i="1"/>
  <c r="C4099" i="1"/>
  <c r="C4100" i="1"/>
  <c r="C4101" i="1"/>
  <c r="C4102" i="1"/>
  <c r="C4103" i="1"/>
  <c r="C4104" i="1"/>
  <c r="C4105" i="1"/>
  <c r="C4106" i="1"/>
  <c r="C4108" i="1"/>
  <c r="C4109" i="1"/>
  <c r="C4110" i="1"/>
  <c r="C4111" i="1"/>
  <c r="C4112" i="1"/>
  <c r="C4113" i="1"/>
  <c r="C4114" i="1"/>
  <c r="C4115" i="1"/>
  <c r="C4116" i="1"/>
  <c r="C4117" i="1"/>
  <c r="C4118" i="1"/>
  <c r="C4119" i="1"/>
  <c r="C4120" i="1"/>
  <c r="C4121" i="1"/>
  <c r="C4122" i="1"/>
  <c r="C4123" i="1"/>
  <c r="C4124" i="1"/>
  <c r="C4126" i="1"/>
  <c r="C4127" i="1"/>
  <c r="C4128" i="1"/>
  <c r="C4129" i="1"/>
  <c r="C4130" i="1"/>
  <c r="C4131" i="1"/>
  <c r="C4132" i="1"/>
  <c r="C4133" i="1"/>
  <c r="C4134" i="1"/>
  <c r="C4135" i="1"/>
  <c r="C4136" i="1"/>
  <c r="C4137" i="1"/>
  <c r="C4138" i="1"/>
  <c r="C4139" i="1"/>
  <c r="C4140" i="1"/>
  <c r="C4141" i="1"/>
  <c r="C4142" i="1"/>
  <c r="C4144" i="1"/>
  <c r="C4145" i="1"/>
  <c r="C4146" i="1"/>
  <c r="C4147" i="1"/>
  <c r="C4148" i="1"/>
  <c r="C4149" i="1"/>
  <c r="C4150" i="1"/>
  <c r="C4151" i="1"/>
  <c r="C4152" i="1"/>
  <c r="C4153" i="1"/>
  <c r="C4154" i="1"/>
  <c r="C4155" i="1"/>
  <c r="C4156" i="1"/>
  <c r="C4157" i="1"/>
  <c r="C4158" i="1"/>
  <c r="C4159" i="1"/>
  <c r="C4160" i="1"/>
  <c r="C4162" i="1"/>
  <c r="C4163" i="1"/>
  <c r="C4164" i="1"/>
  <c r="C4165" i="1"/>
  <c r="C4166" i="1"/>
  <c r="C4167" i="1"/>
  <c r="C4168" i="1"/>
  <c r="C4169" i="1"/>
  <c r="C4170" i="1"/>
  <c r="C4171" i="1"/>
  <c r="C4172" i="1"/>
  <c r="C4173" i="1"/>
  <c r="C4174" i="1"/>
  <c r="C4175" i="1"/>
  <c r="C4176" i="1"/>
  <c r="C4177" i="1"/>
  <c r="C4178" i="1"/>
  <c r="C4180" i="1"/>
  <c r="C4181" i="1"/>
  <c r="C4182" i="1"/>
  <c r="C4183" i="1"/>
  <c r="C4184" i="1"/>
  <c r="C4185" i="1"/>
  <c r="C4186" i="1"/>
  <c r="C4187" i="1"/>
  <c r="C4188" i="1"/>
  <c r="C4189" i="1"/>
  <c r="C4190" i="1"/>
  <c r="C4191" i="1"/>
  <c r="C4192" i="1"/>
  <c r="C4193" i="1"/>
  <c r="C4194" i="1"/>
  <c r="C4195" i="1"/>
  <c r="C4196" i="1"/>
  <c r="C4198" i="1"/>
  <c r="C4199" i="1"/>
  <c r="C4200" i="1"/>
  <c r="C4201" i="1"/>
  <c r="C4202" i="1"/>
  <c r="C4203" i="1"/>
  <c r="C4204" i="1"/>
  <c r="C4205" i="1"/>
  <c r="C4206" i="1"/>
  <c r="C4207" i="1"/>
  <c r="C4208" i="1"/>
  <c r="C4209" i="1"/>
  <c r="C4210" i="1"/>
  <c r="C4211" i="1"/>
  <c r="C4212" i="1"/>
  <c r="C4213" i="1"/>
  <c r="C4214" i="1"/>
  <c r="C4216" i="1"/>
  <c r="C4217" i="1"/>
  <c r="C4218" i="1"/>
  <c r="C4219" i="1"/>
  <c r="C4220" i="1"/>
  <c r="C4221" i="1"/>
  <c r="C4222" i="1"/>
  <c r="C4223" i="1"/>
  <c r="C4224" i="1"/>
  <c r="C4225" i="1"/>
  <c r="C4226" i="1"/>
  <c r="C4227" i="1"/>
  <c r="C4228" i="1"/>
  <c r="C4229" i="1"/>
  <c r="C4230" i="1"/>
  <c r="C4231" i="1"/>
  <c r="C4232" i="1"/>
  <c r="C4234" i="1"/>
  <c r="C4235" i="1"/>
  <c r="C4236" i="1"/>
  <c r="C4237" i="1"/>
  <c r="C4238" i="1"/>
  <c r="C4239" i="1"/>
  <c r="C4240" i="1"/>
  <c r="C4241" i="1"/>
  <c r="C4242" i="1"/>
  <c r="C4243" i="1"/>
  <c r="C4244" i="1"/>
  <c r="C4245" i="1"/>
  <c r="C4246" i="1"/>
  <c r="C4247" i="1"/>
  <c r="C4248" i="1"/>
  <c r="C4249" i="1"/>
  <c r="C4250" i="1"/>
  <c r="C4252" i="1"/>
  <c r="C4253" i="1"/>
  <c r="C4254" i="1"/>
  <c r="C4255" i="1"/>
  <c r="C4256" i="1"/>
  <c r="C4257" i="1"/>
  <c r="C4258" i="1"/>
  <c r="C4259" i="1"/>
  <c r="C4260" i="1"/>
  <c r="C4261" i="1"/>
  <c r="C4262" i="1"/>
  <c r="C4263" i="1"/>
  <c r="C4264" i="1"/>
  <c r="C4265" i="1"/>
  <c r="C4266" i="1"/>
  <c r="C4267" i="1"/>
  <c r="C4268" i="1"/>
  <c r="C4270" i="1"/>
  <c r="C4271" i="1"/>
  <c r="C4272" i="1"/>
  <c r="C4273" i="1"/>
  <c r="C4274" i="1"/>
  <c r="C4275" i="1"/>
  <c r="C4276" i="1"/>
  <c r="C4277" i="1"/>
  <c r="C4278" i="1"/>
  <c r="C4279" i="1"/>
  <c r="C4280" i="1"/>
  <c r="C4281" i="1"/>
  <c r="C4282" i="1"/>
  <c r="C4283" i="1"/>
  <c r="C4284" i="1"/>
  <c r="C4285" i="1"/>
  <c r="C4286" i="1"/>
  <c r="C4288" i="1"/>
  <c r="C4289" i="1"/>
  <c r="C4290" i="1"/>
  <c r="C4291" i="1"/>
  <c r="C4292" i="1"/>
  <c r="C4293" i="1"/>
  <c r="C4294" i="1"/>
  <c r="C4295" i="1"/>
  <c r="C4296" i="1"/>
  <c r="C4297" i="1"/>
  <c r="C4298" i="1"/>
  <c r="C4299" i="1"/>
  <c r="C4300" i="1"/>
  <c r="C4301" i="1"/>
  <c r="C4302" i="1"/>
  <c r="C4303" i="1"/>
  <c r="C4304" i="1"/>
  <c r="C4306" i="1"/>
  <c r="C4307" i="1"/>
  <c r="C4308" i="1"/>
  <c r="C4309" i="1"/>
  <c r="C4310" i="1"/>
  <c r="C4311" i="1"/>
  <c r="C4312" i="1"/>
  <c r="C4313" i="1"/>
  <c r="C4314" i="1"/>
  <c r="C4315" i="1"/>
  <c r="C4316" i="1"/>
  <c r="C4317" i="1"/>
  <c r="C4318" i="1"/>
  <c r="C4319" i="1"/>
  <c r="C4320" i="1"/>
  <c r="C4321" i="1"/>
  <c r="C4322" i="1"/>
  <c r="C4324" i="1"/>
  <c r="C4325" i="1"/>
  <c r="C4326" i="1"/>
  <c r="C4327" i="1"/>
  <c r="C4328" i="1"/>
  <c r="C4329" i="1"/>
  <c r="C4330" i="1"/>
  <c r="C4331" i="1"/>
  <c r="C4332" i="1"/>
  <c r="C4333" i="1"/>
  <c r="C4334" i="1"/>
  <c r="C4335" i="1"/>
  <c r="C4336" i="1"/>
  <c r="C4337" i="1"/>
  <c r="C4338" i="1"/>
  <c r="C4339" i="1"/>
  <c r="C4340" i="1"/>
  <c r="C4342" i="1"/>
  <c r="C4343" i="1"/>
  <c r="C4344" i="1"/>
  <c r="C4345" i="1"/>
  <c r="C4346" i="1"/>
  <c r="C4347" i="1"/>
  <c r="C4348" i="1"/>
  <c r="C4349" i="1"/>
  <c r="C4350" i="1"/>
  <c r="C4351" i="1"/>
  <c r="C4352" i="1"/>
  <c r="C4353" i="1"/>
  <c r="C4354" i="1"/>
  <c r="C4355" i="1"/>
  <c r="C4356" i="1"/>
  <c r="C4357" i="1"/>
  <c r="C4358" i="1"/>
  <c r="C4360" i="1"/>
  <c r="C4361" i="1"/>
  <c r="C4362" i="1"/>
  <c r="C4363" i="1"/>
  <c r="C4364" i="1"/>
  <c r="C4365" i="1"/>
  <c r="C4366" i="1"/>
  <c r="C4367" i="1"/>
  <c r="C4368" i="1"/>
  <c r="C4369" i="1"/>
  <c r="C4370" i="1"/>
  <c r="C4371" i="1"/>
  <c r="C4372" i="1"/>
  <c r="C4373" i="1"/>
  <c r="C4374" i="1"/>
  <c r="C4375" i="1"/>
  <c r="C4376" i="1"/>
  <c r="C4378" i="1"/>
  <c r="C4379" i="1"/>
  <c r="C4380" i="1"/>
  <c r="C4381" i="1"/>
  <c r="C4382" i="1"/>
  <c r="C4383" i="1"/>
  <c r="C4384" i="1"/>
  <c r="C4385" i="1"/>
  <c r="C4386" i="1"/>
  <c r="C4387" i="1"/>
  <c r="C4388" i="1"/>
  <c r="C4389" i="1"/>
  <c r="C4390" i="1"/>
  <c r="C4391" i="1"/>
  <c r="C4392" i="1"/>
  <c r="C4393" i="1"/>
  <c r="C4394" i="1"/>
  <c r="C4396" i="1"/>
  <c r="C4397" i="1"/>
  <c r="C4398" i="1"/>
  <c r="C4399" i="1"/>
  <c r="C4400" i="1"/>
  <c r="C4401" i="1"/>
  <c r="C4402" i="1"/>
  <c r="C4403" i="1"/>
  <c r="C4404" i="1"/>
  <c r="C4405" i="1"/>
  <c r="C4406" i="1"/>
  <c r="C4407" i="1"/>
  <c r="C4408" i="1"/>
  <c r="C4409" i="1"/>
  <c r="C4410" i="1"/>
  <c r="C4411" i="1"/>
  <c r="C4412" i="1"/>
  <c r="C4414" i="1"/>
  <c r="C4415" i="1"/>
  <c r="C4416" i="1"/>
  <c r="C4417" i="1"/>
  <c r="C4418" i="1"/>
  <c r="C4419" i="1"/>
  <c r="C4420" i="1"/>
  <c r="C4421" i="1"/>
  <c r="C4422" i="1"/>
  <c r="C4423" i="1"/>
  <c r="C4424" i="1"/>
  <c r="C4425" i="1"/>
  <c r="C4426" i="1"/>
  <c r="C4427" i="1"/>
  <c r="C4428" i="1"/>
  <c r="C4429" i="1"/>
  <c r="C4430" i="1"/>
  <c r="C4432" i="1"/>
  <c r="C4433" i="1"/>
  <c r="C4434" i="1"/>
  <c r="C4435" i="1"/>
  <c r="C4436" i="1"/>
  <c r="C4437" i="1"/>
  <c r="C4438" i="1"/>
  <c r="C4439" i="1"/>
  <c r="C4440" i="1"/>
  <c r="C4441" i="1"/>
  <c r="C4442" i="1"/>
  <c r="C4443" i="1"/>
  <c r="C4444" i="1"/>
  <c r="C4445" i="1"/>
  <c r="C4446" i="1"/>
  <c r="C4447" i="1"/>
  <c r="C4448" i="1"/>
  <c r="C4450" i="1"/>
  <c r="C4451" i="1"/>
  <c r="C4452" i="1"/>
  <c r="C4453" i="1"/>
  <c r="C4454" i="1"/>
  <c r="C4455" i="1"/>
  <c r="C4456" i="1"/>
  <c r="C4457" i="1"/>
  <c r="C4458" i="1"/>
  <c r="C4459" i="1"/>
  <c r="C4460" i="1"/>
  <c r="C4461" i="1"/>
  <c r="C4462" i="1"/>
  <c r="C4463" i="1"/>
  <c r="C4464" i="1"/>
  <c r="C4465" i="1"/>
  <c r="C4466" i="1"/>
  <c r="C4468" i="1"/>
  <c r="C4469" i="1"/>
  <c r="C4470" i="1"/>
  <c r="C4471" i="1"/>
  <c r="C4472" i="1"/>
  <c r="C4473" i="1"/>
  <c r="C4474" i="1"/>
  <c r="C4475" i="1"/>
  <c r="C4476" i="1"/>
  <c r="C4477" i="1"/>
  <c r="C4478" i="1"/>
  <c r="C4479" i="1"/>
  <c r="C4480" i="1"/>
  <c r="C4481" i="1"/>
  <c r="C4482" i="1"/>
  <c r="C4483" i="1"/>
  <c r="C4484" i="1"/>
  <c r="C4486" i="1"/>
  <c r="C4487" i="1"/>
  <c r="C4488" i="1"/>
  <c r="C4489" i="1"/>
  <c r="C4490" i="1"/>
  <c r="C4491" i="1"/>
  <c r="C4492" i="1"/>
  <c r="C4493" i="1"/>
  <c r="C4494" i="1"/>
  <c r="C4495" i="1"/>
  <c r="C4496" i="1"/>
  <c r="C4497" i="1"/>
  <c r="C4498" i="1"/>
  <c r="C4499" i="1"/>
  <c r="C4500" i="1"/>
  <c r="C4501" i="1"/>
  <c r="C4502" i="1"/>
  <c r="C4504" i="1"/>
  <c r="C4505" i="1"/>
  <c r="C4506" i="1"/>
  <c r="C4507" i="1"/>
  <c r="C4508" i="1"/>
  <c r="C4509" i="1"/>
  <c r="C4510" i="1"/>
  <c r="C4511" i="1"/>
  <c r="C4512" i="1"/>
  <c r="C4513" i="1"/>
  <c r="C4514" i="1"/>
  <c r="C4515" i="1"/>
  <c r="C4516" i="1"/>
  <c r="C4517" i="1"/>
  <c r="C4518" i="1"/>
  <c r="C4519" i="1"/>
  <c r="C4520" i="1"/>
  <c r="C4522" i="1"/>
  <c r="C4523" i="1"/>
  <c r="C4524" i="1"/>
  <c r="C4525" i="1"/>
  <c r="C4526" i="1"/>
  <c r="C4527" i="1"/>
  <c r="C4528" i="1"/>
  <c r="C4529" i="1"/>
  <c r="C4530" i="1"/>
  <c r="C4531" i="1"/>
  <c r="C4532" i="1"/>
  <c r="C4533" i="1"/>
  <c r="C4534" i="1"/>
  <c r="C4535" i="1"/>
  <c r="C4536" i="1"/>
  <c r="C4537" i="1"/>
  <c r="C4538" i="1"/>
  <c r="C4540" i="1"/>
  <c r="C4541" i="1"/>
  <c r="C4542" i="1"/>
  <c r="C4543" i="1"/>
  <c r="C4544" i="1"/>
  <c r="C4545" i="1"/>
  <c r="C4546" i="1"/>
  <c r="C4547" i="1"/>
  <c r="C4548" i="1"/>
  <c r="C4549" i="1"/>
  <c r="C4550" i="1"/>
  <c r="C4551" i="1"/>
  <c r="C4552" i="1"/>
  <c r="C4553" i="1"/>
  <c r="C4554" i="1"/>
  <c r="C4555" i="1"/>
  <c r="C4556" i="1"/>
  <c r="C4558" i="1"/>
  <c r="C4559" i="1"/>
  <c r="C4560" i="1"/>
  <c r="C4561" i="1"/>
  <c r="C4562" i="1"/>
  <c r="C4563" i="1"/>
  <c r="C4564" i="1"/>
  <c r="C4565" i="1"/>
  <c r="C4566" i="1"/>
  <c r="C4567" i="1"/>
  <c r="C4568" i="1"/>
  <c r="C4569" i="1"/>
  <c r="C4570" i="1"/>
  <c r="C4571" i="1"/>
  <c r="C4572" i="1"/>
  <c r="C4573" i="1"/>
  <c r="C4574" i="1"/>
  <c r="C4576" i="1"/>
  <c r="C4577" i="1"/>
  <c r="C4578" i="1"/>
  <c r="C4579" i="1"/>
  <c r="C4580" i="1"/>
  <c r="C4581" i="1"/>
  <c r="C4582" i="1"/>
  <c r="C4583" i="1"/>
  <c r="C4584" i="1"/>
  <c r="C4585" i="1"/>
  <c r="C4586" i="1"/>
  <c r="C4587" i="1"/>
  <c r="C4588" i="1"/>
  <c r="C4589" i="1"/>
  <c r="C4590" i="1"/>
  <c r="C4591" i="1"/>
  <c r="C4592" i="1"/>
  <c r="C4594" i="1"/>
  <c r="C4595" i="1"/>
  <c r="C4596" i="1"/>
  <c r="C4597" i="1"/>
  <c r="C4598" i="1"/>
  <c r="C4599" i="1"/>
  <c r="C4600" i="1"/>
  <c r="C4601" i="1"/>
  <c r="C4602" i="1"/>
  <c r="C4603" i="1"/>
  <c r="C4604" i="1"/>
  <c r="C4605" i="1"/>
  <c r="C4606" i="1"/>
  <c r="C4607" i="1"/>
  <c r="C4608" i="1"/>
  <c r="C4609" i="1"/>
  <c r="C4610" i="1"/>
  <c r="C4612" i="1"/>
  <c r="C4613" i="1"/>
  <c r="C4614" i="1"/>
  <c r="C4615" i="1"/>
  <c r="C4616" i="1"/>
  <c r="C4617" i="1"/>
  <c r="C4618" i="1"/>
  <c r="C4619" i="1"/>
  <c r="C4620" i="1"/>
  <c r="C4621" i="1"/>
  <c r="C4622" i="1"/>
  <c r="C4623" i="1"/>
  <c r="C4624" i="1"/>
  <c r="C4625" i="1"/>
  <c r="C4626" i="1"/>
  <c r="C4627" i="1"/>
  <c r="C4628" i="1"/>
  <c r="C4630" i="1"/>
  <c r="C4631" i="1"/>
  <c r="C4632" i="1"/>
  <c r="C4633" i="1"/>
  <c r="C4634" i="1"/>
  <c r="C4635" i="1"/>
  <c r="C4636" i="1"/>
  <c r="C4637" i="1"/>
  <c r="C4638" i="1"/>
  <c r="C4639" i="1"/>
  <c r="C4640" i="1"/>
  <c r="C4641" i="1"/>
  <c r="C4642" i="1"/>
  <c r="C4643" i="1"/>
  <c r="C4644" i="1"/>
  <c r="C4645" i="1"/>
  <c r="C4646" i="1"/>
  <c r="C4648" i="1"/>
  <c r="C4649" i="1"/>
  <c r="C4650" i="1"/>
  <c r="C4651" i="1"/>
  <c r="C4652" i="1"/>
  <c r="C4653" i="1"/>
  <c r="C4654" i="1"/>
  <c r="C4655" i="1"/>
  <c r="C4656" i="1"/>
  <c r="C4657" i="1"/>
  <c r="C4658" i="1"/>
  <c r="C4659" i="1"/>
  <c r="C4660" i="1"/>
  <c r="C4661" i="1"/>
  <c r="C4662" i="1"/>
  <c r="C4663" i="1"/>
  <c r="C4664" i="1"/>
  <c r="C4666" i="1"/>
  <c r="C4667" i="1"/>
  <c r="C4668" i="1"/>
  <c r="C4669" i="1"/>
  <c r="C4670" i="1"/>
  <c r="C4671" i="1"/>
  <c r="C4672" i="1"/>
  <c r="C4673" i="1"/>
  <c r="C4674" i="1"/>
  <c r="C4675" i="1"/>
  <c r="C4676" i="1"/>
  <c r="C4677" i="1"/>
  <c r="C4678" i="1"/>
  <c r="C4679" i="1"/>
  <c r="C4680" i="1"/>
  <c r="C4681" i="1"/>
  <c r="C4682" i="1"/>
  <c r="C4684" i="1"/>
  <c r="C4685" i="1"/>
  <c r="C4686" i="1"/>
  <c r="C4687" i="1"/>
  <c r="C4688" i="1"/>
  <c r="C4689" i="1"/>
  <c r="C4690" i="1"/>
  <c r="C4691" i="1"/>
  <c r="C4692" i="1"/>
  <c r="C4693" i="1"/>
  <c r="C4694" i="1"/>
  <c r="C4695" i="1"/>
  <c r="C4696" i="1"/>
  <c r="C4697" i="1"/>
  <c r="C4698" i="1"/>
  <c r="C4699" i="1"/>
  <c r="C4700" i="1"/>
  <c r="C4702" i="1"/>
  <c r="C4703" i="1"/>
  <c r="C4704" i="1"/>
  <c r="C4705" i="1"/>
  <c r="C4706" i="1"/>
  <c r="C4707" i="1"/>
  <c r="C4708" i="1"/>
  <c r="C4709" i="1"/>
  <c r="C4710" i="1"/>
  <c r="C4711" i="1"/>
  <c r="C4712" i="1"/>
  <c r="C4713" i="1"/>
  <c r="C4714" i="1"/>
  <c r="C4715" i="1"/>
  <c r="C4716" i="1"/>
  <c r="C4717" i="1"/>
  <c r="C4718" i="1"/>
  <c r="C4720" i="1"/>
  <c r="C4721" i="1"/>
  <c r="C4722" i="1"/>
  <c r="C4723" i="1"/>
  <c r="C4724" i="1"/>
  <c r="C4725" i="1"/>
  <c r="C4726" i="1"/>
  <c r="C4727" i="1"/>
  <c r="C4728" i="1"/>
  <c r="C4729" i="1"/>
  <c r="C4730" i="1"/>
  <c r="C4731" i="1"/>
  <c r="C4732" i="1"/>
  <c r="C4733" i="1"/>
  <c r="C4734" i="1"/>
  <c r="C4735" i="1"/>
  <c r="C4736" i="1"/>
  <c r="C4738" i="1"/>
  <c r="C4739" i="1"/>
  <c r="C4740" i="1"/>
  <c r="C4741" i="1"/>
  <c r="C4742" i="1"/>
  <c r="C4743" i="1"/>
  <c r="C4744" i="1"/>
  <c r="C4745" i="1"/>
  <c r="C4746" i="1"/>
  <c r="C4747" i="1"/>
  <c r="C4748" i="1"/>
  <c r="C4749" i="1"/>
  <c r="C4750" i="1"/>
  <c r="C4751" i="1"/>
  <c r="C4752" i="1"/>
  <c r="C4753" i="1"/>
  <c r="C4754" i="1"/>
  <c r="C4756" i="1"/>
  <c r="C4757" i="1"/>
  <c r="C4758" i="1"/>
  <c r="C4759" i="1"/>
  <c r="C4760" i="1"/>
  <c r="C4761" i="1"/>
  <c r="C4762" i="1"/>
  <c r="C4763" i="1"/>
  <c r="C4764" i="1"/>
  <c r="C4765" i="1"/>
  <c r="C4766" i="1"/>
  <c r="C4767" i="1"/>
  <c r="C4768" i="1"/>
  <c r="C4769" i="1"/>
  <c r="C4770" i="1"/>
  <c r="C4771" i="1"/>
  <c r="C4772" i="1"/>
  <c r="C4774" i="1"/>
  <c r="C4775" i="1"/>
  <c r="C4776" i="1"/>
  <c r="C4777" i="1"/>
  <c r="C4778" i="1"/>
  <c r="C4779" i="1"/>
  <c r="C4780" i="1"/>
  <c r="C4781" i="1"/>
  <c r="C4782" i="1"/>
  <c r="C4783" i="1"/>
  <c r="C4784" i="1"/>
  <c r="C4785" i="1"/>
  <c r="C4786" i="1"/>
  <c r="C4787" i="1"/>
  <c r="C4788" i="1"/>
  <c r="C4789" i="1"/>
  <c r="C4790" i="1"/>
  <c r="C4792" i="1"/>
  <c r="C4793" i="1"/>
  <c r="C4794" i="1"/>
  <c r="C4795" i="1"/>
  <c r="C4796" i="1"/>
  <c r="C4797" i="1"/>
  <c r="C4798" i="1"/>
  <c r="C4799" i="1"/>
  <c r="C4800" i="1"/>
  <c r="C4801" i="1"/>
  <c r="C4802" i="1"/>
  <c r="C4803" i="1"/>
  <c r="C4804" i="1"/>
  <c r="C4805" i="1"/>
  <c r="C4806" i="1"/>
  <c r="C4807" i="1"/>
  <c r="C4808" i="1"/>
  <c r="C4810" i="1"/>
  <c r="C4811" i="1"/>
  <c r="C4812" i="1"/>
  <c r="C4813" i="1"/>
  <c r="C4814" i="1"/>
  <c r="C4815" i="1"/>
  <c r="C4816" i="1"/>
  <c r="C4817" i="1"/>
  <c r="C4818" i="1"/>
  <c r="C4819" i="1"/>
  <c r="C4820" i="1"/>
  <c r="C4821" i="1"/>
  <c r="C4822" i="1"/>
  <c r="C4823" i="1"/>
  <c r="C4824" i="1"/>
  <c r="C4825" i="1"/>
  <c r="C4826" i="1"/>
  <c r="C4828" i="1"/>
  <c r="C4829" i="1"/>
  <c r="C4830" i="1"/>
  <c r="C4831" i="1"/>
  <c r="C4832" i="1"/>
  <c r="C4833" i="1"/>
  <c r="C4834" i="1"/>
  <c r="C4835" i="1"/>
  <c r="C4836" i="1"/>
  <c r="C4837" i="1"/>
  <c r="C4838" i="1"/>
  <c r="C4839" i="1"/>
  <c r="C4840" i="1"/>
  <c r="C4841" i="1"/>
  <c r="C4842" i="1"/>
  <c r="C4843" i="1"/>
  <c r="C4844" i="1"/>
  <c r="C4846" i="1"/>
  <c r="C4847" i="1"/>
  <c r="C4848" i="1"/>
  <c r="C4849" i="1"/>
  <c r="C4850" i="1"/>
  <c r="C4851" i="1"/>
  <c r="C4852" i="1"/>
  <c r="C4853" i="1"/>
  <c r="C4854" i="1"/>
  <c r="C4855" i="1"/>
  <c r="C4856" i="1"/>
  <c r="C4857" i="1"/>
  <c r="C4858" i="1"/>
  <c r="C4859" i="1"/>
  <c r="C4860" i="1"/>
  <c r="C4861" i="1"/>
  <c r="C4862" i="1"/>
  <c r="C4864" i="1"/>
  <c r="C4865" i="1"/>
  <c r="C4866" i="1"/>
  <c r="C4867" i="1"/>
  <c r="C4868" i="1"/>
  <c r="C4869" i="1"/>
  <c r="C4870" i="1"/>
  <c r="C4871" i="1"/>
  <c r="C4872" i="1"/>
  <c r="C4873" i="1"/>
  <c r="C4874" i="1"/>
  <c r="C4875" i="1"/>
  <c r="C4876" i="1"/>
  <c r="C4877" i="1"/>
  <c r="C4878" i="1"/>
  <c r="C4879" i="1"/>
  <c r="C4880" i="1"/>
  <c r="C4882" i="1"/>
  <c r="C4883" i="1"/>
  <c r="C4884" i="1"/>
  <c r="C4885" i="1"/>
  <c r="C4886" i="1"/>
  <c r="C4887" i="1"/>
  <c r="C4888" i="1"/>
  <c r="C4889" i="1"/>
  <c r="C4890" i="1"/>
  <c r="C4891" i="1"/>
  <c r="C4892" i="1"/>
  <c r="C4893" i="1"/>
  <c r="C4894" i="1"/>
  <c r="C4895" i="1"/>
  <c r="C4896" i="1"/>
  <c r="C4897" i="1"/>
  <c r="C4898" i="1"/>
  <c r="C4900" i="1"/>
  <c r="C4901" i="1"/>
  <c r="C4902" i="1"/>
  <c r="C4903" i="1"/>
  <c r="C4904" i="1"/>
  <c r="C4905" i="1"/>
  <c r="C4906" i="1"/>
  <c r="C4907" i="1"/>
  <c r="C4908" i="1"/>
  <c r="C4909" i="1"/>
  <c r="C4910" i="1"/>
  <c r="C4911" i="1"/>
  <c r="C4912" i="1"/>
  <c r="C4913" i="1"/>
  <c r="C4914" i="1"/>
  <c r="C4915" i="1"/>
  <c r="C4916" i="1"/>
  <c r="C4918" i="1"/>
  <c r="C4919" i="1"/>
  <c r="C4920" i="1"/>
  <c r="C4921" i="1"/>
  <c r="C4922" i="1"/>
  <c r="C4923" i="1"/>
  <c r="C4924" i="1"/>
  <c r="C4925" i="1"/>
  <c r="C4926" i="1"/>
  <c r="C4927" i="1"/>
  <c r="C4928" i="1"/>
  <c r="C4929" i="1"/>
  <c r="C4930" i="1"/>
  <c r="C4931" i="1"/>
  <c r="C4932" i="1"/>
  <c r="C4933" i="1"/>
  <c r="C4934" i="1"/>
  <c r="C4936" i="1"/>
  <c r="C4937" i="1"/>
  <c r="C4938" i="1"/>
  <c r="C4939" i="1"/>
  <c r="C4940" i="1"/>
  <c r="C4941" i="1"/>
  <c r="C4942" i="1"/>
  <c r="C4943" i="1"/>
  <c r="C4944" i="1"/>
  <c r="C4945" i="1"/>
  <c r="C4946" i="1"/>
  <c r="C4947" i="1"/>
  <c r="C4948" i="1"/>
  <c r="C4949" i="1"/>
  <c r="C4950" i="1"/>
  <c r="C4951" i="1"/>
  <c r="C4952" i="1"/>
  <c r="C4954" i="1"/>
  <c r="C4955" i="1"/>
  <c r="C4956" i="1"/>
  <c r="C4957" i="1"/>
  <c r="C4958" i="1"/>
  <c r="C4959" i="1"/>
  <c r="C4960" i="1"/>
  <c r="C4961" i="1"/>
  <c r="C4962" i="1"/>
  <c r="C4963" i="1"/>
  <c r="C4964" i="1"/>
  <c r="C4965" i="1"/>
  <c r="C4966" i="1"/>
  <c r="C4967" i="1"/>
  <c r="C4968" i="1"/>
  <c r="C4969" i="1"/>
  <c r="C4970" i="1"/>
  <c r="C4972" i="1"/>
  <c r="C4973" i="1"/>
  <c r="C4974" i="1"/>
  <c r="C4975" i="1"/>
  <c r="C4976" i="1"/>
  <c r="C4977" i="1"/>
  <c r="C4978" i="1"/>
  <c r="C4979" i="1"/>
  <c r="C4980" i="1"/>
  <c r="C4981" i="1"/>
  <c r="C4982" i="1"/>
  <c r="C4983" i="1"/>
  <c r="C4984" i="1"/>
  <c r="C4985" i="1"/>
  <c r="C4986" i="1"/>
  <c r="C4987" i="1"/>
  <c r="C4988" i="1"/>
  <c r="C4990" i="1"/>
  <c r="C4991" i="1"/>
  <c r="C4992" i="1"/>
  <c r="C4993" i="1"/>
  <c r="C4994" i="1"/>
  <c r="C4995" i="1"/>
  <c r="C4996" i="1"/>
  <c r="C4997" i="1"/>
  <c r="C4998" i="1"/>
  <c r="C4999" i="1"/>
  <c r="C5000" i="1"/>
  <c r="C5001" i="1"/>
  <c r="C5002" i="1"/>
  <c r="C5003" i="1"/>
  <c r="C5004" i="1"/>
  <c r="C5005" i="1"/>
  <c r="C5006" i="1"/>
  <c r="C5008" i="1"/>
  <c r="C5009" i="1"/>
  <c r="C5010" i="1"/>
  <c r="C5011" i="1"/>
  <c r="C5012" i="1"/>
  <c r="C5013" i="1"/>
  <c r="C5014" i="1"/>
  <c r="C5015" i="1"/>
  <c r="C5016" i="1"/>
  <c r="C5017" i="1"/>
  <c r="C5018" i="1"/>
  <c r="C5019" i="1"/>
  <c r="C5020" i="1"/>
  <c r="C5021" i="1"/>
  <c r="C5022" i="1"/>
  <c r="C5023" i="1"/>
  <c r="C5024" i="1"/>
  <c r="C5026" i="1"/>
  <c r="C5027" i="1"/>
  <c r="C5028" i="1"/>
  <c r="C5029" i="1"/>
  <c r="C5030" i="1"/>
  <c r="C5031" i="1"/>
  <c r="C5032" i="1"/>
  <c r="C5033" i="1"/>
  <c r="C5034" i="1"/>
  <c r="C5035" i="1"/>
  <c r="C5036" i="1"/>
  <c r="C5037" i="1"/>
  <c r="C5038" i="1"/>
  <c r="C5039" i="1"/>
  <c r="C5040" i="1"/>
  <c r="C5041" i="1"/>
  <c r="C5042" i="1"/>
  <c r="C5044" i="1"/>
  <c r="C5045" i="1"/>
  <c r="C5046" i="1"/>
  <c r="C5047" i="1"/>
  <c r="C5048" i="1"/>
  <c r="C5049" i="1"/>
  <c r="C5050" i="1"/>
  <c r="C5051" i="1"/>
  <c r="C5052" i="1"/>
  <c r="C5053" i="1"/>
  <c r="C5054" i="1"/>
  <c r="C5055" i="1"/>
  <c r="C5056" i="1"/>
  <c r="C5057" i="1"/>
  <c r="C5058" i="1"/>
  <c r="C5059" i="1"/>
  <c r="C5060" i="1"/>
  <c r="C5062" i="1"/>
  <c r="C5063" i="1"/>
  <c r="C5064" i="1"/>
  <c r="C5065" i="1"/>
  <c r="C5066" i="1"/>
  <c r="C5067" i="1"/>
  <c r="C5068" i="1"/>
  <c r="C5069" i="1"/>
  <c r="C5070" i="1"/>
  <c r="C5071" i="1"/>
  <c r="C5072" i="1"/>
  <c r="C5073" i="1"/>
  <c r="C5074" i="1"/>
  <c r="C5075" i="1"/>
  <c r="C5076" i="1"/>
  <c r="C5077" i="1"/>
  <c r="C5078" i="1"/>
  <c r="C5080" i="1"/>
  <c r="C5081" i="1"/>
  <c r="C5082" i="1"/>
  <c r="C5083" i="1"/>
  <c r="C5084" i="1"/>
  <c r="C5085" i="1"/>
  <c r="C5086" i="1"/>
  <c r="C5087" i="1"/>
  <c r="C5088" i="1"/>
  <c r="C5089" i="1"/>
  <c r="C5090" i="1"/>
  <c r="C5091" i="1"/>
  <c r="C5092" i="1"/>
  <c r="C5093" i="1"/>
  <c r="C5094" i="1"/>
  <c r="C5095" i="1"/>
  <c r="C5096" i="1"/>
  <c r="C5098" i="1"/>
  <c r="C5099" i="1"/>
  <c r="C5100" i="1"/>
  <c r="C5101" i="1"/>
  <c r="C5102" i="1"/>
  <c r="C5103" i="1"/>
  <c r="C5104" i="1"/>
  <c r="C5105" i="1"/>
  <c r="C5106" i="1"/>
  <c r="C5107" i="1"/>
  <c r="C5108" i="1"/>
  <c r="C5109" i="1"/>
  <c r="C5110" i="1"/>
  <c r="C5111" i="1"/>
  <c r="C5112" i="1"/>
  <c r="C5113" i="1"/>
  <c r="C5114" i="1"/>
  <c r="C5116" i="1"/>
  <c r="C5117" i="1"/>
  <c r="C5118" i="1"/>
  <c r="C5119" i="1"/>
  <c r="C5120" i="1"/>
  <c r="C5121" i="1"/>
  <c r="C5122" i="1"/>
  <c r="C5123" i="1"/>
  <c r="C5124" i="1"/>
  <c r="C5125" i="1"/>
  <c r="C5126" i="1"/>
  <c r="C5127" i="1"/>
  <c r="C5128" i="1"/>
  <c r="C5129" i="1"/>
  <c r="C5130" i="1"/>
  <c r="C5131" i="1"/>
  <c r="C5132" i="1"/>
  <c r="C5134" i="1"/>
  <c r="C5135" i="1"/>
  <c r="C5136" i="1"/>
  <c r="C5137" i="1"/>
  <c r="C5138" i="1"/>
  <c r="C5139" i="1"/>
  <c r="C5140" i="1"/>
  <c r="C5141" i="1"/>
  <c r="C5142" i="1"/>
  <c r="C5143" i="1"/>
  <c r="C5144" i="1"/>
  <c r="C5145" i="1"/>
  <c r="C5146" i="1"/>
  <c r="C5147" i="1"/>
  <c r="C5148" i="1"/>
  <c r="C5149" i="1"/>
  <c r="C5150" i="1"/>
  <c r="C5152" i="1"/>
  <c r="C5153" i="1"/>
  <c r="C5154" i="1"/>
  <c r="C5155" i="1"/>
  <c r="C5156" i="1"/>
  <c r="C5157" i="1"/>
  <c r="C5158" i="1"/>
  <c r="C5159" i="1"/>
  <c r="C5160" i="1"/>
  <c r="C5161" i="1"/>
  <c r="C5162" i="1"/>
  <c r="C5163" i="1"/>
  <c r="C5164" i="1"/>
  <c r="C5165" i="1"/>
  <c r="C5166" i="1"/>
  <c r="C5167" i="1"/>
  <c r="C5168" i="1"/>
  <c r="C5170" i="1"/>
  <c r="C5171" i="1"/>
  <c r="C5172" i="1"/>
  <c r="C5173" i="1"/>
  <c r="C5174" i="1"/>
  <c r="C5175" i="1"/>
  <c r="C5176" i="1"/>
  <c r="C5177" i="1"/>
  <c r="C5178" i="1"/>
  <c r="C5179" i="1"/>
  <c r="C5180" i="1"/>
  <c r="C5181" i="1"/>
  <c r="C5182" i="1"/>
  <c r="C5183" i="1"/>
  <c r="C5184" i="1"/>
  <c r="C5185" i="1"/>
  <c r="C5186" i="1"/>
  <c r="C5188" i="1"/>
  <c r="C5189" i="1"/>
  <c r="C5190" i="1"/>
  <c r="C5191" i="1"/>
  <c r="C5192" i="1"/>
  <c r="C5193" i="1"/>
  <c r="C5194" i="1"/>
  <c r="C5195" i="1"/>
  <c r="C5196" i="1"/>
  <c r="C5197" i="1"/>
  <c r="C5198" i="1"/>
  <c r="C5199" i="1"/>
  <c r="C5200" i="1"/>
  <c r="C5201" i="1"/>
  <c r="C5202" i="1"/>
  <c r="C5203" i="1"/>
  <c r="C5204" i="1"/>
  <c r="C5206" i="1"/>
  <c r="C5207" i="1"/>
  <c r="C5208" i="1"/>
  <c r="C5209" i="1"/>
  <c r="C5210" i="1"/>
  <c r="C5211" i="1"/>
  <c r="C5212" i="1"/>
  <c r="C5213" i="1"/>
  <c r="C5214" i="1"/>
  <c r="C5215" i="1"/>
  <c r="C5216" i="1"/>
  <c r="C5217" i="1"/>
  <c r="C5218" i="1"/>
  <c r="C5219" i="1"/>
  <c r="C5220" i="1"/>
  <c r="C5221" i="1"/>
  <c r="C5222" i="1"/>
  <c r="C5224" i="1"/>
  <c r="C5225" i="1"/>
  <c r="C5226" i="1"/>
  <c r="C5227" i="1"/>
  <c r="C5228" i="1"/>
  <c r="C5229" i="1"/>
  <c r="C5230" i="1"/>
  <c r="C5231" i="1"/>
  <c r="C5232" i="1"/>
  <c r="C5233" i="1"/>
  <c r="C5234" i="1"/>
  <c r="C5235" i="1"/>
  <c r="C5236" i="1"/>
  <c r="C5237" i="1"/>
  <c r="C5238" i="1"/>
  <c r="C5239" i="1"/>
  <c r="C5240" i="1"/>
  <c r="C5242" i="1"/>
  <c r="C5243" i="1"/>
  <c r="C5244" i="1"/>
  <c r="C5245" i="1"/>
  <c r="C5246" i="1"/>
  <c r="C5247" i="1"/>
  <c r="C5248" i="1"/>
  <c r="C5249" i="1"/>
  <c r="C5250" i="1"/>
  <c r="C5251" i="1"/>
  <c r="C5252" i="1"/>
  <c r="C5253" i="1"/>
  <c r="C5254" i="1"/>
  <c r="C5255" i="1"/>
  <c r="C5256" i="1"/>
  <c r="C5257" i="1"/>
  <c r="C5258" i="1"/>
  <c r="C5260" i="1"/>
  <c r="C5261" i="1"/>
  <c r="C5262" i="1"/>
  <c r="C5263" i="1"/>
  <c r="C5264" i="1"/>
  <c r="C5265" i="1"/>
  <c r="C5266" i="1"/>
  <c r="C5267" i="1"/>
  <c r="C5268" i="1"/>
  <c r="C5269" i="1"/>
  <c r="C5270" i="1"/>
  <c r="C5271" i="1"/>
  <c r="C5272" i="1"/>
  <c r="C5273" i="1"/>
  <c r="C5274" i="1"/>
  <c r="C5275" i="1"/>
  <c r="C5276" i="1"/>
  <c r="C5278" i="1"/>
  <c r="C5279" i="1"/>
  <c r="C5280" i="1"/>
  <c r="C5281" i="1"/>
  <c r="C5282" i="1"/>
  <c r="C5283" i="1"/>
  <c r="C5284" i="1"/>
  <c r="C5285" i="1"/>
  <c r="C5286" i="1"/>
  <c r="C5287" i="1"/>
  <c r="C5288" i="1"/>
  <c r="C5289" i="1"/>
  <c r="C5290" i="1"/>
  <c r="C5291" i="1"/>
  <c r="C5292" i="1"/>
  <c r="C5293" i="1"/>
  <c r="C5294" i="1"/>
  <c r="C5296" i="1"/>
  <c r="C5297" i="1"/>
  <c r="C5298" i="1"/>
  <c r="C5299" i="1"/>
  <c r="C5300" i="1"/>
  <c r="C5301" i="1"/>
  <c r="C5302" i="1"/>
  <c r="C5303" i="1"/>
  <c r="C5304" i="1"/>
  <c r="C5305" i="1"/>
  <c r="C5306" i="1"/>
  <c r="C5307" i="1"/>
  <c r="C5308" i="1"/>
  <c r="C5309" i="1"/>
  <c r="C5310" i="1"/>
  <c r="C5311" i="1"/>
  <c r="C5312" i="1"/>
  <c r="C5314" i="1"/>
  <c r="C5315" i="1"/>
  <c r="C5316" i="1"/>
  <c r="C5317" i="1"/>
  <c r="C5318" i="1"/>
  <c r="C5319" i="1"/>
  <c r="C5320" i="1"/>
  <c r="C5321" i="1"/>
  <c r="C5322" i="1"/>
  <c r="C5323" i="1"/>
  <c r="C5324" i="1"/>
  <c r="C5325" i="1"/>
  <c r="C5326" i="1"/>
  <c r="C5327" i="1"/>
  <c r="C5328" i="1"/>
  <c r="C5329" i="1"/>
  <c r="C5330" i="1"/>
  <c r="C5332" i="1"/>
  <c r="C5333" i="1"/>
  <c r="C5334" i="1"/>
  <c r="C5335" i="1"/>
  <c r="C5336" i="1"/>
  <c r="C5337" i="1"/>
  <c r="C5338" i="1"/>
  <c r="C5339" i="1"/>
  <c r="C5340" i="1"/>
  <c r="C5341" i="1"/>
  <c r="C5342" i="1"/>
  <c r="C5343" i="1"/>
  <c r="C5344" i="1"/>
  <c r="C5345" i="1"/>
  <c r="C5346" i="1"/>
  <c r="C5347" i="1"/>
  <c r="C5348" i="1"/>
  <c r="C5350" i="1"/>
  <c r="C5351" i="1"/>
  <c r="C5352" i="1"/>
  <c r="C5353" i="1"/>
  <c r="C5354" i="1"/>
  <c r="C5355" i="1"/>
  <c r="C5356" i="1"/>
  <c r="C5357" i="1"/>
  <c r="C5358" i="1"/>
  <c r="C5359" i="1"/>
  <c r="C5360" i="1"/>
  <c r="C5361" i="1"/>
  <c r="C5362" i="1"/>
  <c r="C5363" i="1"/>
  <c r="C5364" i="1"/>
  <c r="C5365" i="1"/>
  <c r="C5366" i="1"/>
  <c r="C5368" i="1"/>
  <c r="C5369" i="1"/>
  <c r="C5370" i="1"/>
  <c r="C5371" i="1"/>
  <c r="C5372" i="1"/>
  <c r="C5373" i="1"/>
  <c r="C5374" i="1"/>
  <c r="C5375" i="1"/>
  <c r="C5376" i="1"/>
  <c r="C5377" i="1"/>
  <c r="C5378" i="1"/>
  <c r="C5379" i="1"/>
  <c r="C5380" i="1"/>
  <c r="C5381" i="1"/>
  <c r="C5382" i="1"/>
  <c r="C5383" i="1"/>
  <c r="C5384" i="1"/>
  <c r="C5386" i="1"/>
  <c r="C5387" i="1"/>
  <c r="C5388" i="1"/>
  <c r="C5389" i="1"/>
  <c r="C5390" i="1"/>
  <c r="C5391" i="1"/>
  <c r="C5392" i="1"/>
  <c r="C5393" i="1"/>
  <c r="C5394" i="1"/>
  <c r="C5395" i="1"/>
  <c r="C5396" i="1"/>
  <c r="C5397" i="1"/>
  <c r="C5398" i="1"/>
  <c r="C5399" i="1"/>
  <c r="C5400" i="1"/>
  <c r="C5401" i="1"/>
  <c r="C5402" i="1"/>
  <c r="C5404" i="1"/>
  <c r="C5405" i="1"/>
  <c r="C5406" i="1"/>
  <c r="C5407" i="1"/>
  <c r="C5408" i="1"/>
  <c r="C5409" i="1"/>
  <c r="C5410" i="1"/>
  <c r="C5411" i="1"/>
  <c r="C5412" i="1"/>
  <c r="C5413" i="1"/>
  <c r="C5414" i="1"/>
  <c r="C5415" i="1"/>
  <c r="C5416" i="1"/>
  <c r="C5417" i="1"/>
  <c r="C5418" i="1"/>
  <c r="C5419" i="1"/>
  <c r="C5420" i="1"/>
  <c r="C5422" i="1"/>
  <c r="C5423" i="1"/>
  <c r="C5424" i="1"/>
  <c r="C5425" i="1"/>
  <c r="C5426" i="1"/>
  <c r="C5427" i="1"/>
  <c r="C5428" i="1"/>
  <c r="C5429" i="1"/>
  <c r="C5430" i="1"/>
  <c r="C5431" i="1"/>
  <c r="C5432" i="1"/>
  <c r="C5433" i="1"/>
  <c r="C5434" i="1"/>
  <c r="C5435" i="1"/>
  <c r="C5436" i="1"/>
  <c r="C5437" i="1"/>
  <c r="C5438" i="1"/>
  <c r="C5440" i="1"/>
  <c r="C5441" i="1"/>
  <c r="C5442" i="1"/>
  <c r="C5443" i="1"/>
  <c r="C5444" i="1"/>
  <c r="C5445" i="1"/>
  <c r="C5446" i="1"/>
  <c r="C5447" i="1"/>
  <c r="C5448" i="1"/>
  <c r="C5449" i="1"/>
  <c r="C5450" i="1"/>
  <c r="C5451" i="1"/>
  <c r="C5452" i="1"/>
  <c r="C5453" i="1"/>
  <c r="C5454" i="1"/>
  <c r="C5455" i="1"/>
  <c r="C5456" i="1"/>
  <c r="C5458" i="1"/>
  <c r="C5459" i="1"/>
  <c r="C5460" i="1"/>
  <c r="C5461" i="1"/>
  <c r="C5462" i="1"/>
  <c r="C5463" i="1"/>
  <c r="C5464" i="1"/>
  <c r="C5465" i="1"/>
  <c r="C5466" i="1"/>
  <c r="C5467" i="1"/>
  <c r="C5468" i="1"/>
  <c r="C5469" i="1"/>
  <c r="C5470" i="1"/>
  <c r="C5471" i="1"/>
  <c r="C5472" i="1"/>
  <c r="C5473" i="1"/>
  <c r="C5474" i="1"/>
  <c r="C5476" i="1"/>
  <c r="C5477" i="1"/>
  <c r="C5478" i="1"/>
  <c r="C5479" i="1"/>
  <c r="C5480" i="1"/>
  <c r="C5481" i="1"/>
  <c r="C5482" i="1"/>
  <c r="C5483" i="1"/>
  <c r="C5484" i="1"/>
  <c r="C5485" i="1"/>
  <c r="C5486" i="1"/>
  <c r="C5487" i="1"/>
  <c r="C5488" i="1"/>
  <c r="C5489" i="1"/>
  <c r="C5490" i="1"/>
  <c r="C5491" i="1"/>
  <c r="C5492" i="1"/>
  <c r="C5494" i="1"/>
  <c r="C5495" i="1"/>
  <c r="C5496" i="1"/>
  <c r="C5497" i="1"/>
  <c r="C5498" i="1"/>
  <c r="C5499" i="1"/>
  <c r="C5500" i="1"/>
  <c r="C5501" i="1"/>
  <c r="C5502" i="1"/>
  <c r="C5503" i="1"/>
  <c r="C5504" i="1"/>
  <c r="C5505" i="1"/>
  <c r="C5506" i="1"/>
  <c r="C5507" i="1"/>
  <c r="C5508" i="1"/>
  <c r="C5509" i="1"/>
  <c r="C5510" i="1"/>
  <c r="C5512" i="1"/>
  <c r="C5513" i="1"/>
  <c r="C5514" i="1"/>
  <c r="C5515" i="1"/>
  <c r="C5516" i="1"/>
  <c r="C5517" i="1"/>
  <c r="C5518" i="1"/>
  <c r="C5519" i="1"/>
  <c r="C5520" i="1"/>
  <c r="C5521" i="1"/>
  <c r="C5522" i="1"/>
  <c r="C5523" i="1"/>
  <c r="C5524" i="1"/>
  <c r="C5525" i="1"/>
  <c r="C5526" i="1"/>
  <c r="C5527" i="1"/>
  <c r="C5528" i="1"/>
  <c r="C5530" i="1"/>
  <c r="C5531" i="1"/>
  <c r="C5532" i="1"/>
  <c r="C5533" i="1"/>
  <c r="C5534" i="1"/>
  <c r="C5535" i="1"/>
  <c r="C5536" i="1"/>
  <c r="C5537" i="1"/>
  <c r="C5538" i="1"/>
  <c r="C5539" i="1"/>
  <c r="C5540" i="1"/>
  <c r="C5541" i="1"/>
  <c r="C5542" i="1"/>
  <c r="C5543" i="1"/>
  <c r="C5544" i="1"/>
  <c r="C5545" i="1"/>
  <c r="C5546" i="1"/>
  <c r="C5548" i="1"/>
  <c r="C5549" i="1"/>
  <c r="C5550" i="1"/>
  <c r="C5551" i="1"/>
  <c r="C5552" i="1"/>
  <c r="C5553" i="1"/>
  <c r="C5554" i="1"/>
  <c r="C5555" i="1"/>
  <c r="C5556" i="1"/>
  <c r="C5557" i="1"/>
  <c r="C5558" i="1"/>
  <c r="C5559" i="1"/>
  <c r="C5560" i="1"/>
  <c r="C5561" i="1"/>
  <c r="C5562" i="1"/>
  <c r="C5563" i="1"/>
  <c r="C5564" i="1"/>
  <c r="C5566" i="1"/>
  <c r="C5567" i="1"/>
  <c r="C5568" i="1"/>
  <c r="C5569" i="1"/>
  <c r="C5570" i="1"/>
  <c r="C5571" i="1"/>
  <c r="C5572" i="1"/>
  <c r="C5573" i="1"/>
  <c r="C5574" i="1"/>
  <c r="C5575" i="1"/>
  <c r="C5576" i="1"/>
  <c r="C5577" i="1"/>
  <c r="C5578" i="1"/>
  <c r="C5579" i="1"/>
  <c r="C5580" i="1"/>
  <c r="C5581" i="1"/>
  <c r="C5582" i="1"/>
  <c r="C5584" i="1"/>
  <c r="C5585" i="1"/>
  <c r="C5586" i="1"/>
  <c r="C5587" i="1"/>
  <c r="C5588" i="1"/>
  <c r="C5589" i="1"/>
  <c r="C5590" i="1"/>
  <c r="C5591" i="1"/>
  <c r="C5592" i="1"/>
  <c r="C5593" i="1"/>
  <c r="C5594" i="1"/>
  <c r="C5595" i="1"/>
  <c r="C5596" i="1"/>
  <c r="C5597" i="1"/>
  <c r="C5598" i="1"/>
  <c r="C5599" i="1"/>
  <c r="C5600" i="1"/>
  <c r="C5602" i="1"/>
  <c r="C5603" i="1"/>
  <c r="C5604" i="1"/>
  <c r="C5605" i="1"/>
  <c r="C5606" i="1"/>
  <c r="C5607" i="1"/>
  <c r="C5608" i="1"/>
  <c r="C5609" i="1"/>
  <c r="C5610" i="1"/>
  <c r="C5611" i="1"/>
  <c r="C5612" i="1"/>
  <c r="C5613" i="1"/>
  <c r="C5614" i="1"/>
  <c r="C5615" i="1"/>
  <c r="C5616" i="1"/>
  <c r="C5617" i="1"/>
  <c r="C5618" i="1"/>
  <c r="C5620" i="1"/>
  <c r="C5621" i="1"/>
  <c r="C5622" i="1"/>
  <c r="C5623" i="1"/>
  <c r="C5624" i="1"/>
  <c r="C5625" i="1"/>
  <c r="C5626" i="1"/>
  <c r="C5627" i="1"/>
  <c r="C5628" i="1"/>
  <c r="C5629" i="1"/>
  <c r="C5630" i="1"/>
  <c r="C5631" i="1"/>
  <c r="C5632" i="1"/>
  <c r="C5633" i="1"/>
  <c r="C5634" i="1"/>
  <c r="C5635" i="1"/>
  <c r="C5636" i="1"/>
  <c r="C5638" i="1"/>
  <c r="C5639" i="1"/>
  <c r="C5640" i="1"/>
  <c r="C5641" i="1"/>
  <c r="C5642" i="1"/>
  <c r="C5643" i="1"/>
  <c r="C5644" i="1"/>
  <c r="C5645" i="1"/>
  <c r="C5646" i="1"/>
  <c r="C5647" i="1"/>
  <c r="C5648" i="1"/>
  <c r="C5649" i="1"/>
  <c r="C5650" i="1"/>
  <c r="C5651" i="1"/>
  <c r="C5652" i="1"/>
  <c r="C5653" i="1"/>
  <c r="C5654" i="1"/>
  <c r="C5656" i="1"/>
  <c r="C5657" i="1"/>
  <c r="C5658" i="1"/>
  <c r="C5659" i="1"/>
  <c r="C5660" i="1"/>
  <c r="C5661" i="1"/>
  <c r="C5662" i="1"/>
  <c r="C5663" i="1"/>
  <c r="C5664" i="1"/>
  <c r="C5665" i="1"/>
  <c r="C5666" i="1"/>
  <c r="C5667" i="1"/>
  <c r="C5668" i="1"/>
  <c r="C5669" i="1"/>
  <c r="C5670" i="1"/>
  <c r="C5671" i="1"/>
  <c r="C5672" i="1"/>
  <c r="C5674" i="1"/>
  <c r="C5675" i="1"/>
  <c r="C5676" i="1"/>
  <c r="C5677" i="1"/>
  <c r="C5678" i="1"/>
  <c r="C5679" i="1"/>
  <c r="C5680" i="1"/>
  <c r="C5681" i="1"/>
  <c r="C5682" i="1"/>
  <c r="C5683" i="1"/>
  <c r="C5684" i="1"/>
  <c r="C5685" i="1"/>
  <c r="C5686" i="1"/>
  <c r="C5687" i="1"/>
  <c r="C5688" i="1"/>
  <c r="C5689" i="1"/>
  <c r="C5690" i="1"/>
  <c r="C5692" i="1"/>
  <c r="C5693" i="1"/>
  <c r="C5694" i="1"/>
  <c r="C5695" i="1"/>
  <c r="C5696" i="1"/>
  <c r="C5697" i="1"/>
  <c r="C5698" i="1"/>
  <c r="C5699" i="1"/>
  <c r="C5700" i="1"/>
  <c r="C5701" i="1"/>
  <c r="C5702" i="1"/>
  <c r="C5703" i="1"/>
  <c r="C5704" i="1"/>
  <c r="C5705" i="1"/>
  <c r="C5706" i="1"/>
  <c r="C5707" i="1"/>
  <c r="C5708" i="1"/>
  <c r="C5710" i="1"/>
  <c r="C5711" i="1"/>
  <c r="C5712" i="1"/>
  <c r="C5713" i="1"/>
  <c r="C5714" i="1"/>
  <c r="C5715" i="1"/>
  <c r="C5716" i="1"/>
  <c r="C5717" i="1"/>
  <c r="C5718" i="1"/>
  <c r="C5719" i="1"/>
  <c r="C5720" i="1"/>
  <c r="C5721" i="1"/>
  <c r="C5722" i="1"/>
  <c r="C5723" i="1"/>
  <c r="C5724" i="1"/>
  <c r="C5725" i="1"/>
  <c r="C5726" i="1"/>
  <c r="C5728" i="1"/>
  <c r="C5729" i="1"/>
  <c r="C5730" i="1"/>
  <c r="C5731" i="1"/>
  <c r="C5732" i="1"/>
  <c r="C5733" i="1"/>
  <c r="C5734" i="1"/>
  <c r="C5735" i="1"/>
  <c r="C5736" i="1"/>
  <c r="C5737" i="1"/>
  <c r="C5738" i="1"/>
  <c r="C5739" i="1"/>
  <c r="C5740" i="1"/>
  <c r="C5741" i="1"/>
  <c r="C5742" i="1"/>
  <c r="C5743" i="1"/>
  <c r="C5744" i="1"/>
  <c r="C5746" i="1"/>
  <c r="C5747" i="1"/>
  <c r="C5748" i="1"/>
  <c r="C5749" i="1"/>
  <c r="C5750" i="1"/>
  <c r="C5751" i="1"/>
  <c r="C5752" i="1"/>
  <c r="C5753" i="1"/>
  <c r="C5754" i="1"/>
  <c r="C5755" i="1"/>
  <c r="C5756" i="1"/>
  <c r="C5757" i="1"/>
  <c r="C5758" i="1"/>
  <c r="C5759" i="1"/>
  <c r="C5760" i="1"/>
  <c r="C5761" i="1"/>
  <c r="C5762" i="1"/>
  <c r="C5764" i="1"/>
  <c r="C5765" i="1"/>
  <c r="C5766" i="1"/>
  <c r="C5767" i="1"/>
  <c r="C5768" i="1"/>
  <c r="C5769" i="1"/>
  <c r="C5770" i="1"/>
  <c r="C5771" i="1"/>
  <c r="C5772" i="1"/>
  <c r="C5773" i="1"/>
  <c r="C5774" i="1"/>
  <c r="C5775" i="1"/>
  <c r="C5776" i="1"/>
  <c r="C5777" i="1"/>
  <c r="C5778" i="1"/>
  <c r="C5779" i="1"/>
  <c r="C5780" i="1"/>
  <c r="C5782" i="1"/>
  <c r="C5783" i="1"/>
  <c r="C5784" i="1"/>
  <c r="C5785" i="1"/>
  <c r="C5786" i="1"/>
  <c r="C5787" i="1"/>
  <c r="C5788" i="1"/>
  <c r="C5789" i="1"/>
  <c r="C5790" i="1"/>
  <c r="C5791" i="1"/>
  <c r="C5792" i="1"/>
  <c r="C5793" i="1"/>
  <c r="C5794" i="1"/>
  <c r="C5795" i="1"/>
  <c r="C5796" i="1"/>
  <c r="C5797" i="1"/>
  <c r="C5798" i="1"/>
  <c r="C5800" i="1"/>
  <c r="C5801" i="1"/>
  <c r="C5802" i="1"/>
  <c r="C5803" i="1"/>
  <c r="C5804" i="1"/>
  <c r="C5805" i="1"/>
  <c r="C5806" i="1"/>
  <c r="C5807" i="1"/>
  <c r="C5808" i="1"/>
  <c r="C5809" i="1"/>
  <c r="C5810" i="1"/>
  <c r="C5811" i="1"/>
  <c r="C5812" i="1"/>
  <c r="C5813" i="1"/>
  <c r="C5814" i="1"/>
  <c r="C5815" i="1"/>
  <c r="C5816" i="1"/>
  <c r="C5818" i="1"/>
  <c r="C5819" i="1"/>
  <c r="C5820" i="1"/>
  <c r="C5821" i="1"/>
  <c r="C5822" i="1"/>
  <c r="C5823" i="1"/>
  <c r="C5824" i="1"/>
  <c r="C5825" i="1"/>
  <c r="C5826" i="1"/>
  <c r="C5827" i="1"/>
  <c r="C5828" i="1"/>
  <c r="C5829" i="1"/>
  <c r="C5830" i="1"/>
  <c r="C5831" i="1"/>
  <c r="C5832" i="1"/>
  <c r="C5833" i="1"/>
  <c r="C5834" i="1"/>
  <c r="C5836" i="1"/>
  <c r="C5837" i="1"/>
  <c r="C5838" i="1"/>
  <c r="C5839" i="1"/>
  <c r="C5840" i="1"/>
  <c r="C5841" i="1"/>
  <c r="C5842" i="1"/>
  <c r="C5843" i="1"/>
  <c r="C5844" i="1"/>
  <c r="C5845" i="1"/>
  <c r="C5846" i="1"/>
  <c r="C5847" i="1"/>
  <c r="C5848" i="1"/>
  <c r="C5849" i="1"/>
  <c r="C5850" i="1"/>
  <c r="C5851" i="1"/>
  <c r="C5852" i="1"/>
  <c r="C5854" i="1"/>
  <c r="C5855" i="1"/>
  <c r="C5856" i="1"/>
  <c r="C5857" i="1"/>
  <c r="C5858" i="1"/>
  <c r="C5859" i="1"/>
  <c r="C5860" i="1"/>
  <c r="C5861" i="1"/>
  <c r="C5862" i="1"/>
  <c r="C5863" i="1"/>
  <c r="C5864" i="1"/>
  <c r="C5865" i="1"/>
  <c r="C5866" i="1"/>
  <c r="C5867" i="1"/>
  <c r="C5868" i="1"/>
  <c r="C5869" i="1"/>
  <c r="C5870" i="1"/>
  <c r="C5872" i="1"/>
  <c r="C5873" i="1"/>
  <c r="C5874" i="1"/>
  <c r="C5875" i="1"/>
  <c r="C5876" i="1"/>
  <c r="C5877" i="1"/>
  <c r="C5878" i="1"/>
  <c r="C5879" i="1"/>
  <c r="C5880" i="1"/>
  <c r="C5881" i="1"/>
  <c r="C5882" i="1"/>
  <c r="C5883" i="1"/>
  <c r="C5884" i="1"/>
  <c r="C5885" i="1"/>
  <c r="C5886" i="1"/>
  <c r="C5887" i="1"/>
  <c r="C5888" i="1"/>
  <c r="C5890" i="1"/>
  <c r="C5891" i="1"/>
  <c r="C5892" i="1"/>
  <c r="C5893" i="1"/>
  <c r="C5894" i="1"/>
  <c r="C5895" i="1"/>
  <c r="C5896" i="1"/>
  <c r="C5897" i="1"/>
  <c r="C5898" i="1"/>
  <c r="C5899" i="1"/>
  <c r="C5900" i="1"/>
  <c r="C5901" i="1"/>
  <c r="C5902" i="1"/>
  <c r="C5903" i="1"/>
  <c r="C5904" i="1"/>
  <c r="C5905" i="1"/>
  <c r="C5906" i="1"/>
  <c r="C5908" i="1"/>
  <c r="C5909" i="1"/>
  <c r="C5910" i="1"/>
  <c r="C5911" i="1"/>
  <c r="C5912" i="1"/>
  <c r="C5913" i="1"/>
  <c r="C5914" i="1"/>
  <c r="C5915" i="1"/>
  <c r="C5916" i="1"/>
  <c r="C5917" i="1"/>
  <c r="C5918" i="1"/>
  <c r="C5919" i="1"/>
  <c r="C5920" i="1"/>
  <c r="C5921" i="1"/>
  <c r="C5922" i="1"/>
  <c r="C5923" i="1"/>
  <c r="C5924" i="1"/>
  <c r="C5926" i="1"/>
  <c r="C5927" i="1"/>
  <c r="C5928" i="1"/>
  <c r="C5929" i="1"/>
  <c r="C5930" i="1"/>
  <c r="C5931" i="1"/>
  <c r="C5932" i="1"/>
  <c r="C5933" i="1"/>
  <c r="C5934" i="1"/>
  <c r="C5935" i="1"/>
  <c r="C5936" i="1"/>
  <c r="C5937" i="1"/>
  <c r="C5938" i="1"/>
  <c r="C5939" i="1"/>
  <c r="C5940" i="1"/>
  <c r="C5941" i="1"/>
  <c r="C5942" i="1"/>
  <c r="C5944" i="1"/>
  <c r="C5945" i="1"/>
  <c r="C5946" i="1"/>
  <c r="C5947" i="1"/>
  <c r="C5948" i="1"/>
  <c r="C5949" i="1"/>
  <c r="C5950" i="1"/>
  <c r="C5951" i="1"/>
  <c r="C5952" i="1"/>
  <c r="C5953" i="1"/>
  <c r="C5954" i="1"/>
  <c r="C5955" i="1"/>
  <c r="C5956" i="1"/>
  <c r="C5957" i="1"/>
  <c r="C5958" i="1"/>
  <c r="C5959" i="1"/>
  <c r="C5960" i="1"/>
  <c r="C5962" i="1"/>
  <c r="C5963" i="1"/>
  <c r="C5964" i="1"/>
  <c r="C5965" i="1"/>
  <c r="C5966" i="1"/>
  <c r="C5967" i="1"/>
  <c r="C5968" i="1"/>
  <c r="C5969" i="1"/>
  <c r="C5970" i="1"/>
  <c r="C5971" i="1"/>
  <c r="C5972" i="1"/>
  <c r="C5973" i="1"/>
  <c r="C5974" i="1"/>
  <c r="C5975" i="1"/>
  <c r="C5976" i="1"/>
  <c r="C5977" i="1"/>
  <c r="C5978" i="1"/>
  <c r="C5980" i="1"/>
  <c r="C5981" i="1"/>
  <c r="C5982" i="1"/>
  <c r="C5983" i="1"/>
  <c r="C5984" i="1"/>
  <c r="C5985" i="1"/>
  <c r="C5986" i="1"/>
  <c r="C5987" i="1"/>
  <c r="C5988" i="1"/>
  <c r="C5989" i="1"/>
  <c r="C5990" i="1"/>
  <c r="C5991" i="1"/>
  <c r="C5992" i="1"/>
  <c r="C5993" i="1"/>
  <c r="C5994" i="1"/>
  <c r="C5995" i="1"/>
  <c r="C5996" i="1"/>
  <c r="C5998" i="1"/>
  <c r="C5999" i="1"/>
  <c r="C6000" i="1"/>
  <c r="C6001" i="1"/>
  <c r="C6002" i="1"/>
  <c r="C6003" i="1"/>
  <c r="C6004" i="1"/>
  <c r="C6005" i="1"/>
  <c r="C6006" i="1"/>
  <c r="C6007" i="1"/>
  <c r="C6008" i="1"/>
  <c r="C6009" i="1"/>
  <c r="C6010" i="1"/>
  <c r="C6011" i="1"/>
  <c r="C6012" i="1"/>
  <c r="C6013" i="1"/>
  <c r="C6014" i="1"/>
  <c r="C6016" i="1"/>
  <c r="C6017" i="1"/>
  <c r="C6018" i="1"/>
  <c r="C6019" i="1"/>
  <c r="C6020" i="1"/>
  <c r="C6021" i="1"/>
  <c r="C6022" i="1"/>
  <c r="C6023" i="1"/>
  <c r="C6024" i="1"/>
  <c r="C6025" i="1"/>
  <c r="C6026" i="1"/>
  <c r="C6027" i="1"/>
  <c r="C6028" i="1"/>
  <c r="C6029" i="1"/>
  <c r="C6030" i="1"/>
  <c r="C6031" i="1"/>
  <c r="C6032" i="1"/>
  <c r="C6034" i="1"/>
  <c r="C6035" i="1"/>
  <c r="C6036" i="1"/>
  <c r="C6037" i="1"/>
  <c r="C6038" i="1"/>
  <c r="C6039" i="1"/>
  <c r="C6040" i="1"/>
  <c r="C6041" i="1"/>
  <c r="C6042" i="1"/>
  <c r="C6043" i="1"/>
  <c r="C6044" i="1"/>
  <c r="C6045" i="1"/>
  <c r="C6046" i="1"/>
  <c r="C6047" i="1"/>
  <c r="C6048" i="1"/>
  <c r="C6049" i="1"/>
  <c r="C6050" i="1"/>
  <c r="C6052" i="1"/>
  <c r="C6053" i="1"/>
  <c r="C6054" i="1"/>
  <c r="C6055" i="1"/>
  <c r="C6056" i="1"/>
  <c r="C6057" i="1"/>
  <c r="C6058" i="1"/>
  <c r="C6059" i="1"/>
  <c r="C6060" i="1"/>
  <c r="C6061" i="1"/>
  <c r="C6062" i="1"/>
  <c r="C6063" i="1"/>
  <c r="C6064" i="1"/>
  <c r="C6065" i="1"/>
  <c r="C6066" i="1"/>
  <c r="C6067" i="1"/>
  <c r="C6068" i="1"/>
  <c r="C6070" i="1"/>
  <c r="C6071" i="1"/>
  <c r="C6072" i="1"/>
  <c r="C6073" i="1"/>
  <c r="C6074" i="1"/>
  <c r="C6075" i="1"/>
  <c r="C6076" i="1"/>
  <c r="C6077" i="1"/>
  <c r="C6078" i="1"/>
  <c r="C6079" i="1"/>
  <c r="C6080" i="1"/>
  <c r="C6081" i="1"/>
  <c r="C6082" i="1"/>
  <c r="C6083" i="1"/>
  <c r="C6084" i="1"/>
  <c r="C6085" i="1"/>
  <c r="C6086" i="1"/>
  <c r="C6088" i="1"/>
  <c r="C6089" i="1"/>
  <c r="C6090" i="1"/>
  <c r="C6091" i="1"/>
  <c r="C6092" i="1"/>
  <c r="C6093" i="1"/>
  <c r="C6094" i="1"/>
  <c r="C6095" i="1"/>
  <c r="C6096" i="1"/>
  <c r="C6097" i="1"/>
  <c r="C6098" i="1"/>
  <c r="C6099" i="1"/>
  <c r="C6100" i="1"/>
  <c r="C6101" i="1"/>
  <c r="C6102" i="1"/>
  <c r="C6103" i="1"/>
  <c r="C6104" i="1"/>
  <c r="C6106" i="1"/>
  <c r="C6107" i="1"/>
  <c r="C6108" i="1"/>
  <c r="C6109" i="1"/>
  <c r="C6110" i="1"/>
  <c r="C6111" i="1"/>
  <c r="C6112" i="1"/>
  <c r="C6113" i="1"/>
  <c r="C6114" i="1"/>
  <c r="C6115" i="1"/>
  <c r="C6116" i="1"/>
  <c r="C6117" i="1"/>
  <c r="C6118" i="1"/>
  <c r="C6119" i="1"/>
  <c r="C6120" i="1"/>
  <c r="C6121" i="1"/>
  <c r="C6122" i="1"/>
  <c r="C6124" i="1"/>
  <c r="C6125" i="1"/>
  <c r="C6126" i="1"/>
  <c r="C6127" i="1"/>
  <c r="C6128" i="1"/>
  <c r="C6129" i="1"/>
  <c r="C6130" i="1"/>
  <c r="C6131" i="1"/>
  <c r="C6132" i="1"/>
  <c r="C6133" i="1"/>
  <c r="C6134" i="1"/>
  <c r="C6135" i="1"/>
  <c r="C6136" i="1"/>
  <c r="C6137" i="1"/>
  <c r="C6138" i="1"/>
  <c r="C6139" i="1"/>
  <c r="C6140" i="1"/>
  <c r="C6142" i="1"/>
  <c r="C6143" i="1"/>
  <c r="C6144" i="1"/>
  <c r="C6145" i="1"/>
  <c r="C6146" i="1"/>
  <c r="C6147" i="1"/>
  <c r="C6148" i="1"/>
  <c r="C6149" i="1"/>
  <c r="C6150" i="1"/>
  <c r="C6151" i="1"/>
  <c r="C6152" i="1"/>
  <c r="C6153" i="1"/>
  <c r="C6154" i="1"/>
  <c r="C6155" i="1"/>
  <c r="C6156" i="1"/>
  <c r="C6157" i="1"/>
  <c r="C6158" i="1"/>
  <c r="C6160" i="1"/>
  <c r="C6161" i="1"/>
  <c r="C6162" i="1"/>
  <c r="C6163" i="1"/>
  <c r="C6164" i="1"/>
  <c r="C6165" i="1"/>
  <c r="C6166" i="1"/>
  <c r="C6167" i="1"/>
  <c r="C6168" i="1"/>
  <c r="C6169" i="1"/>
  <c r="C6170" i="1"/>
  <c r="C6171" i="1"/>
  <c r="C6172" i="1"/>
  <c r="C6173" i="1"/>
  <c r="C6174" i="1"/>
  <c r="C6175" i="1"/>
  <c r="C6176" i="1"/>
  <c r="C6178" i="1"/>
  <c r="C6179" i="1"/>
  <c r="C6180" i="1"/>
  <c r="C6181" i="1"/>
  <c r="C6182" i="1"/>
  <c r="C6183" i="1"/>
  <c r="C6184" i="1"/>
  <c r="C6185" i="1"/>
  <c r="C6186" i="1"/>
  <c r="C6187" i="1"/>
  <c r="C6188" i="1"/>
  <c r="C6189" i="1"/>
  <c r="C6190" i="1"/>
  <c r="C6191" i="1"/>
  <c r="C6192" i="1"/>
  <c r="C6193" i="1"/>
  <c r="C6194" i="1"/>
  <c r="C6196" i="1"/>
  <c r="C6197" i="1"/>
  <c r="C6198" i="1"/>
  <c r="C6199" i="1"/>
  <c r="C6200" i="1"/>
  <c r="C6201" i="1"/>
  <c r="C6202" i="1"/>
  <c r="C6203" i="1"/>
  <c r="C6204" i="1"/>
  <c r="C6205" i="1"/>
  <c r="C6206" i="1"/>
  <c r="C6207" i="1"/>
  <c r="C6208" i="1"/>
  <c r="C6209" i="1"/>
  <c r="C6210" i="1"/>
  <c r="C6211" i="1"/>
  <c r="C6212" i="1"/>
  <c r="C6214" i="1"/>
  <c r="C6215" i="1"/>
  <c r="C6216" i="1"/>
  <c r="C6217" i="1"/>
  <c r="C6218" i="1"/>
  <c r="C6219" i="1"/>
  <c r="C6220" i="1"/>
  <c r="C6221" i="1"/>
  <c r="C6222" i="1"/>
  <c r="C6223" i="1"/>
  <c r="C6224" i="1"/>
  <c r="C6225" i="1"/>
  <c r="C6226" i="1"/>
  <c r="C6227" i="1"/>
  <c r="C6228" i="1"/>
  <c r="C6229" i="1"/>
  <c r="C6230" i="1"/>
  <c r="C6232" i="1"/>
  <c r="C6233" i="1"/>
  <c r="C6234" i="1"/>
  <c r="C6235" i="1"/>
  <c r="C6236" i="1"/>
  <c r="C6237" i="1"/>
  <c r="C6238" i="1"/>
  <c r="C6239" i="1"/>
  <c r="C6240" i="1"/>
  <c r="C6241" i="1"/>
  <c r="C6242" i="1"/>
  <c r="C6243" i="1"/>
  <c r="C6244" i="1"/>
  <c r="C6245" i="1"/>
  <c r="C6246" i="1"/>
  <c r="C6247" i="1"/>
  <c r="C6248" i="1"/>
  <c r="C6250" i="1"/>
  <c r="C6251" i="1"/>
  <c r="C6252" i="1"/>
  <c r="C6253" i="1"/>
  <c r="C6254" i="1"/>
  <c r="C6255" i="1"/>
  <c r="C6256" i="1"/>
  <c r="C6257" i="1"/>
  <c r="C6258" i="1"/>
  <c r="C6259" i="1"/>
  <c r="C6260" i="1"/>
  <c r="C6261" i="1"/>
  <c r="C6262" i="1"/>
  <c r="C6263" i="1"/>
  <c r="C6264" i="1"/>
  <c r="C6265" i="1"/>
  <c r="C6266" i="1"/>
  <c r="C6268" i="1"/>
  <c r="C6269" i="1"/>
  <c r="C6270" i="1"/>
  <c r="C6271" i="1"/>
  <c r="C6272" i="1"/>
  <c r="C6273" i="1"/>
  <c r="C6274" i="1"/>
  <c r="C6275" i="1"/>
  <c r="C6276" i="1"/>
  <c r="C6277" i="1"/>
  <c r="C6278" i="1"/>
  <c r="C6279" i="1"/>
  <c r="C6280" i="1"/>
  <c r="C6281" i="1"/>
  <c r="C6282" i="1"/>
  <c r="C6283" i="1"/>
  <c r="C6284" i="1"/>
  <c r="C6286" i="1"/>
  <c r="C6287" i="1"/>
  <c r="C6288" i="1"/>
  <c r="C6289" i="1"/>
  <c r="C6290" i="1"/>
  <c r="C6291" i="1"/>
  <c r="C6292" i="1"/>
  <c r="C6293" i="1"/>
  <c r="C6294" i="1"/>
  <c r="C6295" i="1"/>
  <c r="C6296" i="1"/>
  <c r="C6297" i="1"/>
  <c r="C6298" i="1"/>
  <c r="C6299" i="1"/>
  <c r="C6300" i="1"/>
  <c r="C6301" i="1"/>
  <c r="C6302" i="1"/>
  <c r="C6304" i="1"/>
  <c r="C6305" i="1"/>
  <c r="C6306" i="1"/>
  <c r="C6307" i="1"/>
  <c r="C6308" i="1"/>
  <c r="C6309" i="1"/>
  <c r="C6310" i="1"/>
  <c r="C6311" i="1"/>
  <c r="C6312" i="1"/>
  <c r="C6313" i="1"/>
  <c r="C6314" i="1"/>
  <c r="C6315" i="1"/>
  <c r="C6316" i="1"/>
  <c r="C6317" i="1"/>
  <c r="C6318" i="1"/>
  <c r="C6319" i="1"/>
  <c r="C6320" i="1"/>
  <c r="C6322" i="1"/>
  <c r="C6323" i="1"/>
  <c r="C6324" i="1"/>
  <c r="C6325" i="1"/>
  <c r="C6326" i="1"/>
  <c r="C6327" i="1"/>
  <c r="C6328" i="1"/>
  <c r="C6329" i="1"/>
  <c r="C6330" i="1"/>
  <c r="C6331" i="1"/>
  <c r="C6332" i="1"/>
  <c r="C6333" i="1"/>
  <c r="C6334" i="1"/>
  <c r="C6335" i="1"/>
  <c r="C6336" i="1"/>
  <c r="C6337" i="1"/>
  <c r="C6338" i="1"/>
  <c r="C6340" i="1"/>
  <c r="C6341" i="1"/>
  <c r="C6342" i="1"/>
  <c r="C6343" i="1"/>
  <c r="C6344" i="1"/>
  <c r="C6345" i="1"/>
  <c r="C6346" i="1"/>
  <c r="C6347" i="1"/>
  <c r="C6348" i="1"/>
  <c r="C6349" i="1"/>
  <c r="C6350" i="1"/>
  <c r="C6351" i="1"/>
  <c r="C6352" i="1"/>
  <c r="C6353" i="1"/>
  <c r="C6354" i="1"/>
  <c r="C6355" i="1"/>
  <c r="C6356" i="1"/>
  <c r="C6358" i="1"/>
  <c r="C6359" i="1"/>
  <c r="C6360" i="1"/>
  <c r="C6361" i="1"/>
  <c r="C6362" i="1"/>
  <c r="C6363" i="1"/>
  <c r="C6364" i="1"/>
  <c r="C6365" i="1"/>
  <c r="C6366" i="1"/>
  <c r="C6367" i="1"/>
  <c r="C6368" i="1"/>
  <c r="C6369" i="1"/>
  <c r="C6370" i="1"/>
  <c r="C6371" i="1"/>
  <c r="C6372" i="1"/>
  <c r="C6373" i="1"/>
  <c r="C6374" i="1"/>
  <c r="C6376" i="1"/>
  <c r="C6377" i="1"/>
  <c r="C6378" i="1"/>
  <c r="C6379" i="1"/>
  <c r="C6380" i="1"/>
  <c r="C6381" i="1"/>
  <c r="C6382" i="1"/>
  <c r="C6383" i="1"/>
  <c r="C6384" i="1"/>
  <c r="C6385" i="1"/>
  <c r="C6386" i="1"/>
  <c r="C6387" i="1"/>
  <c r="C6388" i="1"/>
  <c r="C6389" i="1"/>
  <c r="C6390" i="1"/>
  <c r="C6391" i="1"/>
  <c r="C6392" i="1"/>
  <c r="C6394" i="1"/>
  <c r="C6395" i="1"/>
  <c r="C6396" i="1"/>
  <c r="C6397" i="1"/>
  <c r="C6398" i="1"/>
  <c r="C6399" i="1"/>
  <c r="C6400" i="1"/>
  <c r="C6401" i="1"/>
  <c r="C6402" i="1"/>
  <c r="C6403" i="1"/>
  <c r="C6404" i="1"/>
  <c r="C6405" i="1"/>
  <c r="C6406" i="1"/>
  <c r="C6407" i="1"/>
  <c r="C6408" i="1"/>
  <c r="C6409" i="1"/>
  <c r="C6410" i="1"/>
  <c r="C6412" i="1"/>
  <c r="C6413" i="1"/>
  <c r="C6414" i="1"/>
  <c r="C6415" i="1"/>
  <c r="C6416" i="1"/>
  <c r="C6417" i="1"/>
  <c r="C6418" i="1"/>
  <c r="C6419" i="1"/>
  <c r="C6420" i="1"/>
  <c r="C6421" i="1"/>
  <c r="C6422" i="1"/>
  <c r="C6423" i="1"/>
  <c r="C6424" i="1"/>
  <c r="C6425" i="1"/>
  <c r="C6426" i="1"/>
  <c r="C6427" i="1"/>
  <c r="C6428" i="1"/>
  <c r="C6430" i="1"/>
  <c r="C6431" i="1"/>
  <c r="C6432" i="1"/>
  <c r="C6433" i="1"/>
  <c r="C6434" i="1"/>
  <c r="C6435" i="1"/>
  <c r="C6436" i="1"/>
  <c r="C6437" i="1"/>
  <c r="C6438" i="1"/>
  <c r="C6439" i="1"/>
  <c r="C6440" i="1"/>
  <c r="C6441" i="1"/>
  <c r="C6442" i="1"/>
  <c r="C6443" i="1"/>
  <c r="C6444" i="1"/>
  <c r="C6445" i="1"/>
  <c r="C6446" i="1"/>
  <c r="C6448" i="1"/>
  <c r="C6449" i="1"/>
  <c r="C6450" i="1"/>
  <c r="C6451" i="1"/>
  <c r="C6452" i="1"/>
  <c r="C6453" i="1"/>
  <c r="C6454" i="1"/>
  <c r="C6455" i="1"/>
  <c r="C6456" i="1"/>
  <c r="C6457" i="1"/>
  <c r="C6458" i="1"/>
  <c r="C6459" i="1"/>
  <c r="C6460" i="1"/>
  <c r="C6461" i="1"/>
  <c r="C6462" i="1"/>
  <c r="C6463" i="1"/>
  <c r="C6464" i="1"/>
  <c r="C6466" i="1"/>
  <c r="C6467" i="1"/>
  <c r="C6468" i="1"/>
  <c r="C6469" i="1"/>
  <c r="C6470" i="1"/>
  <c r="C6471" i="1"/>
  <c r="C6472" i="1"/>
  <c r="C6473" i="1"/>
  <c r="C6474" i="1"/>
  <c r="C6475" i="1"/>
  <c r="C6476" i="1"/>
  <c r="C6477" i="1"/>
  <c r="C6478" i="1"/>
  <c r="C6479" i="1"/>
  <c r="C6480" i="1"/>
  <c r="C6481" i="1"/>
  <c r="C6482" i="1"/>
  <c r="C6484" i="1"/>
  <c r="C6485" i="1"/>
  <c r="C6486" i="1"/>
  <c r="C6487" i="1"/>
  <c r="C6488" i="1"/>
  <c r="C6489" i="1"/>
  <c r="C6490" i="1"/>
  <c r="C6491" i="1"/>
  <c r="C6492" i="1"/>
  <c r="C6493" i="1"/>
  <c r="C6494" i="1"/>
  <c r="C6495" i="1"/>
  <c r="C6496" i="1"/>
  <c r="C6497" i="1"/>
  <c r="C6498" i="1"/>
  <c r="C6499" i="1"/>
  <c r="C6500" i="1"/>
  <c r="C6502" i="1"/>
  <c r="C6503" i="1"/>
  <c r="C6504" i="1"/>
  <c r="C6505" i="1"/>
  <c r="C6506" i="1"/>
  <c r="C6507" i="1"/>
  <c r="C6508" i="1"/>
  <c r="C6509" i="1"/>
  <c r="C6510" i="1"/>
  <c r="C6511" i="1"/>
  <c r="C6512" i="1"/>
  <c r="C6513" i="1"/>
  <c r="C6514" i="1"/>
  <c r="C6515" i="1"/>
  <c r="C6516" i="1"/>
  <c r="C6517" i="1"/>
  <c r="C6518" i="1"/>
  <c r="C6520" i="1"/>
  <c r="C6521" i="1"/>
  <c r="C6522" i="1"/>
  <c r="C6523" i="1"/>
  <c r="C6524" i="1"/>
  <c r="C6525" i="1"/>
  <c r="C6526" i="1"/>
  <c r="C6527" i="1"/>
  <c r="C6528" i="1"/>
  <c r="C6529" i="1"/>
  <c r="C6530" i="1"/>
  <c r="C6531" i="1"/>
  <c r="C6532" i="1"/>
  <c r="C6533" i="1"/>
  <c r="C6534" i="1"/>
  <c r="C6535" i="1"/>
  <c r="C6536" i="1"/>
  <c r="C6538" i="1"/>
  <c r="C6539" i="1"/>
  <c r="C6540" i="1"/>
  <c r="C6541" i="1"/>
  <c r="C6542" i="1"/>
  <c r="C6543" i="1"/>
  <c r="C6544" i="1"/>
  <c r="C6545" i="1"/>
  <c r="C6546" i="1"/>
  <c r="C6547" i="1"/>
  <c r="C6548" i="1"/>
  <c r="C6549" i="1"/>
  <c r="C6550" i="1"/>
  <c r="C6551" i="1"/>
  <c r="C6552" i="1"/>
  <c r="C6553" i="1"/>
  <c r="C6554" i="1"/>
  <c r="C6556" i="1"/>
  <c r="C6557" i="1"/>
  <c r="C6558" i="1"/>
  <c r="C6559" i="1"/>
  <c r="C6560" i="1"/>
  <c r="C6561" i="1"/>
  <c r="C6562" i="1"/>
  <c r="C6563" i="1"/>
  <c r="C6564" i="1"/>
  <c r="C6565" i="1"/>
  <c r="C6566" i="1"/>
  <c r="C6567" i="1"/>
  <c r="C6568" i="1"/>
  <c r="C6569" i="1"/>
  <c r="C6570" i="1"/>
  <c r="C6571" i="1"/>
  <c r="C6572" i="1"/>
  <c r="C6574" i="1"/>
  <c r="C6575" i="1"/>
  <c r="C6576" i="1"/>
  <c r="C6577" i="1"/>
  <c r="C6578" i="1"/>
  <c r="C6579" i="1"/>
  <c r="C6580" i="1"/>
  <c r="C6581" i="1"/>
  <c r="C6582" i="1"/>
  <c r="C6583" i="1"/>
  <c r="C6584" i="1"/>
  <c r="C6585" i="1"/>
  <c r="C6586" i="1"/>
  <c r="C6587" i="1"/>
  <c r="C6588" i="1"/>
  <c r="C6589" i="1"/>
  <c r="C6590" i="1"/>
  <c r="C6592" i="1"/>
  <c r="C6593" i="1"/>
  <c r="C6594" i="1"/>
  <c r="C6595" i="1"/>
  <c r="C6596" i="1"/>
  <c r="C6597" i="1"/>
  <c r="C6598" i="1"/>
  <c r="C6599" i="1"/>
  <c r="C6600" i="1"/>
  <c r="C6601" i="1"/>
  <c r="C6602" i="1"/>
  <c r="C6603" i="1"/>
  <c r="C6604" i="1"/>
  <c r="C6605" i="1"/>
  <c r="C6606" i="1"/>
  <c r="C6607" i="1"/>
  <c r="C6608" i="1"/>
  <c r="C6610" i="1"/>
  <c r="C6611" i="1"/>
  <c r="C6612" i="1"/>
  <c r="C6613" i="1"/>
  <c r="C6614" i="1"/>
  <c r="C6615" i="1"/>
  <c r="C6616" i="1"/>
  <c r="C6617" i="1"/>
  <c r="C6618" i="1"/>
  <c r="C6619" i="1"/>
  <c r="C6620" i="1"/>
  <c r="C6621" i="1"/>
  <c r="C6622" i="1"/>
  <c r="C6623" i="1"/>
  <c r="C6624" i="1"/>
  <c r="C6625" i="1"/>
  <c r="C6626" i="1"/>
  <c r="C6628" i="1"/>
  <c r="C6629" i="1"/>
  <c r="C6630" i="1"/>
  <c r="C6631" i="1"/>
  <c r="C6632" i="1"/>
  <c r="C6633" i="1"/>
  <c r="C6634" i="1"/>
  <c r="C6635" i="1"/>
  <c r="C6636" i="1"/>
  <c r="C6637" i="1"/>
  <c r="C6638" i="1"/>
  <c r="C6639" i="1"/>
  <c r="C6640" i="1"/>
  <c r="C6641" i="1"/>
  <c r="C6642" i="1"/>
  <c r="C6643" i="1"/>
  <c r="C6644" i="1"/>
  <c r="C6646" i="1"/>
  <c r="C6647" i="1"/>
  <c r="C6648" i="1"/>
  <c r="C6649" i="1"/>
  <c r="C6650" i="1"/>
  <c r="C6651" i="1"/>
  <c r="C6652" i="1"/>
  <c r="C6653" i="1"/>
  <c r="C6654" i="1"/>
  <c r="C6655" i="1"/>
  <c r="C6656" i="1"/>
  <c r="C6657" i="1"/>
  <c r="C6658" i="1"/>
  <c r="C6659" i="1"/>
  <c r="C6660" i="1"/>
  <c r="C6661" i="1"/>
  <c r="C6662" i="1"/>
  <c r="C6664" i="1"/>
  <c r="C6665" i="1"/>
  <c r="C6666" i="1"/>
  <c r="C6667" i="1"/>
  <c r="C6668" i="1"/>
  <c r="C6669" i="1"/>
  <c r="C6670" i="1"/>
  <c r="C6671" i="1"/>
  <c r="C6672" i="1"/>
  <c r="C6673" i="1"/>
  <c r="C6674" i="1"/>
  <c r="C6675" i="1"/>
  <c r="C6676" i="1"/>
  <c r="C6677" i="1"/>
  <c r="C6678" i="1"/>
  <c r="C6679" i="1"/>
  <c r="C6680" i="1"/>
  <c r="C6682" i="1"/>
  <c r="C6683" i="1"/>
  <c r="C6684" i="1"/>
  <c r="C6685" i="1"/>
  <c r="C6686" i="1"/>
  <c r="C6687" i="1"/>
  <c r="C6688" i="1"/>
  <c r="C6689" i="1"/>
  <c r="C6690" i="1"/>
  <c r="C6691" i="1"/>
  <c r="C6692" i="1"/>
  <c r="C6693" i="1"/>
  <c r="C6694" i="1"/>
  <c r="C6695" i="1"/>
  <c r="C6696" i="1"/>
  <c r="C6697" i="1"/>
  <c r="C6698" i="1"/>
  <c r="C6700" i="1"/>
  <c r="C6701" i="1"/>
  <c r="C6702" i="1"/>
  <c r="C6703" i="1"/>
  <c r="C6704" i="1"/>
  <c r="C6705" i="1"/>
  <c r="C6706" i="1"/>
  <c r="C6707" i="1"/>
  <c r="C6708" i="1"/>
  <c r="C6709" i="1"/>
  <c r="C6710" i="1"/>
  <c r="C6711" i="1"/>
  <c r="C6712" i="1"/>
  <c r="C6713" i="1"/>
  <c r="C6714" i="1"/>
  <c r="C6715" i="1"/>
  <c r="C6716" i="1"/>
  <c r="C6718" i="1"/>
  <c r="C6719" i="1"/>
  <c r="C6720" i="1"/>
  <c r="C6721" i="1"/>
  <c r="C6722" i="1"/>
  <c r="C6723" i="1"/>
  <c r="C6724" i="1"/>
  <c r="C6725" i="1"/>
  <c r="C6726" i="1"/>
  <c r="C6727" i="1"/>
  <c r="C6728" i="1"/>
  <c r="C6729" i="1"/>
  <c r="C6730" i="1"/>
  <c r="C6731" i="1"/>
  <c r="C6732" i="1"/>
  <c r="C6733" i="1"/>
  <c r="C6734" i="1"/>
  <c r="C6736" i="1"/>
  <c r="C6737" i="1"/>
  <c r="C6738" i="1"/>
  <c r="C6739" i="1"/>
  <c r="C6740" i="1"/>
  <c r="C6741" i="1"/>
  <c r="C6742" i="1"/>
  <c r="C6743" i="1"/>
  <c r="C6744" i="1"/>
  <c r="C6745" i="1"/>
  <c r="C6746" i="1"/>
  <c r="C6747" i="1"/>
  <c r="C6748" i="1"/>
  <c r="C6749" i="1"/>
  <c r="C6750" i="1"/>
  <c r="C6751" i="1"/>
  <c r="C6752" i="1"/>
  <c r="C6754" i="1"/>
  <c r="C6755" i="1"/>
  <c r="C6756" i="1"/>
  <c r="C6757" i="1"/>
  <c r="C6758" i="1"/>
  <c r="C6759" i="1"/>
  <c r="C6760" i="1"/>
  <c r="C6761" i="1"/>
  <c r="C6762" i="1"/>
  <c r="C6763" i="1"/>
  <c r="C6764" i="1"/>
  <c r="C6765" i="1"/>
  <c r="C6766" i="1"/>
  <c r="C6767" i="1"/>
  <c r="C6768" i="1"/>
  <c r="C6769" i="1"/>
  <c r="C6770" i="1"/>
  <c r="C6772" i="1"/>
  <c r="C6773" i="1"/>
  <c r="C6774" i="1"/>
  <c r="C6775" i="1"/>
  <c r="C6776" i="1"/>
  <c r="C6777" i="1"/>
  <c r="C6778" i="1"/>
  <c r="C6779" i="1"/>
  <c r="C6780" i="1"/>
  <c r="C6781" i="1"/>
  <c r="C6782" i="1"/>
  <c r="C6783" i="1"/>
  <c r="C6784" i="1"/>
  <c r="C6785" i="1"/>
  <c r="C6786" i="1"/>
  <c r="C6787" i="1"/>
  <c r="C6788" i="1"/>
  <c r="C6790" i="1"/>
  <c r="C6791" i="1"/>
  <c r="C6792" i="1"/>
  <c r="C6793" i="1"/>
  <c r="C6794" i="1"/>
  <c r="C6795" i="1"/>
  <c r="C6796" i="1"/>
  <c r="C6797" i="1"/>
  <c r="C6798" i="1"/>
  <c r="C6799" i="1"/>
  <c r="C6800" i="1"/>
  <c r="C6801" i="1"/>
  <c r="C6802" i="1"/>
  <c r="C6803" i="1"/>
  <c r="C6804" i="1"/>
  <c r="C6805" i="1"/>
  <c r="C6806" i="1"/>
  <c r="C6808" i="1"/>
  <c r="C6809" i="1"/>
  <c r="C6810" i="1"/>
  <c r="C6811" i="1"/>
  <c r="C6812" i="1"/>
  <c r="C6813" i="1"/>
  <c r="C6814" i="1"/>
  <c r="C6815" i="1"/>
  <c r="C6816" i="1"/>
  <c r="C6817" i="1"/>
  <c r="C6818" i="1"/>
  <c r="C6819" i="1"/>
  <c r="C6820" i="1"/>
  <c r="C6821" i="1"/>
  <c r="C6822" i="1"/>
  <c r="C6823" i="1"/>
  <c r="C6824" i="1"/>
  <c r="C6826" i="1"/>
  <c r="C6827" i="1"/>
  <c r="C6828" i="1"/>
  <c r="C6829" i="1"/>
  <c r="C6830" i="1"/>
  <c r="C6831" i="1"/>
  <c r="C6832" i="1"/>
  <c r="C6833" i="1"/>
  <c r="C6834" i="1"/>
  <c r="C6835" i="1"/>
  <c r="C6836" i="1"/>
  <c r="C6837" i="1"/>
  <c r="C6838" i="1"/>
  <c r="C6839" i="1"/>
  <c r="C6840" i="1"/>
  <c r="C6841" i="1"/>
  <c r="C6842" i="1"/>
  <c r="C6844" i="1"/>
  <c r="C6845" i="1"/>
  <c r="C6846" i="1"/>
  <c r="C6847" i="1"/>
  <c r="C6848" i="1"/>
  <c r="C6849" i="1"/>
  <c r="C6850" i="1"/>
  <c r="C6851" i="1"/>
  <c r="C6852" i="1"/>
  <c r="C6853" i="1"/>
  <c r="C6854" i="1"/>
  <c r="C6855" i="1"/>
  <c r="C6856" i="1"/>
  <c r="C6857" i="1"/>
  <c r="C6858" i="1"/>
  <c r="C6859" i="1"/>
  <c r="C6860" i="1"/>
  <c r="C6862" i="1"/>
  <c r="C6863" i="1"/>
  <c r="C6864" i="1"/>
  <c r="C6865" i="1"/>
  <c r="C6866" i="1"/>
  <c r="C6867" i="1"/>
  <c r="C6868" i="1"/>
  <c r="C6869" i="1"/>
  <c r="C6870" i="1"/>
  <c r="C6871" i="1"/>
  <c r="C6872" i="1"/>
  <c r="C6873" i="1"/>
  <c r="C6874" i="1"/>
  <c r="C6875" i="1"/>
  <c r="C6876" i="1"/>
  <c r="C6877" i="1"/>
  <c r="C6878" i="1"/>
  <c r="C6880" i="1"/>
  <c r="C6881" i="1"/>
  <c r="C6882" i="1"/>
  <c r="C6883" i="1"/>
  <c r="C6884" i="1"/>
  <c r="C6885" i="1"/>
  <c r="C6886" i="1"/>
  <c r="C6887" i="1"/>
  <c r="C6888" i="1"/>
  <c r="C6889" i="1"/>
  <c r="C6890" i="1"/>
  <c r="C6891" i="1"/>
  <c r="C6892" i="1"/>
  <c r="C6893" i="1"/>
  <c r="C6894" i="1"/>
  <c r="C6895" i="1"/>
  <c r="C6896" i="1"/>
  <c r="C6898" i="1"/>
  <c r="C6899" i="1"/>
  <c r="C6900" i="1"/>
  <c r="C6901" i="1"/>
  <c r="C6902" i="1"/>
  <c r="C6903" i="1"/>
  <c r="C6904" i="1"/>
  <c r="C6905" i="1"/>
  <c r="C6906" i="1"/>
  <c r="C6907" i="1"/>
  <c r="C6908" i="1"/>
  <c r="C6909" i="1"/>
  <c r="C6910" i="1"/>
  <c r="C6911" i="1"/>
  <c r="C6912" i="1"/>
  <c r="C6913" i="1"/>
  <c r="C6914" i="1"/>
  <c r="C6916" i="1"/>
  <c r="C6917" i="1"/>
  <c r="C6918" i="1"/>
  <c r="C6919" i="1"/>
  <c r="C6920" i="1"/>
  <c r="C6921" i="1"/>
  <c r="C6922" i="1"/>
  <c r="C6923" i="1"/>
  <c r="C6924" i="1"/>
  <c r="C6925" i="1"/>
  <c r="C6926" i="1"/>
  <c r="C6927" i="1"/>
  <c r="C6928" i="1"/>
  <c r="C6929" i="1"/>
  <c r="C6930" i="1"/>
  <c r="C6931" i="1"/>
  <c r="C6932" i="1"/>
  <c r="C6934" i="1"/>
  <c r="C6935" i="1"/>
  <c r="C6936" i="1"/>
  <c r="C6937" i="1"/>
  <c r="C6938" i="1"/>
  <c r="C6939" i="1"/>
  <c r="C6940" i="1"/>
  <c r="C6941" i="1"/>
  <c r="C6942" i="1"/>
  <c r="C6943" i="1"/>
  <c r="C6944" i="1"/>
  <c r="C6945" i="1"/>
  <c r="C6946" i="1"/>
  <c r="C6947" i="1"/>
  <c r="C6948" i="1"/>
  <c r="C6949" i="1"/>
  <c r="C6950" i="1"/>
  <c r="C6952" i="1"/>
  <c r="C6953" i="1"/>
  <c r="C6954" i="1"/>
  <c r="C6955" i="1"/>
  <c r="C6956" i="1"/>
  <c r="C6957" i="1"/>
  <c r="C6958" i="1"/>
  <c r="C6959" i="1"/>
  <c r="C6960" i="1"/>
  <c r="C6961" i="1"/>
  <c r="C6962" i="1"/>
  <c r="C6963" i="1"/>
  <c r="C6964" i="1"/>
  <c r="C6965" i="1"/>
  <c r="C6966" i="1"/>
  <c r="C6967" i="1"/>
  <c r="C6968" i="1"/>
  <c r="C6970" i="1"/>
  <c r="C6971" i="1"/>
  <c r="C6972" i="1"/>
  <c r="C6973" i="1"/>
  <c r="C6974" i="1"/>
  <c r="C6975" i="1"/>
  <c r="C6976" i="1"/>
  <c r="C6977" i="1"/>
  <c r="C6978" i="1"/>
  <c r="C6979" i="1"/>
  <c r="C6980" i="1"/>
  <c r="C6981" i="1"/>
  <c r="C6982" i="1"/>
  <c r="C6983" i="1"/>
  <c r="C6984" i="1"/>
  <c r="C6985" i="1"/>
  <c r="C6986" i="1"/>
  <c r="C6988" i="1"/>
  <c r="C6989" i="1"/>
  <c r="C6990" i="1"/>
  <c r="C6991" i="1"/>
  <c r="C6992" i="1"/>
  <c r="C6993" i="1"/>
  <c r="C6994" i="1"/>
  <c r="C6995" i="1"/>
  <c r="C6996" i="1"/>
  <c r="C6997" i="1"/>
  <c r="C6998" i="1"/>
  <c r="C6999" i="1"/>
  <c r="C7000" i="1"/>
  <c r="C7001" i="1"/>
  <c r="C7002" i="1"/>
  <c r="C7003" i="1"/>
  <c r="C7004" i="1"/>
  <c r="C7006" i="1"/>
  <c r="C7007" i="1"/>
  <c r="C7008" i="1"/>
  <c r="C7009" i="1"/>
  <c r="C7010" i="1"/>
  <c r="C7011" i="1"/>
  <c r="C7012" i="1"/>
  <c r="C7013" i="1"/>
  <c r="C7014" i="1"/>
  <c r="C7015" i="1"/>
  <c r="C7016" i="1"/>
  <c r="C7017" i="1"/>
  <c r="C7018" i="1"/>
  <c r="C7019" i="1"/>
  <c r="C7020" i="1"/>
  <c r="C7021" i="1"/>
  <c r="C7022" i="1"/>
  <c r="C7024" i="1"/>
  <c r="C7025" i="1"/>
  <c r="C7026" i="1"/>
  <c r="C7027" i="1"/>
  <c r="C7028" i="1"/>
  <c r="C7029" i="1"/>
  <c r="C7030" i="1"/>
  <c r="C7031" i="1"/>
  <c r="C7032" i="1"/>
  <c r="C7033" i="1"/>
  <c r="C7034" i="1"/>
  <c r="C7035" i="1"/>
  <c r="C7036" i="1"/>
  <c r="C7037" i="1"/>
  <c r="C7038" i="1"/>
  <c r="C7039" i="1"/>
  <c r="C7040" i="1"/>
  <c r="C7042" i="1"/>
  <c r="C7043" i="1"/>
  <c r="C7044" i="1"/>
  <c r="C7045" i="1"/>
  <c r="C7046" i="1"/>
  <c r="C7047" i="1"/>
  <c r="C7048" i="1"/>
  <c r="C7049" i="1"/>
  <c r="C7050" i="1"/>
  <c r="C7051" i="1"/>
  <c r="C7052" i="1"/>
  <c r="C7053" i="1"/>
  <c r="C7054" i="1"/>
  <c r="C7055" i="1"/>
  <c r="C7056" i="1"/>
  <c r="C7057" i="1"/>
  <c r="C7058" i="1"/>
  <c r="C7060" i="1"/>
  <c r="C7061" i="1"/>
  <c r="C7062" i="1"/>
  <c r="C7063" i="1"/>
  <c r="C7064" i="1"/>
  <c r="C7065" i="1"/>
  <c r="C7066" i="1"/>
  <c r="C7067" i="1"/>
  <c r="C7068" i="1"/>
  <c r="C7069" i="1"/>
  <c r="C7070" i="1"/>
  <c r="C7071" i="1"/>
  <c r="C7072" i="1"/>
  <c r="C7073" i="1"/>
  <c r="C7074" i="1"/>
  <c r="C7075" i="1"/>
  <c r="C7076" i="1"/>
  <c r="C7078" i="1"/>
  <c r="C7079" i="1"/>
  <c r="C7080" i="1"/>
  <c r="C7081" i="1"/>
  <c r="C7082" i="1"/>
  <c r="C7083" i="1"/>
  <c r="C7084" i="1"/>
  <c r="C7085" i="1"/>
  <c r="C7086" i="1"/>
  <c r="C7087" i="1"/>
  <c r="C7088" i="1"/>
  <c r="C7089" i="1"/>
  <c r="C7090" i="1"/>
  <c r="C7091" i="1"/>
  <c r="C7092" i="1"/>
  <c r="C7093" i="1"/>
  <c r="C7094" i="1"/>
  <c r="C7096" i="1"/>
  <c r="C7097" i="1"/>
  <c r="C7098" i="1"/>
  <c r="C7099" i="1"/>
  <c r="C7100" i="1"/>
  <c r="C7101" i="1"/>
  <c r="C7102" i="1"/>
  <c r="C7103" i="1"/>
  <c r="C7104" i="1"/>
  <c r="C7105" i="1"/>
  <c r="C7106" i="1"/>
  <c r="C7107" i="1"/>
  <c r="C7108" i="1"/>
  <c r="C7109" i="1"/>
  <c r="C7110" i="1"/>
  <c r="C7111" i="1"/>
  <c r="C7112" i="1"/>
  <c r="C7114" i="1"/>
  <c r="C7115" i="1"/>
  <c r="C7116" i="1"/>
  <c r="C7117" i="1"/>
  <c r="C7118" i="1"/>
  <c r="C7119" i="1"/>
  <c r="C7120" i="1"/>
  <c r="C7121" i="1"/>
  <c r="C7122" i="1"/>
  <c r="C7123" i="1"/>
  <c r="C7124" i="1"/>
  <c r="C7125" i="1"/>
  <c r="C7126" i="1"/>
  <c r="C7127" i="1"/>
  <c r="C7128" i="1"/>
  <c r="C7129" i="1"/>
  <c r="C7130" i="1"/>
  <c r="C7132" i="1"/>
  <c r="C7133" i="1"/>
  <c r="C7134" i="1"/>
  <c r="C7135" i="1"/>
  <c r="C7136" i="1"/>
  <c r="C7137" i="1"/>
  <c r="C7138" i="1"/>
  <c r="C7139" i="1"/>
  <c r="C7140" i="1"/>
  <c r="C7141" i="1"/>
  <c r="C7142" i="1"/>
  <c r="C7143" i="1"/>
  <c r="C7144" i="1"/>
  <c r="C7145" i="1"/>
  <c r="C7146" i="1"/>
  <c r="C7147" i="1"/>
  <c r="C7148" i="1"/>
  <c r="C7150" i="1"/>
  <c r="C7151" i="1"/>
  <c r="C7152" i="1"/>
  <c r="C7153" i="1"/>
  <c r="C7154" i="1"/>
  <c r="C7155" i="1"/>
  <c r="C7156" i="1"/>
  <c r="C7157" i="1"/>
  <c r="C7158" i="1"/>
  <c r="C7159" i="1"/>
  <c r="C7160" i="1"/>
  <c r="C7161" i="1"/>
  <c r="C7162" i="1"/>
  <c r="C7163" i="1"/>
  <c r="C7164" i="1"/>
  <c r="C7165" i="1"/>
  <c r="C7166" i="1"/>
  <c r="C7168" i="1"/>
  <c r="C7169" i="1"/>
  <c r="C7170" i="1"/>
  <c r="C7171" i="1"/>
  <c r="C7172" i="1"/>
  <c r="C7173" i="1"/>
  <c r="C7174" i="1"/>
  <c r="C7175" i="1"/>
  <c r="C7176" i="1"/>
  <c r="C7177" i="1"/>
  <c r="C7178" i="1"/>
  <c r="C7179" i="1"/>
  <c r="C7180" i="1"/>
  <c r="C7181" i="1"/>
  <c r="C7182" i="1"/>
  <c r="C7183" i="1"/>
  <c r="C7184" i="1"/>
  <c r="C7186" i="1"/>
  <c r="C7187" i="1"/>
  <c r="C7188" i="1"/>
  <c r="C7189" i="1"/>
  <c r="C7190" i="1"/>
  <c r="C7191" i="1"/>
  <c r="C7192" i="1"/>
  <c r="C7193" i="1"/>
  <c r="C7194" i="1"/>
  <c r="C7195" i="1"/>
  <c r="C7196" i="1"/>
  <c r="C7197" i="1"/>
  <c r="C7198" i="1"/>
  <c r="C7199" i="1"/>
  <c r="C7200" i="1"/>
  <c r="C7201" i="1"/>
  <c r="C7202" i="1"/>
  <c r="C7204" i="1"/>
  <c r="C7205" i="1"/>
  <c r="C7206" i="1"/>
  <c r="C7207" i="1"/>
  <c r="C7208" i="1"/>
  <c r="C7209" i="1"/>
  <c r="C7210" i="1"/>
  <c r="C7211" i="1"/>
  <c r="C7212" i="1"/>
  <c r="C7213" i="1"/>
  <c r="C7214" i="1"/>
  <c r="C7215" i="1"/>
  <c r="C7216" i="1"/>
  <c r="C7217" i="1"/>
  <c r="C7218" i="1"/>
  <c r="C7219" i="1"/>
  <c r="C7220" i="1"/>
  <c r="C7222" i="1"/>
  <c r="C7223" i="1"/>
  <c r="C7224" i="1"/>
  <c r="C7225" i="1"/>
  <c r="C7226" i="1"/>
  <c r="C7227" i="1"/>
  <c r="C7228" i="1"/>
  <c r="C7229" i="1"/>
  <c r="C7230" i="1"/>
  <c r="C7231" i="1"/>
  <c r="C7232" i="1"/>
  <c r="C7233" i="1"/>
  <c r="C7234" i="1"/>
  <c r="C7235" i="1"/>
  <c r="C7236" i="1"/>
  <c r="C7237" i="1"/>
  <c r="C7238" i="1"/>
  <c r="C7240" i="1"/>
  <c r="C7241" i="1"/>
  <c r="C7242" i="1"/>
  <c r="C7243" i="1"/>
  <c r="C7244" i="1"/>
  <c r="C7245" i="1"/>
  <c r="C7246" i="1"/>
  <c r="C7247" i="1"/>
  <c r="C7248" i="1"/>
  <c r="C7249" i="1"/>
  <c r="C7250" i="1"/>
  <c r="C7251" i="1"/>
  <c r="C7252" i="1"/>
  <c r="C7253" i="1"/>
  <c r="C7254" i="1"/>
  <c r="C7255" i="1"/>
  <c r="C7256" i="1"/>
  <c r="C7258" i="1"/>
  <c r="C7259" i="1"/>
  <c r="C7260" i="1"/>
  <c r="C7261" i="1"/>
  <c r="C7262" i="1"/>
  <c r="C7263" i="1"/>
  <c r="C7264" i="1"/>
  <c r="C7265" i="1"/>
  <c r="C7266" i="1"/>
  <c r="C7267" i="1"/>
  <c r="C7268" i="1"/>
  <c r="C7269" i="1"/>
  <c r="C7270" i="1"/>
  <c r="C7271" i="1"/>
  <c r="C7272" i="1"/>
  <c r="C7273" i="1"/>
  <c r="C7274" i="1"/>
  <c r="C7276" i="1"/>
  <c r="C7277" i="1"/>
  <c r="C7278" i="1"/>
  <c r="C7279" i="1"/>
  <c r="C7280" i="1"/>
  <c r="C7281" i="1"/>
  <c r="C7282" i="1"/>
  <c r="C7283" i="1"/>
  <c r="C7284" i="1"/>
  <c r="C7285" i="1"/>
  <c r="C7286" i="1"/>
  <c r="C7287" i="1"/>
  <c r="C7288" i="1"/>
  <c r="C7289" i="1"/>
  <c r="C7290" i="1"/>
  <c r="C7291" i="1"/>
  <c r="C7292" i="1"/>
  <c r="C7294" i="1"/>
  <c r="C7295" i="1"/>
  <c r="C7296" i="1"/>
  <c r="C7297" i="1"/>
  <c r="C7298" i="1"/>
  <c r="C7299" i="1"/>
  <c r="C7300" i="1"/>
  <c r="C7301" i="1"/>
  <c r="C7302" i="1"/>
  <c r="C7303" i="1"/>
  <c r="C7304" i="1"/>
  <c r="C7305" i="1"/>
  <c r="C7306" i="1"/>
  <c r="C7307" i="1"/>
  <c r="C7308" i="1"/>
  <c r="C7309" i="1"/>
  <c r="C7310" i="1"/>
  <c r="C7312" i="1"/>
  <c r="C7313" i="1"/>
  <c r="C7314" i="1"/>
  <c r="C7315" i="1"/>
  <c r="C7316" i="1"/>
  <c r="C7317" i="1"/>
  <c r="C7318" i="1"/>
  <c r="C7319" i="1"/>
  <c r="C7320" i="1"/>
  <c r="C7321" i="1"/>
  <c r="C7322" i="1"/>
  <c r="C7323" i="1"/>
  <c r="C7324" i="1"/>
  <c r="C7325" i="1"/>
  <c r="C7326" i="1"/>
  <c r="C7327" i="1"/>
  <c r="C7328" i="1"/>
  <c r="C7330" i="1"/>
  <c r="C7331" i="1"/>
  <c r="C7332" i="1"/>
  <c r="C7333" i="1"/>
  <c r="C7334" i="1"/>
  <c r="C7335" i="1"/>
  <c r="C7336" i="1"/>
  <c r="C7337" i="1"/>
  <c r="C7338" i="1"/>
  <c r="C7339" i="1"/>
  <c r="C7340" i="1"/>
  <c r="C7341" i="1"/>
  <c r="C7342" i="1"/>
  <c r="C7343" i="1"/>
  <c r="C7344" i="1"/>
  <c r="C7345" i="1"/>
  <c r="C7346" i="1"/>
  <c r="C7348" i="1"/>
  <c r="C7349" i="1"/>
  <c r="C7350" i="1"/>
  <c r="C7351" i="1"/>
  <c r="C7352" i="1"/>
  <c r="C7353" i="1"/>
  <c r="C7354" i="1"/>
  <c r="C7355" i="1"/>
  <c r="C7356" i="1"/>
  <c r="C7357" i="1"/>
  <c r="C7358" i="1"/>
  <c r="C7359" i="1"/>
  <c r="C7360" i="1"/>
  <c r="C7361" i="1"/>
  <c r="C7362" i="1"/>
  <c r="C7363" i="1"/>
  <c r="C7364" i="1"/>
  <c r="C7366" i="1"/>
  <c r="C7367" i="1"/>
  <c r="C7368" i="1"/>
  <c r="C7369" i="1"/>
  <c r="C7370" i="1"/>
  <c r="C7371" i="1"/>
  <c r="C7372" i="1"/>
  <c r="C7373" i="1"/>
  <c r="C7374" i="1"/>
  <c r="C7375" i="1"/>
  <c r="C7376" i="1"/>
  <c r="C7377" i="1"/>
  <c r="C7378" i="1"/>
  <c r="C7379" i="1"/>
  <c r="C7380" i="1"/>
  <c r="C7381" i="1"/>
  <c r="C7382" i="1"/>
  <c r="C7384" i="1"/>
  <c r="C7385" i="1"/>
  <c r="C7386" i="1"/>
  <c r="C7387" i="1"/>
  <c r="C7388" i="1"/>
  <c r="C7389" i="1"/>
  <c r="C7390" i="1"/>
  <c r="C7391" i="1"/>
  <c r="C7392" i="1"/>
  <c r="C7393" i="1"/>
  <c r="C7394" i="1"/>
  <c r="C7395" i="1"/>
  <c r="C7396" i="1"/>
  <c r="C7397" i="1"/>
  <c r="C7398" i="1"/>
  <c r="C7399" i="1"/>
  <c r="C7400" i="1"/>
  <c r="C7402" i="1"/>
  <c r="C7403" i="1"/>
  <c r="C7404" i="1"/>
  <c r="C7405" i="1"/>
  <c r="C7406" i="1"/>
  <c r="C7407" i="1"/>
  <c r="C7408" i="1"/>
  <c r="C7409" i="1"/>
  <c r="C7410" i="1"/>
  <c r="C7411" i="1"/>
  <c r="C7412" i="1"/>
  <c r="C7413" i="1"/>
  <c r="C7414" i="1"/>
  <c r="C7415" i="1"/>
  <c r="C7416" i="1"/>
  <c r="C7417" i="1"/>
  <c r="C7418" i="1"/>
  <c r="C7420" i="1"/>
  <c r="C7421" i="1"/>
  <c r="C7422" i="1"/>
  <c r="C7423" i="1"/>
  <c r="C7424" i="1"/>
  <c r="C7425" i="1"/>
  <c r="C7426" i="1"/>
  <c r="C7427" i="1"/>
  <c r="C7428" i="1"/>
  <c r="C7429" i="1"/>
  <c r="C7430" i="1"/>
  <c r="C7431" i="1"/>
  <c r="C7432" i="1"/>
  <c r="C7433" i="1"/>
  <c r="C7434" i="1"/>
  <c r="C7435" i="1"/>
  <c r="C7436" i="1"/>
  <c r="C7438" i="1"/>
  <c r="C7439" i="1"/>
  <c r="C7440" i="1"/>
  <c r="C7441" i="1"/>
  <c r="C7442" i="1"/>
  <c r="C7443" i="1"/>
  <c r="C7444" i="1"/>
  <c r="C7445" i="1"/>
  <c r="C7446" i="1"/>
  <c r="C7447" i="1"/>
  <c r="C7448" i="1"/>
  <c r="C7449" i="1"/>
  <c r="C7450" i="1"/>
  <c r="C7451" i="1"/>
  <c r="C7452" i="1"/>
  <c r="C7453" i="1"/>
  <c r="C7454" i="1"/>
  <c r="C7456" i="1"/>
  <c r="C7457" i="1"/>
  <c r="C7458" i="1"/>
  <c r="C7459" i="1"/>
  <c r="C7460" i="1"/>
  <c r="C7461" i="1"/>
  <c r="C7462" i="1"/>
  <c r="C7463" i="1"/>
  <c r="C7464" i="1"/>
  <c r="C7465" i="1"/>
  <c r="C7466" i="1"/>
  <c r="C7467" i="1"/>
  <c r="C7468" i="1"/>
  <c r="C7469" i="1"/>
  <c r="C7470" i="1"/>
  <c r="C7471" i="1"/>
  <c r="C7472" i="1"/>
  <c r="C7474" i="1"/>
  <c r="C7475" i="1"/>
  <c r="C7476" i="1"/>
  <c r="C7477" i="1"/>
  <c r="C7478" i="1"/>
  <c r="C7479" i="1"/>
  <c r="C7480" i="1"/>
  <c r="C7481" i="1"/>
  <c r="C7482" i="1"/>
  <c r="C7483" i="1"/>
  <c r="C7484" i="1"/>
  <c r="C7485" i="1"/>
  <c r="C7486" i="1"/>
  <c r="C7487" i="1"/>
  <c r="C7488" i="1"/>
  <c r="C7489" i="1"/>
  <c r="C7490" i="1"/>
  <c r="C7492" i="1"/>
  <c r="C7493" i="1"/>
  <c r="C7494" i="1"/>
  <c r="C7495" i="1"/>
  <c r="C7496" i="1"/>
  <c r="C7497" i="1"/>
  <c r="C7498" i="1"/>
  <c r="C7499" i="1"/>
  <c r="C7500" i="1"/>
  <c r="C7501" i="1"/>
  <c r="C7502" i="1"/>
  <c r="C7503" i="1"/>
  <c r="C7504" i="1"/>
  <c r="C7505" i="1"/>
  <c r="C7506" i="1"/>
  <c r="C7507" i="1"/>
  <c r="C7508" i="1"/>
  <c r="C7510" i="1"/>
  <c r="C7511" i="1"/>
  <c r="C7512" i="1"/>
  <c r="C7513" i="1"/>
  <c r="C7514" i="1"/>
  <c r="C7515" i="1"/>
  <c r="C7516" i="1"/>
  <c r="C7517" i="1"/>
  <c r="C7518" i="1"/>
  <c r="C7519" i="1"/>
  <c r="C7520" i="1"/>
  <c r="C7521" i="1"/>
  <c r="C7522" i="1"/>
  <c r="C7523" i="1"/>
  <c r="C7524" i="1"/>
  <c r="C7525" i="1"/>
  <c r="C7526" i="1"/>
  <c r="C7528" i="1"/>
  <c r="C7529" i="1"/>
  <c r="C7530" i="1"/>
  <c r="C7531" i="1"/>
  <c r="C7532" i="1"/>
  <c r="C7533" i="1"/>
  <c r="C7534" i="1"/>
  <c r="C7535" i="1"/>
  <c r="C7536" i="1"/>
  <c r="C7537" i="1"/>
  <c r="C7538" i="1"/>
  <c r="C7539" i="1"/>
  <c r="C7540" i="1"/>
  <c r="C7541" i="1"/>
  <c r="C7542" i="1"/>
  <c r="C7543" i="1"/>
  <c r="C7544" i="1"/>
  <c r="C7546" i="1"/>
  <c r="C7547" i="1"/>
  <c r="C7548" i="1"/>
  <c r="C7549" i="1"/>
  <c r="C7550" i="1"/>
  <c r="C7551" i="1"/>
  <c r="C7552" i="1"/>
  <c r="C7553" i="1"/>
  <c r="C7554" i="1"/>
  <c r="C7555" i="1"/>
  <c r="C7556" i="1"/>
  <c r="C7557" i="1"/>
  <c r="C7558" i="1"/>
  <c r="C7559" i="1"/>
  <c r="C7560" i="1"/>
  <c r="C7561" i="1"/>
  <c r="C7562" i="1"/>
  <c r="C7564" i="1"/>
  <c r="C7565" i="1"/>
  <c r="C7566" i="1"/>
  <c r="C7567" i="1"/>
  <c r="C7568" i="1"/>
  <c r="C7569" i="1"/>
  <c r="C7570" i="1"/>
  <c r="C7571" i="1"/>
  <c r="C7572" i="1"/>
  <c r="C7573" i="1"/>
  <c r="C7574" i="1"/>
  <c r="C7575" i="1"/>
  <c r="C7576" i="1"/>
  <c r="C7577" i="1"/>
  <c r="C7578" i="1"/>
  <c r="C7579" i="1"/>
  <c r="C7580" i="1"/>
  <c r="C7582" i="1"/>
  <c r="C7583" i="1"/>
  <c r="C7584" i="1"/>
  <c r="C7585" i="1"/>
  <c r="C7586" i="1"/>
  <c r="C7587" i="1"/>
  <c r="C7588" i="1"/>
  <c r="C7589" i="1"/>
  <c r="C7590" i="1"/>
  <c r="C7591" i="1"/>
  <c r="C7592" i="1"/>
  <c r="C7593" i="1"/>
  <c r="C7594" i="1"/>
  <c r="C7595" i="1"/>
  <c r="C7596" i="1"/>
  <c r="C7597" i="1"/>
  <c r="C7598" i="1"/>
  <c r="C7600" i="1"/>
  <c r="C7601" i="1"/>
  <c r="C7602" i="1"/>
  <c r="C7603" i="1"/>
  <c r="C7604" i="1"/>
  <c r="C7605" i="1"/>
  <c r="C7606" i="1"/>
  <c r="C7607" i="1"/>
  <c r="C7608" i="1"/>
  <c r="C7609" i="1"/>
  <c r="C7610" i="1"/>
  <c r="C7611" i="1"/>
  <c r="C7612" i="1"/>
  <c r="C7613" i="1"/>
  <c r="C7614" i="1"/>
  <c r="C7615" i="1"/>
  <c r="C7616" i="1"/>
  <c r="C7618" i="1"/>
  <c r="C7619" i="1"/>
  <c r="C7620" i="1"/>
  <c r="C7621" i="1"/>
  <c r="C7622" i="1"/>
  <c r="C7623" i="1"/>
  <c r="C7624" i="1"/>
  <c r="C7625" i="1"/>
  <c r="C7626" i="1"/>
  <c r="C7627" i="1"/>
  <c r="C7628" i="1"/>
  <c r="C7629" i="1"/>
  <c r="C7630" i="1"/>
  <c r="C7631" i="1"/>
  <c r="C7632" i="1"/>
  <c r="C7633" i="1"/>
  <c r="C7634" i="1"/>
  <c r="C7636" i="1"/>
  <c r="C7637" i="1"/>
  <c r="C7638" i="1"/>
  <c r="C7639" i="1"/>
  <c r="C7640" i="1"/>
  <c r="C7641" i="1"/>
  <c r="C7642" i="1"/>
  <c r="C7643" i="1"/>
  <c r="C7644" i="1"/>
  <c r="C7645" i="1"/>
  <c r="C7646" i="1"/>
  <c r="C7647" i="1"/>
  <c r="C7648" i="1"/>
  <c r="C7649" i="1"/>
  <c r="C7650" i="1"/>
  <c r="C7651" i="1"/>
  <c r="C7652" i="1"/>
  <c r="C7654" i="1"/>
  <c r="C7655" i="1"/>
  <c r="C7656" i="1"/>
  <c r="C7657" i="1"/>
  <c r="C7658" i="1"/>
  <c r="C7659" i="1"/>
  <c r="C7660" i="1"/>
  <c r="C7661" i="1"/>
  <c r="C7662" i="1"/>
  <c r="C7663" i="1"/>
  <c r="C7664" i="1"/>
  <c r="C7665" i="1"/>
  <c r="C7666" i="1"/>
  <c r="C7667" i="1"/>
  <c r="C7668" i="1"/>
  <c r="C7669" i="1"/>
  <c r="C7670" i="1"/>
  <c r="C7672" i="1"/>
  <c r="C7673" i="1"/>
  <c r="C7674" i="1"/>
  <c r="C7675" i="1"/>
  <c r="C7676" i="1"/>
  <c r="C7677" i="1"/>
  <c r="C7678" i="1"/>
  <c r="C7679" i="1"/>
  <c r="C7680" i="1"/>
  <c r="C7681" i="1"/>
  <c r="C7682" i="1"/>
  <c r="C7683" i="1"/>
  <c r="C7684" i="1"/>
  <c r="C7685" i="1"/>
  <c r="C7686" i="1"/>
  <c r="C7687" i="1"/>
  <c r="C7688" i="1"/>
  <c r="C7690" i="1"/>
  <c r="C7691" i="1"/>
  <c r="C7692" i="1"/>
  <c r="C7693" i="1"/>
  <c r="C7694" i="1"/>
  <c r="C7695" i="1"/>
  <c r="C7696" i="1"/>
  <c r="C7697" i="1"/>
  <c r="C7698" i="1"/>
  <c r="C7699" i="1"/>
  <c r="C7700" i="1"/>
  <c r="C7701" i="1"/>
  <c r="C7702" i="1"/>
  <c r="C7703" i="1"/>
  <c r="C7704" i="1"/>
  <c r="C7705" i="1"/>
  <c r="C7706" i="1"/>
  <c r="C7708" i="1"/>
  <c r="C7709" i="1"/>
  <c r="C7710" i="1"/>
  <c r="C7711" i="1"/>
  <c r="C7712" i="1"/>
  <c r="C7713" i="1"/>
  <c r="C7714" i="1"/>
  <c r="C7715" i="1"/>
  <c r="C7716" i="1"/>
  <c r="C7717" i="1"/>
  <c r="C7718" i="1"/>
  <c r="C7719" i="1"/>
  <c r="C7720" i="1"/>
  <c r="C7721" i="1"/>
  <c r="C7722" i="1"/>
  <c r="C7723" i="1"/>
  <c r="C7724" i="1"/>
  <c r="C7726" i="1"/>
  <c r="C7727" i="1"/>
  <c r="C7728" i="1"/>
  <c r="C7729" i="1"/>
  <c r="C7730" i="1"/>
  <c r="C7731" i="1"/>
  <c r="C7732" i="1"/>
  <c r="C7733" i="1"/>
  <c r="C7734" i="1"/>
  <c r="C7735" i="1"/>
  <c r="C7736" i="1"/>
  <c r="C7737" i="1"/>
  <c r="C7738" i="1"/>
  <c r="C7739" i="1"/>
  <c r="C7740" i="1"/>
  <c r="C7741" i="1"/>
  <c r="C7742" i="1"/>
  <c r="C7744" i="1"/>
  <c r="C7745" i="1"/>
  <c r="C7746" i="1"/>
  <c r="C7747" i="1"/>
  <c r="C7748" i="1"/>
  <c r="C7749" i="1"/>
  <c r="C7750" i="1"/>
  <c r="C7751" i="1"/>
  <c r="C7752" i="1"/>
  <c r="C7753" i="1"/>
  <c r="C7754" i="1"/>
  <c r="C7755" i="1"/>
  <c r="C7756" i="1"/>
  <c r="C7757" i="1"/>
  <c r="C7758" i="1"/>
  <c r="C7759" i="1"/>
  <c r="C7760" i="1"/>
  <c r="C7762" i="1"/>
  <c r="C7763" i="1"/>
  <c r="C7764" i="1"/>
  <c r="C7765" i="1"/>
  <c r="C7766" i="1"/>
  <c r="C7767" i="1"/>
  <c r="C7768" i="1"/>
  <c r="C7769" i="1"/>
  <c r="C7770" i="1"/>
  <c r="C7771" i="1"/>
  <c r="C7772" i="1"/>
  <c r="C7773" i="1"/>
  <c r="C7774" i="1"/>
  <c r="C7775" i="1"/>
  <c r="C7776" i="1"/>
  <c r="C7777" i="1"/>
  <c r="C7778" i="1"/>
  <c r="C7780" i="1"/>
  <c r="C7781" i="1"/>
  <c r="C7782" i="1"/>
  <c r="C7783" i="1"/>
  <c r="C7784" i="1"/>
  <c r="C7785" i="1"/>
  <c r="C7786" i="1"/>
  <c r="C7787" i="1"/>
  <c r="C7788" i="1"/>
  <c r="C7789" i="1"/>
  <c r="C7790" i="1"/>
  <c r="C7791" i="1"/>
  <c r="C7792" i="1"/>
  <c r="C7793" i="1"/>
  <c r="C7794" i="1"/>
  <c r="C7795" i="1"/>
  <c r="C7796" i="1"/>
  <c r="C7798" i="1"/>
  <c r="C7799" i="1"/>
  <c r="C7800" i="1"/>
  <c r="C7801" i="1"/>
  <c r="C7802" i="1"/>
  <c r="C7803" i="1"/>
  <c r="C7804" i="1"/>
  <c r="C7805" i="1"/>
  <c r="C7806" i="1"/>
  <c r="C7807" i="1"/>
  <c r="C7808" i="1"/>
  <c r="C7809" i="1"/>
  <c r="C7810" i="1"/>
  <c r="C7811" i="1"/>
  <c r="C7812" i="1"/>
  <c r="C7813" i="1"/>
  <c r="C7814" i="1"/>
  <c r="C7816" i="1"/>
  <c r="C7817" i="1"/>
  <c r="C7818" i="1"/>
  <c r="C7819" i="1"/>
  <c r="C7820" i="1"/>
  <c r="C7821" i="1"/>
  <c r="C7822" i="1"/>
  <c r="C7823" i="1"/>
  <c r="C7824" i="1"/>
  <c r="C7825" i="1"/>
  <c r="C7826" i="1"/>
  <c r="C7827" i="1"/>
  <c r="C7828" i="1"/>
  <c r="C7829" i="1"/>
  <c r="C7830" i="1"/>
  <c r="C7831" i="1"/>
  <c r="C7832" i="1"/>
  <c r="C7834" i="1"/>
  <c r="C7835" i="1"/>
  <c r="C7836" i="1"/>
  <c r="C7837" i="1"/>
  <c r="C7838" i="1"/>
  <c r="C7839" i="1"/>
  <c r="C7840" i="1"/>
  <c r="C7841" i="1"/>
  <c r="C7842" i="1"/>
  <c r="C7843" i="1"/>
  <c r="C7844" i="1"/>
  <c r="C7845" i="1"/>
  <c r="C7846" i="1"/>
  <c r="C7847" i="1"/>
  <c r="C7848" i="1"/>
  <c r="C7849" i="1"/>
  <c r="C7850" i="1"/>
  <c r="C7852" i="1"/>
  <c r="C7853" i="1"/>
  <c r="C7854" i="1"/>
  <c r="C7855" i="1"/>
  <c r="C7856" i="1"/>
  <c r="C7857" i="1"/>
  <c r="C7858" i="1"/>
  <c r="C7859" i="1"/>
  <c r="C7860" i="1"/>
  <c r="C7861" i="1"/>
  <c r="C7862" i="1"/>
  <c r="C7863" i="1"/>
  <c r="C7864" i="1"/>
  <c r="C7865" i="1"/>
  <c r="C7866" i="1"/>
  <c r="C7867" i="1"/>
  <c r="C7868" i="1"/>
  <c r="C7870" i="1"/>
  <c r="C7871" i="1"/>
  <c r="C7872" i="1"/>
  <c r="C7873" i="1"/>
  <c r="C7874" i="1"/>
  <c r="C7875" i="1"/>
  <c r="C7876" i="1"/>
  <c r="C7877" i="1"/>
  <c r="C7878" i="1"/>
  <c r="C7879" i="1"/>
  <c r="C7880" i="1"/>
  <c r="C7881" i="1"/>
  <c r="C7882" i="1"/>
  <c r="C7883" i="1"/>
  <c r="C7884" i="1"/>
  <c r="C7885" i="1"/>
  <c r="C7886" i="1"/>
  <c r="C7888" i="1"/>
  <c r="C7889" i="1"/>
  <c r="C7890" i="1"/>
  <c r="C7891" i="1"/>
  <c r="C7892" i="1"/>
  <c r="C7893" i="1"/>
  <c r="C7894" i="1"/>
  <c r="C7895" i="1"/>
  <c r="C7896" i="1"/>
  <c r="C7897" i="1"/>
  <c r="C7898" i="1"/>
  <c r="C7899" i="1"/>
  <c r="C7900" i="1"/>
  <c r="C7901" i="1"/>
  <c r="C7902" i="1"/>
  <c r="C7903" i="1"/>
  <c r="C7904" i="1"/>
  <c r="C7906" i="1"/>
  <c r="C7907" i="1"/>
  <c r="C7908" i="1"/>
  <c r="C7909" i="1"/>
  <c r="C7910" i="1"/>
  <c r="C7911" i="1"/>
  <c r="C7912" i="1"/>
  <c r="C7913" i="1"/>
  <c r="C7914" i="1"/>
  <c r="C7915" i="1"/>
  <c r="C7916" i="1"/>
  <c r="C7917" i="1"/>
  <c r="C7918" i="1"/>
  <c r="C7919" i="1"/>
  <c r="C7920" i="1"/>
  <c r="C7921" i="1"/>
  <c r="C7922" i="1"/>
  <c r="C7924" i="1"/>
  <c r="C7925" i="1"/>
  <c r="C7926" i="1"/>
  <c r="C7927" i="1"/>
  <c r="C7928" i="1"/>
  <c r="C7929" i="1"/>
  <c r="C7930" i="1"/>
  <c r="C7931" i="1"/>
  <c r="C7932" i="1"/>
  <c r="C7933" i="1"/>
  <c r="C7934" i="1"/>
  <c r="C7935" i="1"/>
  <c r="C7936" i="1"/>
  <c r="C7937" i="1"/>
  <c r="C7938" i="1"/>
  <c r="C7939" i="1"/>
  <c r="C7940" i="1"/>
  <c r="C7942" i="1"/>
  <c r="C7943" i="1"/>
  <c r="C7944" i="1"/>
  <c r="C7945" i="1"/>
  <c r="C7946" i="1"/>
  <c r="C7947" i="1"/>
  <c r="C7948" i="1"/>
  <c r="C7949" i="1"/>
  <c r="C7950" i="1"/>
  <c r="C7951" i="1"/>
  <c r="C7952" i="1"/>
  <c r="C7953" i="1"/>
  <c r="C7954" i="1"/>
  <c r="C7955" i="1"/>
  <c r="C7956" i="1"/>
  <c r="C7957" i="1"/>
  <c r="C7958" i="1"/>
  <c r="C7960" i="1"/>
  <c r="C7961" i="1"/>
  <c r="C7962" i="1"/>
  <c r="C7963" i="1"/>
  <c r="C7964" i="1"/>
  <c r="C7965" i="1"/>
  <c r="C7966" i="1"/>
  <c r="C7967" i="1"/>
  <c r="C7968" i="1"/>
  <c r="C7969" i="1"/>
  <c r="C7970" i="1"/>
  <c r="C7971" i="1"/>
  <c r="C7972" i="1"/>
  <c r="C7973" i="1"/>
  <c r="C7974" i="1"/>
  <c r="C7975" i="1"/>
  <c r="C7976" i="1"/>
  <c r="C7978" i="1"/>
  <c r="C7979" i="1"/>
  <c r="C7980" i="1"/>
  <c r="C7981" i="1"/>
  <c r="C7982" i="1"/>
  <c r="C7983" i="1"/>
  <c r="C7984" i="1"/>
  <c r="C7985" i="1"/>
  <c r="C7986" i="1"/>
  <c r="C7987" i="1"/>
  <c r="C7988" i="1"/>
  <c r="C7989" i="1"/>
  <c r="C7990" i="1"/>
  <c r="C7991" i="1"/>
  <c r="C7992" i="1"/>
  <c r="C7993" i="1"/>
  <c r="C7994" i="1"/>
  <c r="C7996" i="1"/>
  <c r="C7997" i="1"/>
  <c r="C7998" i="1"/>
  <c r="C7999" i="1"/>
  <c r="C8000" i="1"/>
  <c r="C8001" i="1"/>
  <c r="C8002" i="1"/>
  <c r="C8003" i="1"/>
  <c r="C8004" i="1"/>
  <c r="C8005" i="1"/>
  <c r="C8006" i="1"/>
  <c r="C8007" i="1"/>
  <c r="C8008" i="1"/>
  <c r="C8009" i="1"/>
  <c r="C8010" i="1"/>
  <c r="C8011" i="1"/>
  <c r="C8012" i="1"/>
  <c r="C8014" i="1"/>
  <c r="C8015" i="1"/>
  <c r="C8016" i="1"/>
  <c r="C8017" i="1"/>
  <c r="C8018" i="1"/>
  <c r="C8019" i="1"/>
  <c r="C8020" i="1"/>
  <c r="C8021" i="1"/>
  <c r="C8022" i="1"/>
  <c r="C8023" i="1"/>
  <c r="C8024" i="1"/>
  <c r="C8025" i="1"/>
  <c r="C8026" i="1"/>
  <c r="C8027" i="1"/>
  <c r="C8028" i="1"/>
  <c r="C8029" i="1"/>
  <c r="C8030" i="1"/>
  <c r="C8032" i="1"/>
  <c r="C8033" i="1"/>
  <c r="C8034" i="1"/>
  <c r="C8035" i="1"/>
  <c r="C8036" i="1"/>
  <c r="C8037" i="1"/>
  <c r="C8038" i="1"/>
  <c r="C8039" i="1"/>
  <c r="C8040" i="1"/>
  <c r="C8041" i="1"/>
  <c r="C8042" i="1"/>
  <c r="C8043" i="1"/>
  <c r="C8044" i="1"/>
  <c r="C8045" i="1"/>
  <c r="C8046" i="1"/>
  <c r="C8047" i="1"/>
  <c r="C8048" i="1"/>
  <c r="C8050" i="1"/>
  <c r="C8051" i="1"/>
  <c r="C8052" i="1"/>
  <c r="C8053" i="1"/>
  <c r="C8054" i="1"/>
  <c r="C8055" i="1"/>
  <c r="C8056" i="1"/>
  <c r="C8057" i="1"/>
  <c r="C8058" i="1"/>
  <c r="C8059" i="1"/>
  <c r="C8060" i="1"/>
  <c r="C8061" i="1"/>
  <c r="C8062" i="1"/>
  <c r="C8063" i="1"/>
  <c r="C8064" i="1"/>
  <c r="C8065" i="1"/>
  <c r="C2" i="1"/>
  <c r="U21" i="2"/>
  <c r="V21" i="2" s="1"/>
  <c r="H183" i="1"/>
  <c r="I2469" i="1"/>
  <c r="I58" i="1"/>
  <c r="I57" i="1"/>
  <c r="I56" i="1"/>
  <c r="I6680" i="1"/>
  <c r="H6717" i="1"/>
  <c r="H3585" i="1"/>
  <c r="H3549" i="1"/>
  <c r="H3550" i="1"/>
  <c r="U12" i="2"/>
  <c r="V12" i="2" s="1"/>
  <c r="H345" i="1"/>
  <c r="H2290" i="1"/>
  <c r="H2289" i="1"/>
  <c r="U129" i="2"/>
  <c r="H2253" i="1"/>
  <c r="I747" i="1"/>
  <c r="U127" i="2"/>
  <c r="I746" i="1"/>
  <c r="I745" i="1"/>
  <c r="I744" i="1"/>
  <c r="I743" i="1"/>
  <c r="I741" i="1"/>
  <c r="I742" i="1"/>
  <c r="H185" i="1"/>
  <c r="J321" i="4"/>
  <c r="J320" i="4"/>
  <c r="J319" i="4"/>
  <c r="J318" i="4"/>
  <c r="J317" i="4"/>
  <c r="J316" i="4"/>
  <c r="J315" i="4"/>
  <c r="J314" i="4"/>
  <c r="J313" i="4"/>
  <c r="J312" i="4"/>
  <c r="J311" i="4"/>
  <c r="J310" i="4"/>
  <c r="J309" i="4"/>
  <c r="J308" i="4"/>
  <c r="J307" i="4"/>
  <c r="J306" i="4"/>
  <c r="J305" i="4"/>
  <c r="J304" i="4"/>
  <c r="J303" i="4"/>
  <c r="J302" i="4"/>
  <c r="J301" i="4"/>
  <c r="J300" i="4"/>
  <c r="J299" i="4"/>
  <c r="J298" i="4"/>
  <c r="J297" i="4"/>
  <c r="J296" i="4"/>
  <c r="J295" i="4"/>
  <c r="J294" i="4"/>
  <c r="J293" i="4"/>
  <c r="J292" i="4"/>
  <c r="J291" i="4"/>
  <c r="J290" i="4"/>
  <c r="J289" i="4"/>
  <c r="J288" i="4"/>
  <c r="J287" i="4"/>
  <c r="J286" i="4"/>
  <c r="J285" i="4"/>
  <c r="J284" i="4"/>
  <c r="J283" i="4"/>
  <c r="J282" i="4"/>
  <c r="J281" i="4"/>
  <c r="J280" i="4"/>
  <c r="J279" i="4"/>
  <c r="J278" i="4"/>
  <c r="J277" i="4"/>
  <c r="J276" i="4"/>
  <c r="J275" i="4"/>
  <c r="J274" i="4"/>
  <c r="J273" i="4"/>
  <c r="J272" i="4"/>
  <c r="J271" i="4"/>
  <c r="J270" i="4"/>
  <c r="J269" i="4"/>
  <c r="J268" i="4"/>
  <c r="J267" i="4"/>
  <c r="J266" i="4"/>
  <c r="J265" i="4"/>
  <c r="J264" i="4"/>
  <c r="J263" i="4"/>
  <c r="J262" i="4"/>
  <c r="J261" i="4"/>
  <c r="J260" i="4"/>
  <c r="J259" i="4"/>
  <c r="J258" i="4"/>
  <c r="J257" i="4"/>
  <c r="J256" i="4"/>
  <c r="J255" i="4"/>
  <c r="J254" i="4"/>
  <c r="J253" i="4"/>
  <c r="J252" i="4"/>
  <c r="J251" i="4"/>
  <c r="J250" i="4"/>
  <c r="J249" i="4"/>
  <c r="J248" i="4"/>
  <c r="J247" i="4"/>
  <c r="J246" i="4"/>
  <c r="J245" i="4"/>
  <c r="J244" i="4"/>
  <c r="J243" i="4"/>
  <c r="J242" i="4"/>
  <c r="J241" i="4"/>
  <c r="J240" i="4"/>
  <c r="J239" i="4"/>
  <c r="J238" i="4"/>
  <c r="J237" i="4"/>
  <c r="J236" i="4"/>
  <c r="J235" i="4"/>
  <c r="J234" i="4"/>
  <c r="J233" i="4"/>
  <c r="J232" i="4"/>
  <c r="J231" i="4"/>
  <c r="J230" i="4"/>
  <c r="J229" i="4"/>
  <c r="J228" i="4"/>
  <c r="J227" i="4"/>
  <c r="J226" i="4"/>
  <c r="J225" i="4"/>
  <c r="J224" i="4"/>
  <c r="J223" i="4"/>
  <c r="J222" i="4"/>
  <c r="J221" i="4"/>
  <c r="J220" i="4"/>
  <c r="J219" i="4"/>
  <c r="J218" i="4"/>
  <c r="J217" i="4"/>
  <c r="J216" i="4"/>
  <c r="J215" i="4"/>
  <c r="J214" i="4"/>
  <c r="J213" i="4"/>
  <c r="J212" i="4"/>
  <c r="J211" i="4"/>
  <c r="J210" i="4"/>
  <c r="J209" i="4"/>
  <c r="J208" i="4"/>
  <c r="J207" i="4"/>
  <c r="J206" i="4"/>
  <c r="J205" i="4"/>
  <c r="J204" i="4"/>
  <c r="J203" i="4"/>
  <c r="J202" i="4"/>
  <c r="J201" i="4"/>
  <c r="J200" i="4"/>
  <c r="J199" i="4"/>
  <c r="J198" i="4"/>
  <c r="J197" i="4"/>
  <c r="J196" i="4"/>
  <c r="J195" i="4"/>
  <c r="J194" i="4"/>
  <c r="J193" i="4"/>
  <c r="J192" i="4"/>
  <c r="J191" i="4"/>
  <c r="J190" i="4"/>
  <c r="J189" i="4"/>
  <c r="J188" i="4"/>
  <c r="J187" i="4"/>
  <c r="J186" i="4"/>
  <c r="J185" i="4"/>
  <c r="J184" i="4"/>
  <c r="J183" i="4"/>
  <c r="J182" i="4"/>
  <c r="J181" i="4"/>
  <c r="J180" i="4"/>
  <c r="J179" i="4"/>
  <c r="J178" i="4"/>
  <c r="J177" i="4"/>
  <c r="J176" i="4"/>
  <c r="J175" i="4"/>
  <c r="J174" i="4"/>
  <c r="J173" i="4"/>
  <c r="J172" i="4"/>
  <c r="J171" i="4"/>
  <c r="J170" i="4"/>
  <c r="J169" i="4"/>
  <c r="J168" i="4"/>
  <c r="J167" i="4"/>
  <c r="J166" i="4"/>
  <c r="J165" i="4"/>
  <c r="J164" i="4"/>
  <c r="J163" i="4"/>
  <c r="J162" i="4"/>
  <c r="J161" i="4"/>
  <c r="J160" i="4"/>
  <c r="J159" i="4"/>
  <c r="J158" i="4"/>
  <c r="J157" i="4"/>
  <c r="J156" i="4"/>
  <c r="J155" i="4"/>
  <c r="J154" i="4"/>
  <c r="J153" i="4"/>
  <c r="J152" i="4"/>
  <c r="J151" i="4"/>
  <c r="J150" i="4"/>
  <c r="J149" i="4"/>
  <c r="J148" i="4"/>
  <c r="J147" i="4"/>
  <c r="J146" i="4"/>
  <c r="J145" i="4"/>
  <c r="J144" i="4"/>
  <c r="J143" i="4"/>
  <c r="J142" i="4"/>
  <c r="J141" i="4"/>
  <c r="J140" i="4"/>
  <c r="J139" i="4"/>
  <c r="J138" i="4"/>
  <c r="J137" i="4"/>
  <c r="J136" i="4"/>
  <c r="J135" i="4"/>
  <c r="J134" i="4"/>
  <c r="J133" i="4"/>
  <c r="J132" i="4"/>
  <c r="J131" i="4"/>
  <c r="J130" i="4"/>
  <c r="J129" i="4"/>
  <c r="J128" i="4"/>
  <c r="J127" i="4"/>
  <c r="J126" i="4"/>
  <c r="J125" i="4"/>
  <c r="J124" i="4"/>
  <c r="J123" i="4"/>
  <c r="J122" i="4"/>
  <c r="J121" i="4"/>
  <c r="J120" i="4"/>
  <c r="J119" i="4"/>
  <c r="J118" i="4"/>
  <c r="J117" i="4"/>
  <c r="J116" i="4"/>
  <c r="J115" i="4"/>
  <c r="J114" i="4"/>
  <c r="J113" i="4"/>
  <c r="J112" i="4"/>
  <c r="J111" i="4"/>
  <c r="J110" i="4"/>
  <c r="J109" i="4"/>
  <c r="J108" i="4"/>
  <c r="J107" i="4"/>
  <c r="J106" i="4"/>
  <c r="J105" i="4"/>
  <c r="J104" i="4"/>
  <c r="J103" i="4"/>
  <c r="J102" i="4"/>
  <c r="J101" i="4"/>
  <c r="J100" i="4"/>
  <c r="J99" i="4"/>
  <c r="J98" i="4"/>
  <c r="J97" i="4"/>
  <c r="J96" i="4"/>
  <c r="J95" i="4"/>
  <c r="J94" i="4"/>
  <c r="J93" i="4"/>
  <c r="J92" i="4"/>
  <c r="J91" i="4"/>
  <c r="J90" i="4"/>
  <c r="J89" i="4"/>
  <c r="J88" i="4"/>
  <c r="J87" i="4"/>
  <c r="J86" i="4"/>
  <c r="J85" i="4"/>
  <c r="J84" i="4"/>
  <c r="J83" i="4"/>
  <c r="J82" i="4"/>
  <c r="J81" i="4"/>
  <c r="J80" i="4"/>
  <c r="J79" i="4"/>
  <c r="J78" i="4"/>
  <c r="J77" i="4"/>
  <c r="J76" i="4"/>
  <c r="J75" i="4"/>
  <c r="J74" i="4"/>
  <c r="J73" i="4"/>
  <c r="J72" i="4"/>
  <c r="J71" i="4"/>
  <c r="J70" i="4"/>
  <c r="J69" i="4"/>
  <c r="J68" i="4"/>
  <c r="J67" i="4"/>
  <c r="J66" i="4"/>
  <c r="J65" i="4"/>
  <c r="J64" i="4"/>
  <c r="J63" i="4"/>
  <c r="J62" i="4"/>
  <c r="J61" i="4"/>
  <c r="J60" i="4"/>
  <c r="J59" i="4"/>
  <c r="J58" i="4"/>
  <c r="J57" i="4"/>
  <c r="J56" i="4"/>
  <c r="J55" i="4"/>
  <c r="J54" i="4"/>
  <c r="J53" i="4"/>
  <c r="J52" i="4"/>
  <c r="J51" i="4"/>
  <c r="J50" i="4"/>
  <c r="J49" i="4"/>
  <c r="J48" i="4"/>
  <c r="J47" i="4"/>
  <c r="J46" i="4"/>
  <c r="J45" i="4"/>
  <c r="J44" i="4"/>
  <c r="J43" i="4"/>
  <c r="J42" i="4"/>
  <c r="J41" i="4"/>
  <c r="J40" i="4"/>
  <c r="J39" i="4"/>
  <c r="J38" i="4"/>
  <c r="J37" i="4"/>
  <c r="J36" i="4"/>
  <c r="J35" i="4"/>
  <c r="J34" i="4"/>
  <c r="J33" i="4"/>
  <c r="J32" i="4"/>
  <c r="J31" i="4"/>
  <c r="J30" i="4"/>
  <c r="J29" i="4"/>
  <c r="J28" i="4"/>
  <c r="J27" i="4"/>
  <c r="J26" i="4"/>
  <c r="J25" i="4"/>
  <c r="J24" i="4"/>
  <c r="J23" i="4"/>
  <c r="J22" i="4"/>
  <c r="J21" i="4"/>
  <c r="J20" i="4"/>
  <c r="J19" i="4"/>
  <c r="J18" i="4"/>
  <c r="J17" i="4"/>
  <c r="J16" i="4"/>
  <c r="J15" i="4"/>
  <c r="J14" i="4"/>
  <c r="J13" i="4"/>
  <c r="J12" i="4"/>
  <c r="J11" i="4"/>
  <c r="J10" i="4"/>
  <c r="J9" i="4"/>
  <c r="J8" i="4"/>
  <c r="J7" i="4"/>
  <c r="J6" i="4"/>
  <c r="J5" i="4"/>
  <c r="J4" i="4"/>
  <c r="J3" i="4"/>
  <c r="J2" i="4"/>
  <c r="AC449" i="2"/>
  <c r="V449" i="2"/>
  <c r="AC448" i="2"/>
  <c r="V448" i="2"/>
  <c r="AC447" i="2"/>
  <c r="V447" i="2"/>
  <c r="AC446" i="2"/>
  <c r="V446" i="2"/>
  <c r="AC445" i="2"/>
  <c r="V445" i="2"/>
  <c r="AC444" i="2"/>
  <c r="V444" i="2"/>
  <c r="AC443" i="2"/>
  <c r="V443" i="2"/>
  <c r="AC442" i="2"/>
  <c r="V442" i="2"/>
  <c r="AC441" i="2"/>
  <c r="V441" i="2"/>
  <c r="AC440" i="2"/>
  <c r="V440" i="2"/>
  <c r="AC439" i="2"/>
  <c r="V439" i="2"/>
  <c r="AC438" i="2"/>
  <c r="V438" i="2"/>
  <c r="AC437" i="2"/>
  <c r="V437" i="2"/>
  <c r="AC436" i="2"/>
  <c r="V436" i="2"/>
  <c r="AC435" i="2"/>
  <c r="V435" i="2"/>
  <c r="AC434" i="2"/>
  <c r="V434" i="2"/>
  <c r="AC433" i="2"/>
  <c r="V433" i="2"/>
  <c r="AC432" i="2"/>
  <c r="V432" i="2"/>
  <c r="AC431" i="2"/>
  <c r="V431" i="2"/>
  <c r="AC430" i="2"/>
  <c r="V430" i="2"/>
  <c r="AC429" i="2"/>
  <c r="V429" i="2"/>
  <c r="AC428" i="2"/>
  <c r="V428" i="2"/>
  <c r="AC427" i="2"/>
  <c r="V427" i="2"/>
  <c r="AC426" i="2"/>
  <c r="V426" i="2"/>
  <c r="AC425" i="2"/>
  <c r="V425" i="2"/>
  <c r="AC424" i="2"/>
  <c r="V424" i="2"/>
  <c r="AC423" i="2"/>
  <c r="V423" i="2"/>
  <c r="AC422" i="2"/>
  <c r="V422" i="2"/>
  <c r="AC421" i="2"/>
  <c r="V421" i="2"/>
  <c r="AC420" i="2"/>
  <c r="V420" i="2"/>
  <c r="AC419" i="2"/>
  <c r="V419" i="2"/>
  <c r="AC418" i="2"/>
  <c r="V418" i="2"/>
  <c r="AC417" i="2"/>
  <c r="V417" i="2"/>
  <c r="AC416" i="2"/>
  <c r="V416" i="2"/>
  <c r="AC415" i="2"/>
  <c r="V415" i="2"/>
  <c r="AC414" i="2"/>
  <c r="V414" i="2"/>
  <c r="AC413" i="2"/>
  <c r="V413" i="2"/>
  <c r="AC412" i="2"/>
  <c r="V412" i="2"/>
  <c r="AC411" i="2"/>
  <c r="V411" i="2"/>
  <c r="AC410" i="2"/>
  <c r="V410" i="2"/>
  <c r="AC409" i="2"/>
  <c r="V409" i="2"/>
  <c r="AC408" i="2"/>
  <c r="V408" i="2"/>
  <c r="AC407" i="2"/>
  <c r="V407" i="2"/>
  <c r="AC406" i="2"/>
  <c r="V406" i="2"/>
  <c r="AC405" i="2"/>
  <c r="V405" i="2"/>
  <c r="AC404" i="2"/>
  <c r="V404" i="2"/>
  <c r="AC403" i="2"/>
  <c r="V403" i="2"/>
  <c r="AC402" i="2"/>
  <c r="V402" i="2"/>
  <c r="AC401" i="2"/>
  <c r="V401" i="2"/>
  <c r="AC400" i="2"/>
  <c r="V400" i="2"/>
  <c r="AC399" i="2"/>
  <c r="V399" i="2"/>
  <c r="AC398" i="2"/>
  <c r="V398" i="2"/>
  <c r="AC397" i="2"/>
  <c r="V397" i="2"/>
  <c r="AC396" i="2"/>
  <c r="V396" i="2"/>
  <c r="AC395" i="2"/>
  <c r="V395" i="2"/>
  <c r="AC394" i="2"/>
  <c r="V394" i="2"/>
  <c r="AC393" i="2"/>
  <c r="V393" i="2"/>
  <c r="AC392" i="2"/>
  <c r="V392" i="2"/>
  <c r="AC391" i="2"/>
  <c r="V391" i="2"/>
  <c r="AC390" i="2"/>
  <c r="V390" i="2"/>
  <c r="AC389" i="2"/>
  <c r="V389" i="2"/>
  <c r="AC388" i="2"/>
  <c r="V388" i="2"/>
  <c r="AC387" i="2"/>
  <c r="V387" i="2"/>
  <c r="AC386" i="2"/>
  <c r="V386" i="2"/>
  <c r="AC385" i="2"/>
  <c r="V385" i="2"/>
  <c r="AC384" i="2"/>
  <c r="V384" i="2"/>
  <c r="AC383" i="2"/>
  <c r="V383" i="2"/>
  <c r="AC382" i="2"/>
  <c r="V382" i="2"/>
  <c r="AC381" i="2"/>
  <c r="V381" i="2"/>
  <c r="AC380" i="2"/>
  <c r="V380" i="2"/>
  <c r="AC379" i="2"/>
  <c r="V379" i="2"/>
  <c r="AC378" i="2"/>
  <c r="V378" i="2"/>
  <c r="AC377" i="2"/>
  <c r="V377" i="2"/>
  <c r="AC376" i="2"/>
  <c r="V376" i="2"/>
  <c r="AC375" i="2"/>
  <c r="V375" i="2"/>
  <c r="AC374" i="2"/>
  <c r="V374" i="2"/>
  <c r="AC373" i="2"/>
  <c r="V373" i="2"/>
  <c r="AC372" i="2"/>
  <c r="V372" i="2"/>
  <c r="AC371" i="2"/>
  <c r="V371" i="2"/>
  <c r="AC370" i="2"/>
  <c r="V370" i="2"/>
  <c r="AC369" i="2"/>
  <c r="V369" i="2"/>
  <c r="AC368" i="2"/>
  <c r="V368" i="2"/>
  <c r="AC367" i="2"/>
  <c r="V367" i="2"/>
  <c r="AC366" i="2"/>
  <c r="V366" i="2"/>
  <c r="AC365" i="2"/>
  <c r="V365" i="2"/>
  <c r="AC364" i="2"/>
  <c r="V364" i="2"/>
  <c r="AC363" i="2"/>
  <c r="V363" i="2"/>
  <c r="AC362" i="2"/>
  <c r="V362" i="2"/>
  <c r="AC361" i="2"/>
  <c r="V361" i="2"/>
  <c r="AC360" i="2"/>
  <c r="V360" i="2"/>
  <c r="AC359" i="2"/>
  <c r="V359" i="2"/>
  <c r="AC358" i="2"/>
  <c r="V358" i="2"/>
  <c r="AC357" i="2"/>
  <c r="V357" i="2"/>
  <c r="AC356" i="2"/>
  <c r="V356" i="2"/>
  <c r="AC355" i="2"/>
  <c r="V355" i="2"/>
  <c r="AC354" i="2"/>
  <c r="V354" i="2"/>
  <c r="AC353" i="2"/>
  <c r="V353" i="2"/>
  <c r="AC352" i="2"/>
  <c r="V352" i="2"/>
  <c r="AC351" i="2"/>
  <c r="V351" i="2"/>
  <c r="AC350" i="2"/>
  <c r="V350" i="2"/>
  <c r="AC349" i="2"/>
  <c r="V349" i="2"/>
  <c r="AC348" i="2"/>
  <c r="V348" i="2"/>
  <c r="AC347" i="2"/>
  <c r="V347" i="2"/>
  <c r="AC346" i="2"/>
  <c r="V346" i="2"/>
  <c r="AC345" i="2"/>
  <c r="V345" i="2"/>
  <c r="AC344" i="2"/>
  <c r="V344" i="2"/>
  <c r="AC343" i="2"/>
  <c r="V343" i="2"/>
  <c r="AC342" i="2"/>
  <c r="V342" i="2"/>
  <c r="AC341" i="2"/>
  <c r="V341" i="2"/>
  <c r="AC340" i="2"/>
  <c r="V340" i="2"/>
  <c r="AC339" i="2"/>
  <c r="V339" i="2"/>
  <c r="AC338" i="2"/>
  <c r="V338" i="2"/>
  <c r="AC337" i="2"/>
  <c r="V337" i="2"/>
  <c r="AC336" i="2"/>
  <c r="V336" i="2"/>
  <c r="AC335" i="2"/>
  <c r="V335" i="2"/>
  <c r="AC334" i="2"/>
  <c r="V334" i="2"/>
  <c r="AC333" i="2"/>
  <c r="V333" i="2"/>
  <c r="AC332" i="2"/>
  <c r="V332" i="2"/>
  <c r="AC331" i="2"/>
  <c r="V331" i="2"/>
  <c r="AC330" i="2"/>
  <c r="V330" i="2"/>
  <c r="AC329" i="2"/>
  <c r="V329" i="2"/>
  <c r="AC328" i="2"/>
  <c r="V328" i="2"/>
  <c r="AC327" i="2"/>
  <c r="V327" i="2"/>
  <c r="AC326" i="2"/>
  <c r="V326" i="2"/>
  <c r="AC325" i="2"/>
  <c r="V325" i="2"/>
  <c r="AC324" i="2"/>
  <c r="V324" i="2"/>
  <c r="AC323" i="2"/>
  <c r="V323" i="2"/>
  <c r="AC322" i="2"/>
  <c r="V322" i="2"/>
  <c r="AC321" i="2"/>
  <c r="V321" i="2"/>
  <c r="AC320" i="2"/>
  <c r="V320" i="2"/>
  <c r="AC319" i="2"/>
  <c r="V319" i="2"/>
  <c r="AC318" i="2"/>
  <c r="V318" i="2"/>
  <c r="AC317" i="2"/>
  <c r="V317" i="2"/>
  <c r="AC316" i="2"/>
  <c r="V316" i="2"/>
  <c r="AC315" i="2"/>
  <c r="V315" i="2"/>
  <c r="AC314" i="2"/>
  <c r="V314" i="2"/>
  <c r="AC313" i="2"/>
  <c r="V313" i="2"/>
  <c r="AC312" i="2"/>
  <c r="V312" i="2"/>
  <c r="AC311" i="2"/>
  <c r="V311" i="2"/>
  <c r="AC310" i="2"/>
  <c r="V310" i="2"/>
  <c r="AC309" i="2"/>
  <c r="V309" i="2"/>
  <c r="AC308" i="2"/>
  <c r="V308" i="2"/>
  <c r="AC307" i="2"/>
  <c r="V307" i="2"/>
  <c r="AC306" i="2"/>
  <c r="V306" i="2"/>
  <c r="AC305" i="2"/>
  <c r="V305" i="2"/>
  <c r="AC304" i="2"/>
  <c r="V304" i="2"/>
  <c r="AC303" i="2"/>
  <c r="V303" i="2"/>
  <c r="AC302" i="2"/>
  <c r="V302" i="2"/>
  <c r="AC301" i="2"/>
  <c r="V301" i="2"/>
  <c r="AC300" i="2"/>
  <c r="V300" i="2"/>
  <c r="AC299" i="2"/>
  <c r="V299" i="2"/>
  <c r="AC298" i="2"/>
  <c r="V298" i="2"/>
  <c r="AC297" i="2"/>
  <c r="V297" i="2"/>
  <c r="AC296" i="2"/>
  <c r="V296" i="2"/>
  <c r="AC295" i="2"/>
  <c r="V295" i="2"/>
  <c r="AC294" i="2"/>
  <c r="V294" i="2"/>
  <c r="AC293" i="2"/>
  <c r="V293" i="2"/>
  <c r="AC292" i="2"/>
  <c r="V292" i="2"/>
  <c r="AC291" i="2"/>
  <c r="V291" i="2"/>
  <c r="AC290" i="2"/>
  <c r="V290" i="2"/>
  <c r="AC289" i="2"/>
  <c r="V289" i="2"/>
  <c r="AC288" i="2"/>
  <c r="V288" i="2"/>
  <c r="AC287" i="2"/>
  <c r="V287" i="2"/>
  <c r="AC286" i="2"/>
  <c r="V286" i="2"/>
  <c r="AC285" i="2"/>
  <c r="V285" i="2"/>
  <c r="AC284" i="2"/>
  <c r="V284" i="2"/>
  <c r="AC283" i="2"/>
  <c r="V283" i="2"/>
  <c r="AC282" i="2"/>
  <c r="V282" i="2"/>
  <c r="AC281" i="2"/>
  <c r="V281" i="2"/>
  <c r="AC280" i="2"/>
  <c r="V280" i="2"/>
  <c r="AC279" i="2"/>
  <c r="V279" i="2"/>
  <c r="AC278" i="2"/>
  <c r="V278" i="2"/>
  <c r="AC277" i="2"/>
  <c r="V277" i="2"/>
  <c r="AC276" i="2"/>
  <c r="V276" i="2"/>
  <c r="AC275" i="2"/>
  <c r="V275" i="2"/>
  <c r="AC274" i="2"/>
  <c r="V274" i="2"/>
  <c r="AC273" i="2"/>
  <c r="V273" i="2"/>
  <c r="AC272" i="2"/>
  <c r="V272" i="2"/>
  <c r="AC271" i="2"/>
  <c r="V271" i="2"/>
  <c r="AC270" i="2"/>
  <c r="V270" i="2"/>
  <c r="AC269" i="2"/>
  <c r="V269" i="2"/>
  <c r="AC268" i="2"/>
  <c r="V268" i="2"/>
  <c r="AC267" i="2"/>
  <c r="V267" i="2"/>
  <c r="AC266" i="2"/>
  <c r="V266" i="2"/>
  <c r="AC265" i="2"/>
  <c r="V265" i="2"/>
  <c r="AC264" i="2"/>
  <c r="V264" i="2"/>
  <c r="AC263" i="2"/>
  <c r="V263" i="2"/>
  <c r="AC262" i="2"/>
  <c r="V262" i="2"/>
  <c r="AC261" i="2"/>
  <c r="V261" i="2"/>
  <c r="AC260" i="2"/>
  <c r="V260" i="2"/>
  <c r="AC259" i="2"/>
  <c r="V259" i="2"/>
  <c r="AC258" i="2"/>
  <c r="V258" i="2"/>
  <c r="AC257" i="2"/>
  <c r="V257" i="2"/>
  <c r="AC256" i="2"/>
  <c r="V256" i="2"/>
  <c r="AC255" i="2"/>
  <c r="V255" i="2"/>
  <c r="AC254" i="2"/>
  <c r="V254" i="2"/>
  <c r="AC253" i="2"/>
  <c r="V253" i="2"/>
  <c r="AC252" i="2"/>
  <c r="V252" i="2"/>
  <c r="AC251" i="2"/>
  <c r="V251" i="2"/>
  <c r="AC250" i="2"/>
  <c r="V250" i="2"/>
  <c r="AC249" i="2"/>
  <c r="V249" i="2"/>
  <c r="AC248" i="2"/>
  <c r="V248" i="2"/>
  <c r="AC247" i="2"/>
  <c r="V247" i="2"/>
  <c r="AC246" i="2"/>
  <c r="V246" i="2"/>
  <c r="AC245" i="2"/>
  <c r="V245" i="2"/>
  <c r="AC244" i="2"/>
  <c r="V244" i="2"/>
  <c r="AC243" i="2"/>
  <c r="V243" i="2"/>
  <c r="AC242" i="2"/>
  <c r="V242" i="2"/>
  <c r="AC241" i="2"/>
  <c r="V241" i="2"/>
  <c r="AC240" i="2"/>
  <c r="V240" i="2"/>
  <c r="AC239" i="2"/>
  <c r="V239" i="2"/>
  <c r="AC238" i="2"/>
  <c r="V238" i="2"/>
  <c r="AC237" i="2"/>
  <c r="V237" i="2"/>
  <c r="AC236" i="2"/>
  <c r="V236" i="2"/>
  <c r="AC235" i="2"/>
  <c r="V235" i="2"/>
  <c r="AC234" i="2"/>
  <c r="V234" i="2"/>
  <c r="AC233" i="2"/>
  <c r="V233" i="2"/>
  <c r="AC232" i="2"/>
  <c r="V232" i="2"/>
  <c r="AC231" i="2"/>
  <c r="V231" i="2"/>
  <c r="AC230" i="2"/>
  <c r="V230" i="2"/>
  <c r="AC229" i="2"/>
  <c r="V229" i="2"/>
  <c r="AC228" i="2"/>
  <c r="V228" i="2"/>
  <c r="AC227" i="2"/>
  <c r="V227" i="2"/>
  <c r="AC226" i="2"/>
  <c r="V226" i="2"/>
  <c r="AC225" i="2"/>
  <c r="V225" i="2"/>
  <c r="AC224" i="2"/>
  <c r="V224" i="2"/>
  <c r="AC223" i="2"/>
  <c r="V223" i="2"/>
  <c r="AC222" i="2"/>
  <c r="V222" i="2"/>
  <c r="AC221" i="2"/>
  <c r="V221" i="2"/>
  <c r="AC220" i="2"/>
  <c r="V220" i="2"/>
  <c r="AC219" i="2"/>
  <c r="V219" i="2"/>
  <c r="AC218" i="2"/>
  <c r="V218" i="2"/>
  <c r="AC217" i="2"/>
  <c r="V217" i="2"/>
  <c r="AC216" i="2"/>
  <c r="V216" i="2"/>
  <c r="AC215" i="2"/>
  <c r="V215" i="2"/>
  <c r="AC214" i="2"/>
  <c r="V214" i="2"/>
  <c r="AC213" i="2"/>
  <c r="V213" i="2"/>
  <c r="AC212" i="2"/>
  <c r="V212" i="2"/>
  <c r="AC211" i="2"/>
  <c r="V211" i="2"/>
  <c r="AC210" i="2"/>
  <c r="V210" i="2"/>
  <c r="AC209" i="2"/>
  <c r="V209" i="2"/>
  <c r="AC208" i="2"/>
  <c r="V208" i="2"/>
  <c r="AC207" i="2"/>
  <c r="V207" i="2"/>
  <c r="AC206" i="2"/>
  <c r="V206" i="2"/>
  <c r="AC205" i="2"/>
  <c r="V205" i="2"/>
  <c r="AC204" i="2"/>
  <c r="V204" i="2"/>
  <c r="AC203" i="2"/>
  <c r="V203" i="2"/>
  <c r="AC202" i="2"/>
  <c r="V202" i="2"/>
  <c r="AC201" i="2"/>
  <c r="V201" i="2"/>
  <c r="AC200" i="2"/>
  <c r="V200" i="2"/>
  <c r="AC199" i="2"/>
  <c r="V199" i="2"/>
  <c r="AC198" i="2"/>
  <c r="V198" i="2"/>
  <c r="AC197" i="2"/>
  <c r="V197" i="2"/>
  <c r="AC196" i="2"/>
  <c r="V196" i="2"/>
  <c r="AC195" i="2"/>
  <c r="V195" i="2"/>
  <c r="AC194" i="2"/>
  <c r="V194" i="2"/>
  <c r="AC193" i="2"/>
  <c r="V193" i="2"/>
  <c r="AC192" i="2"/>
  <c r="V192" i="2"/>
  <c r="AC191" i="2"/>
  <c r="V191" i="2"/>
  <c r="AC190" i="2"/>
  <c r="V190" i="2"/>
  <c r="AC189" i="2"/>
  <c r="V189" i="2"/>
  <c r="AC188" i="2"/>
  <c r="V188" i="2"/>
  <c r="AC187" i="2"/>
  <c r="V187" i="2"/>
  <c r="AC186" i="2"/>
  <c r="V186" i="2"/>
  <c r="AC185" i="2"/>
  <c r="V185" i="2"/>
  <c r="AC184" i="2"/>
  <c r="V184" i="2"/>
  <c r="AC183" i="2"/>
  <c r="V183" i="2"/>
  <c r="AC182" i="2"/>
  <c r="V182" i="2"/>
  <c r="AC181" i="2"/>
  <c r="V181" i="2"/>
  <c r="AC180" i="2"/>
  <c r="V180" i="2"/>
  <c r="AC179" i="2"/>
  <c r="V179" i="2"/>
  <c r="AC178" i="2"/>
  <c r="V178" i="2"/>
  <c r="AC177" i="2"/>
  <c r="V177" i="2"/>
  <c r="AC176" i="2"/>
  <c r="V176" i="2"/>
  <c r="AC175" i="2"/>
  <c r="V175" i="2"/>
  <c r="AC174" i="2"/>
  <c r="V174" i="2"/>
  <c r="AC173" i="2"/>
  <c r="V173" i="2"/>
  <c r="AC172" i="2"/>
  <c r="V172" i="2"/>
  <c r="AC171" i="2"/>
  <c r="V171" i="2"/>
  <c r="AC170" i="2"/>
  <c r="V170" i="2"/>
  <c r="AC169" i="2"/>
  <c r="V169" i="2"/>
  <c r="AC168" i="2"/>
  <c r="V168" i="2"/>
  <c r="AC167" i="2"/>
  <c r="V167" i="2"/>
  <c r="AC166" i="2"/>
  <c r="V166" i="2"/>
  <c r="AC165" i="2"/>
  <c r="V165" i="2"/>
  <c r="AC164" i="2"/>
  <c r="V164" i="2"/>
  <c r="AC163" i="2"/>
  <c r="V163" i="2"/>
  <c r="AC162" i="2"/>
  <c r="V162" i="2"/>
  <c r="AC161" i="2"/>
  <c r="V161" i="2"/>
  <c r="AC160" i="2"/>
  <c r="V160" i="2"/>
  <c r="AC159" i="2"/>
  <c r="V159" i="2"/>
  <c r="AC158" i="2"/>
  <c r="V158" i="2"/>
  <c r="AC157" i="2"/>
  <c r="V157" i="2"/>
  <c r="AC156" i="2"/>
  <c r="V156" i="2"/>
  <c r="AC155" i="2"/>
  <c r="V155" i="2"/>
  <c r="AC154" i="2"/>
  <c r="V154" i="2"/>
  <c r="AC153" i="2"/>
  <c r="V153" i="2"/>
  <c r="AC152" i="2"/>
  <c r="V152" i="2"/>
  <c r="AC151" i="2"/>
  <c r="V151" i="2"/>
  <c r="AC150" i="2"/>
  <c r="V150" i="2"/>
  <c r="AC149" i="2"/>
  <c r="V149" i="2"/>
  <c r="AC148" i="2"/>
  <c r="V148" i="2"/>
  <c r="AC147" i="2"/>
  <c r="V147" i="2"/>
  <c r="AC146" i="2"/>
  <c r="V146" i="2"/>
  <c r="AC145" i="2"/>
  <c r="V145" i="2"/>
  <c r="AC144" i="2"/>
  <c r="V144" i="2"/>
  <c r="AC143" i="2"/>
  <c r="V143" i="2"/>
  <c r="AC142" i="2"/>
  <c r="V142" i="2"/>
  <c r="AC141" i="2"/>
  <c r="V141" i="2"/>
  <c r="AC140" i="2"/>
  <c r="V140" i="2"/>
  <c r="AC139" i="2"/>
  <c r="V139" i="2"/>
  <c r="AC138" i="2"/>
  <c r="V138" i="2"/>
  <c r="AC137" i="2"/>
  <c r="V137" i="2"/>
  <c r="AC136" i="2"/>
  <c r="V136" i="2"/>
  <c r="AC135" i="2"/>
  <c r="V135" i="2"/>
  <c r="AC134" i="2"/>
  <c r="V134" i="2"/>
  <c r="AC133" i="2"/>
  <c r="V133" i="2"/>
  <c r="AC132" i="2"/>
  <c r="V132" i="2"/>
  <c r="AC131" i="2"/>
  <c r="V131" i="2"/>
  <c r="AC130" i="2"/>
  <c r="V130" i="2"/>
  <c r="AC129" i="2"/>
  <c r="V129" i="2"/>
  <c r="AC128" i="2"/>
  <c r="V128" i="2"/>
  <c r="AC127" i="2"/>
  <c r="V127" i="2"/>
  <c r="AC126" i="2"/>
  <c r="V126" i="2"/>
  <c r="AC125" i="2"/>
  <c r="V125" i="2"/>
  <c r="AC124" i="2"/>
  <c r="V124" i="2"/>
  <c r="AC123" i="2"/>
  <c r="V123" i="2"/>
  <c r="AC122" i="2"/>
  <c r="V122" i="2"/>
  <c r="AC121" i="2"/>
  <c r="V121" i="2"/>
  <c r="AC120" i="2"/>
  <c r="V120" i="2"/>
  <c r="AC119" i="2"/>
  <c r="V119" i="2"/>
  <c r="AC118" i="2"/>
  <c r="V118" i="2"/>
  <c r="AC117" i="2"/>
  <c r="V117" i="2"/>
  <c r="AC116" i="2"/>
  <c r="V116" i="2"/>
  <c r="AC115" i="2"/>
  <c r="V115" i="2"/>
  <c r="AC114" i="2"/>
  <c r="V114" i="2"/>
  <c r="AC113" i="2"/>
  <c r="V113" i="2"/>
  <c r="AC112" i="2"/>
  <c r="V112" i="2"/>
  <c r="AC111" i="2"/>
  <c r="V111" i="2"/>
  <c r="AC110" i="2"/>
  <c r="V110" i="2"/>
  <c r="AC109" i="2"/>
  <c r="V109" i="2"/>
  <c r="AC108" i="2"/>
  <c r="V108" i="2"/>
  <c r="AC107" i="2"/>
  <c r="V107" i="2"/>
  <c r="AC106" i="2"/>
  <c r="V106" i="2"/>
  <c r="AC105" i="2"/>
  <c r="V105" i="2"/>
  <c r="AC104" i="2"/>
  <c r="V104" i="2"/>
  <c r="AC103" i="2"/>
  <c r="V103" i="2"/>
  <c r="AC102" i="2"/>
  <c r="V102" i="2"/>
  <c r="AC101" i="2"/>
  <c r="V101" i="2"/>
  <c r="AC100" i="2"/>
  <c r="V100" i="2"/>
  <c r="AC99" i="2"/>
  <c r="V99" i="2"/>
  <c r="AC98" i="2"/>
  <c r="V98" i="2"/>
  <c r="AC97" i="2"/>
  <c r="V97" i="2"/>
  <c r="AC96" i="2"/>
  <c r="V96" i="2"/>
  <c r="AC95" i="2"/>
  <c r="V95" i="2"/>
  <c r="AC94" i="2"/>
  <c r="V94" i="2"/>
  <c r="AC93" i="2"/>
  <c r="V93" i="2"/>
  <c r="AC92" i="2"/>
  <c r="V92" i="2"/>
  <c r="AC91" i="2"/>
  <c r="V91" i="2"/>
  <c r="AC90" i="2"/>
  <c r="V90" i="2"/>
  <c r="AC89" i="2"/>
  <c r="V89" i="2"/>
  <c r="AC88" i="2"/>
  <c r="V88" i="2"/>
  <c r="AC87" i="2"/>
  <c r="V87" i="2"/>
  <c r="AC86" i="2"/>
  <c r="V86" i="2"/>
  <c r="AC85" i="2"/>
  <c r="V85" i="2"/>
  <c r="AC84" i="2"/>
  <c r="V84" i="2"/>
  <c r="AC83" i="2"/>
  <c r="V83" i="2"/>
  <c r="AC82" i="2"/>
  <c r="V82" i="2"/>
  <c r="AC81" i="2"/>
  <c r="V81" i="2"/>
  <c r="AC80" i="2"/>
  <c r="V80" i="2"/>
  <c r="AC79" i="2"/>
  <c r="V79" i="2"/>
  <c r="AC78" i="2"/>
  <c r="V78" i="2"/>
  <c r="AC77" i="2"/>
  <c r="V77" i="2"/>
  <c r="AC76" i="2"/>
  <c r="V76" i="2"/>
  <c r="AC75" i="2"/>
  <c r="V75" i="2"/>
  <c r="AC74" i="2"/>
  <c r="V74" i="2"/>
  <c r="AC73" i="2"/>
  <c r="V73" i="2"/>
  <c r="AC72" i="2"/>
  <c r="V72" i="2"/>
  <c r="AC71" i="2"/>
  <c r="V71" i="2"/>
  <c r="AC70" i="2"/>
  <c r="V70" i="2"/>
  <c r="AC69" i="2"/>
  <c r="V69" i="2"/>
  <c r="AC68" i="2"/>
  <c r="V68" i="2"/>
  <c r="AC67" i="2"/>
  <c r="V67" i="2"/>
  <c r="AC66" i="2"/>
  <c r="V66" i="2"/>
  <c r="AC65" i="2"/>
  <c r="V65" i="2"/>
  <c r="AC64" i="2"/>
  <c r="V64" i="2"/>
  <c r="AC63" i="2"/>
  <c r="V63" i="2"/>
  <c r="AC62" i="2"/>
  <c r="V62" i="2"/>
  <c r="AC61" i="2"/>
  <c r="V61" i="2"/>
  <c r="AC60" i="2"/>
  <c r="V60" i="2"/>
  <c r="AC59" i="2"/>
  <c r="V59" i="2"/>
  <c r="AC58" i="2"/>
  <c r="V58" i="2"/>
  <c r="AC57" i="2"/>
  <c r="V57" i="2"/>
  <c r="AC56" i="2"/>
  <c r="V56" i="2"/>
  <c r="AC55" i="2"/>
  <c r="V55" i="2"/>
  <c r="AC54" i="2"/>
  <c r="V54" i="2"/>
  <c r="AC53" i="2"/>
  <c r="V53" i="2"/>
  <c r="AC52" i="2"/>
  <c r="V52" i="2"/>
  <c r="AC51" i="2"/>
  <c r="V51" i="2"/>
  <c r="AC50" i="2"/>
  <c r="V50" i="2"/>
  <c r="AC49" i="2"/>
  <c r="V49" i="2"/>
  <c r="AC48" i="2"/>
  <c r="V48" i="2"/>
  <c r="AC47" i="2"/>
  <c r="V47" i="2"/>
  <c r="AC46" i="2"/>
  <c r="V46" i="2"/>
  <c r="AC45" i="2"/>
  <c r="V45" i="2"/>
  <c r="AC44" i="2"/>
  <c r="V44" i="2"/>
  <c r="AC43" i="2"/>
  <c r="V43" i="2"/>
  <c r="AC42" i="2"/>
  <c r="V42" i="2"/>
  <c r="AC41" i="2"/>
  <c r="V41" i="2"/>
  <c r="AC40" i="2"/>
  <c r="V40" i="2"/>
  <c r="AC39" i="2"/>
  <c r="V39" i="2"/>
  <c r="AC38" i="2"/>
  <c r="V38" i="2"/>
  <c r="AC37" i="2"/>
  <c r="V37" i="2"/>
  <c r="AC36" i="2"/>
  <c r="V36" i="2"/>
  <c r="AC35" i="2"/>
  <c r="V35" i="2"/>
  <c r="AC34" i="2"/>
  <c r="V34" i="2"/>
  <c r="AC33" i="2"/>
  <c r="V33" i="2"/>
  <c r="AC32" i="2"/>
  <c r="V32" i="2"/>
  <c r="AC31" i="2"/>
  <c r="V31" i="2"/>
  <c r="AC30" i="2"/>
  <c r="V30" i="2"/>
  <c r="AC29" i="2"/>
  <c r="V29" i="2"/>
  <c r="AC28" i="2"/>
  <c r="V28" i="2"/>
  <c r="AC27" i="2"/>
  <c r="V27" i="2"/>
  <c r="AC26" i="2"/>
  <c r="V26" i="2"/>
  <c r="AC25" i="2"/>
  <c r="V25" i="2"/>
  <c r="AC24" i="2"/>
  <c r="V24" i="2"/>
  <c r="AC23" i="2"/>
  <c r="V23" i="2"/>
  <c r="AC22" i="2"/>
  <c r="V22" i="2"/>
  <c r="AC21" i="2"/>
  <c r="AC20" i="2"/>
  <c r="V20" i="2"/>
  <c r="AC19" i="2"/>
  <c r="V19" i="2"/>
  <c r="AC18" i="2"/>
  <c r="V18" i="2"/>
  <c r="AC17" i="2"/>
  <c r="V17" i="2"/>
  <c r="AC16" i="2"/>
  <c r="V16" i="2"/>
  <c r="AC15" i="2"/>
  <c r="V15" i="2"/>
  <c r="AC14" i="2"/>
  <c r="V14" i="2"/>
  <c r="AC13" i="2"/>
  <c r="V13" i="2"/>
  <c r="AC12" i="2"/>
  <c r="AC11" i="2"/>
  <c r="V11" i="2"/>
  <c r="AC10" i="2"/>
  <c r="V10" i="2"/>
  <c r="AC9" i="2"/>
  <c r="V9" i="2"/>
  <c r="AC8" i="2"/>
  <c r="V8" i="2"/>
  <c r="AC7" i="2"/>
  <c r="V7" i="2"/>
  <c r="AC6" i="2"/>
  <c r="V6" i="2"/>
  <c r="AC5" i="2"/>
  <c r="V5" i="2"/>
  <c r="AC4" i="2"/>
  <c r="V4" i="2"/>
  <c r="AC3" i="2"/>
  <c r="V3" i="2"/>
  <c r="AC2" i="2"/>
  <c r="V2" i="2"/>
  <c r="G8049" i="1"/>
  <c r="C8049" i="1" s="1"/>
  <c r="H8048" i="1"/>
  <c r="G8031" i="1"/>
  <c r="C8031" i="1" s="1"/>
  <c r="H8030" i="1"/>
  <c r="G8013" i="1"/>
  <c r="C8013" i="1" s="1"/>
  <c r="H8012" i="1"/>
  <c r="G7995" i="1"/>
  <c r="C7995" i="1" s="1"/>
  <c r="H7994" i="1"/>
  <c r="G7977" i="1"/>
  <c r="C7977" i="1" s="1"/>
  <c r="H7976" i="1"/>
  <c r="G7959" i="1"/>
  <c r="C7959" i="1" s="1"/>
  <c r="H7958" i="1"/>
  <c r="G7941" i="1"/>
  <c r="C7941" i="1" s="1"/>
  <c r="H7940" i="1"/>
  <c r="G7923" i="1"/>
  <c r="C7923" i="1" s="1"/>
  <c r="H7922" i="1"/>
  <c r="G7905" i="1"/>
  <c r="C7905" i="1" s="1"/>
  <c r="H7904" i="1"/>
  <c r="G7887" i="1"/>
  <c r="C7887" i="1" s="1"/>
  <c r="H7886" i="1"/>
  <c r="G7869" i="1"/>
  <c r="C7869" i="1" s="1"/>
  <c r="H7868" i="1"/>
  <c r="G7851" i="1"/>
  <c r="C7851" i="1" s="1"/>
  <c r="H7850" i="1"/>
  <c r="G7833" i="1"/>
  <c r="C7833" i="1" s="1"/>
  <c r="H7832" i="1"/>
  <c r="G7815" i="1"/>
  <c r="C7815" i="1" s="1"/>
  <c r="H7814" i="1"/>
  <c r="G7797" i="1"/>
  <c r="C7797" i="1" s="1"/>
  <c r="H7796" i="1"/>
  <c r="G7779" i="1"/>
  <c r="C7779" i="1" s="1"/>
  <c r="H7778" i="1"/>
  <c r="G7761" i="1"/>
  <c r="C7761" i="1" s="1"/>
  <c r="H7760" i="1"/>
  <c r="G7743" i="1"/>
  <c r="C7743" i="1" s="1"/>
  <c r="H7742" i="1"/>
  <c r="G7725" i="1"/>
  <c r="C7725" i="1" s="1"/>
  <c r="H7724" i="1"/>
  <c r="G7707" i="1"/>
  <c r="C7707" i="1" s="1"/>
  <c r="H7706" i="1"/>
  <c r="G7689" i="1"/>
  <c r="C7689" i="1" s="1"/>
  <c r="H7688" i="1"/>
  <c r="G7671" i="1"/>
  <c r="C7671" i="1" s="1"/>
  <c r="H7670" i="1"/>
  <c r="G7653" i="1"/>
  <c r="C7653" i="1" s="1"/>
  <c r="H7652" i="1"/>
  <c r="G7635" i="1"/>
  <c r="C7635" i="1" s="1"/>
  <c r="H7634" i="1"/>
  <c r="G7617" i="1"/>
  <c r="C7617" i="1" s="1"/>
  <c r="H7616" i="1"/>
  <c r="G7599" i="1"/>
  <c r="C7599" i="1" s="1"/>
  <c r="H7598" i="1"/>
  <c r="G7581" i="1"/>
  <c r="C7581" i="1" s="1"/>
  <c r="H7580" i="1"/>
  <c r="G7563" i="1"/>
  <c r="C7563" i="1" s="1"/>
  <c r="H7562" i="1"/>
  <c r="G7545" i="1"/>
  <c r="C7545" i="1" s="1"/>
  <c r="H7544" i="1"/>
  <c r="G7527" i="1"/>
  <c r="C7527" i="1" s="1"/>
  <c r="H7526" i="1"/>
  <c r="G7509" i="1"/>
  <c r="C7509" i="1" s="1"/>
  <c r="H7508" i="1"/>
  <c r="G7491" i="1"/>
  <c r="C7491" i="1" s="1"/>
  <c r="H7490" i="1"/>
  <c r="G7473" i="1"/>
  <c r="C7473" i="1" s="1"/>
  <c r="H7472" i="1"/>
  <c r="G7455" i="1"/>
  <c r="C7455" i="1" s="1"/>
  <c r="H7454" i="1"/>
  <c r="G7437" i="1"/>
  <c r="C7437" i="1" s="1"/>
  <c r="H7436" i="1"/>
  <c r="G7419" i="1"/>
  <c r="C7419" i="1" s="1"/>
  <c r="H7418" i="1"/>
  <c r="G7401" i="1"/>
  <c r="C7401" i="1" s="1"/>
  <c r="H7400" i="1"/>
  <c r="G7383" i="1"/>
  <c r="C7383" i="1" s="1"/>
  <c r="H7382" i="1"/>
  <c r="G7365" i="1"/>
  <c r="C7365" i="1" s="1"/>
  <c r="H7364" i="1"/>
  <c r="G7347" i="1"/>
  <c r="C7347" i="1" s="1"/>
  <c r="H7346" i="1"/>
  <c r="G7329" i="1"/>
  <c r="C7329" i="1" s="1"/>
  <c r="H7328" i="1"/>
  <c r="G7311" i="1"/>
  <c r="C7311" i="1" s="1"/>
  <c r="H7310" i="1"/>
  <c r="G7293" i="1"/>
  <c r="C7293" i="1" s="1"/>
  <c r="H7292" i="1"/>
  <c r="G7275" i="1"/>
  <c r="C7275" i="1" s="1"/>
  <c r="H7274" i="1"/>
  <c r="G7257" i="1"/>
  <c r="C7257" i="1" s="1"/>
  <c r="H7256" i="1"/>
  <c r="G7239" i="1"/>
  <c r="C7239" i="1" s="1"/>
  <c r="H7238" i="1"/>
  <c r="G7221" i="1"/>
  <c r="C7221" i="1" s="1"/>
  <c r="H7220" i="1"/>
  <c r="G7203" i="1"/>
  <c r="C7203" i="1" s="1"/>
  <c r="H7202" i="1"/>
  <c r="G7185" i="1"/>
  <c r="C7185" i="1" s="1"/>
  <c r="H7184" i="1"/>
  <c r="G7167" i="1"/>
  <c r="C7167" i="1" s="1"/>
  <c r="H7166" i="1"/>
  <c r="G7149" i="1"/>
  <c r="C7149" i="1" s="1"/>
  <c r="H7148" i="1"/>
  <c r="G7131" i="1"/>
  <c r="C7131" i="1" s="1"/>
  <c r="H7130" i="1"/>
  <c r="G7113" i="1"/>
  <c r="C7113" i="1" s="1"/>
  <c r="H7112" i="1"/>
  <c r="G7095" i="1"/>
  <c r="C7095" i="1" s="1"/>
  <c r="H7094" i="1"/>
  <c r="G7077" i="1"/>
  <c r="C7077" i="1" s="1"/>
  <c r="H7076" i="1"/>
  <c r="G7059" i="1"/>
  <c r="C7059" i="1" s="1"/>
  <c r="H7058" i="1"/>
  <c r="G7041" i="1"/>
  <c r="C7041" i="1" s="1"/>
  <c r="H7040" i="1"/>
  <c r="G7023" i="1"/>
  <c r="C7023" i="1" s="1"/>
  <c r="H7022" i="1"/>
  <c r="G7005" i="1"/>
  <c r="C7005" i="1" s="1"/>
  <c r="H7004" i="1"/>
  <c r="G6987" i="1"/>
  <c r="C6987" i="1" s="1"/>
  <c r="H6986" i="1"/>
  <c r="G6969" i="1"/>
  <c r="C6969" i="1" s="1"/>
  <c r="H6968" i="1"/>
  <c r="G6951" i="1"/>
  <c r="C6951" i="1" s="1"/>
  <c r="H6950" i="1"/>
  <c r="G6933" i="1"/>
  <c r="C6933" i="1" s="1"/>
  <c r="H6932" i="1"/>
  <c r="G6915" i="1"/>
  <c r="C6915" i="1" s="1"/>
  <c r="H6914" i="1"/>
  <c r="G6897" i="1"/>
  <c r="C6897" i="1" s="1"/>
  <c r="H6896" i="1"/>
  <c r="G6879" i="1"/>
  <c r="C6879" i="1" s="1"/>
  <c r="H6878" i="1"/>
  <c r="G6861" i="1"/>
  <c r="C6861" i="1" s="1"/>
  <c r="H6860" i="1"/>
  <c r="G6843" i="1"/>
  <c r="C6843" i="1" s="1"/>
  <c r="H6842" i="1"/>
  <c r="G6825" i="1"/>
  <c r="C6825" i="1" s="1"/>
  <c r="H6824" i="1"/>
  <c r="G6807" i="1"/>
  <c r="C6807" i="1" s="1"/>
  <c r="H6806" i="1"/>
  <c r="G6789" i="1"/>
  <c r="C6789" i="1" s="1"/>
  <c r="H6788" i="1"/>
  <c r="G6771" i="1"/>
  <c r="C6771" i="1" s="1"/>
  <c r="H6770" i="1"/>
  <c r="G6753" i="1"/>
  <c r="C6753" i="1" s="1"/>
  <c r="H6752" i="1"/>
  <c r="G6735" i="1"/>
  <c r="C6735" i="1" s="1"/>
  <c r="H6734" i="1"/>
  <c r="G6717" i="1"/>
  <c r="C6717" i="1" s="1"/>
  <c r="H6716" i="1"/>
  <c r="G6699" i="1"/>
  <c r="C6699" i="1" s="1"/>
  <c r="H6698" i="1"/>
  <c r="G6681" i="1"/>
  <c r="C6681" i="1" s="1"/>
  <c r="H6680" i="1"/>
  <c r="G6663" i="1"/>
  <c r="C6663" i="1" s="1"/>
  <c r="H6662" i="1"/>
  <c r="G6645" i="1"/>
  <c r="C6645" i="1" s="1"/>
  <c r="H6644" i="1"/>
  <c r="G6627" i="1"/>
  <c r="C6627" i="1" s="1"/>
  <c r="H6626" i="1"/>
  <c r="G6609" i="1"/>
  <c r="C6609" i="1" s="1"/>
  <c r="H6608" i="1"/>
  <c r="G6591" i="1"/>
  <c r="C6591" i="1" s="1"/>
  <c r="H6590" i="1"/>
  <c r="G6573" i="1"/>
  <c r="C6573" i="1" s="1"/>
  <c r="H6572" i="1"/>
  <c r="G6555" i="1"/>
  <c r="C6555" i="1" s="1"/>
  <c r="H6554" i="1"/>
  <c r="G6537" i="1"/>
  <c r="C6537" i="1" s="1"/>
  <c r="H6536" i="1"/>
  <c r="G6519" i="1"/>
  <c r="C6519" i="1" s="1"/>
  <c r="H6518" i="1"/>
  <c r="G6501" i="1"/>
  <c r="C6501" i="1" s="1"/>
  <c r="H6500" i="1"/>
  <c r="G6483" i="1"/>
  <c r="C6483" i="1" s="1"/>
  <c r="H6482" i="1"/>
  <c r="G6465" i="1"/>
  <c r="C6465" i="1" s="1"/>
  <c r="H6464" i="1"/>
  <c r="G6447" i="1"/>
  <c r="C6447" i="1" s="1"/>
  <c r="H6446" i="1"/>
  <c r="G6429" i="1"/>
  <c r="C6429" i="1" s="1"/>
  <c r="H6428" i="1"/>
  <c r="G6411" i="1"/>
  <c r="C6411" i="1" s="1"/>
  <c r="H6410" i="1"/>
  <c r="G6393" i="1"/>
  <c r="C6393" i="1" s="1"/>
  <c r="H6392" i="1"/>
  <c r="G6375" i="1"/>
  <c r="C6375" i="1" s="1"/>
  <c r="H6374" i="1"/>
  <c r="G6357" i="1"/>
  <c r="C6357" i="1" s="1"/>
  <c r="H6356" i="1"/>
  <c r="G6339" i="1"/>
  <c r="C6339" i="1" s="1"/>
  <c r="H6338" i="1"/>
  <c r="G6321" i="1"/>
  <c r="C6321" i="1" s="1"/>
  <c r="H6320" i="1"/>
  <c r="G6303" i="1"/>
  <c r="C6303" i="1" s="1"/>
  <c r="H6302" i="1"/>
  <c r="G6285" i="1"/>
  <c r="C6285" i="1" s="1"/>
  <c r="H6284" i="1"/>
  <c r="G6267" i="1"/>
  <c r="C6267" i="1" s="1"/>
  <c r="H6266" i="1"/>
  <c r="G6249" i="1"/>
  <c r="C6249" i="1" s="1"/>
  <c r="H6248" i="1"/>
  <c r="G6231" i="1"/>
  <c r="C6231" i="1" s="1"/>
  <c r="H6230" i="1"/>
  <c r="G6213" i="1"/>
  <c r="C6213" i="1" s="1"/>
  <c r="H6212" i="1"/>
  <c r="G6195" i="1"/>
  <c r="C6195" i="1" s="1"/>
  <c r="H6194" i="1"/>
  <c r="G6177" i="1"/>
  <c r="C6177" i="1" s="1"/>
  <c r="H6176" i="1"/>
  <c r="G6159" i="1"/>
  <c r="C6159" i="1" s="1"/>
  <c r="H6158" i="1"/>
  <c r="G6141" i="1"/>
  <c r="C6141" i="1" s="1"/>
  <c r="H6140" i="1"/>
  <c r="G6123" i="1"/>
  <c r="C6123" i="1" s="1"/>
  <c r="H6122" i="1"/>
  <c r="G6105" i="1"/>
  <c r="C6105" i="1" s="1"/>
  <c r="H6104" i="1"/>
  <c r="G6087" i="1"/>
  <c r="C6087" i="1" s="1"/>
  <c r="H6086" i="1"/>
  <c r="G6069" i="1"/>
  <c r="C6069" i="1" s="1"/>
  <c r="H6068" i="1"/>
  <c r="G6051" i="1"/>
  <c r="C6051" i="1" s="1"/>
  <c r="H6050" i="1"/>
  <c r="G6033" i="1"/>
  <c r="C6033" i="1" s="1"/>
  <c r="H6032" i="1"/>
  <c r="G6015" i="1"/>
  <c r="C6015" i="1" s="1"/>
  <c r="H6014" i="1"/>
  <c r="G5997" i="1"/>
  <c r="C5997" i="1" s="1"/>
  <c r="H5996" i="1"/>
  <c r="G5979" i="1"/>
  <c r="C5979" i="1" s="1"/>
  <c r="H5978" i="1"/>
  <c r="G5961" i="1"/>
  <c r="C5961" i="1" s="1"/>
  <c r="H5960" i="1"/>
  <c r="G5943" i="1"/>
  <c r="C5943" i="1" s="1"/>
  <c r="H5942" i="1"/>
  <c r="G5925" i="1"/>
  <c r="C5925" i="1" s="1"/>
  <c r="H5924" i="1"/>
  <c r="G5907" i="1"/>
  <c r="C5907" i="1" s="1"/>
  <c r="H5906" i="1"/>
  <c r="G5889" i="1"/>
  <c r="C5889" i="1" s="1"/>
  <c r="H5888" i="1"/>
  <c r="G5871" i="1"/>
  <c r="C5871" i="1" s="1"/>
  <c r="H5870" i="1"/>
  <c r="G5853" i="1"/>
  <c r="C5853" i="1" s="1"/>
  <c r="H5852" i="1"/>
  <c r="G5835" i="1"/>
  <c r="C5835" i="1" s="1"/>
  <c r="H5834" i="1"/>
  <c r="G5817" i="1"/>
  <c r="C5817" i="1" s="1"/>
  <c r="H5816" i="1"/>
  <c r="G5799" i="1"/>
  <c r="C5799" i="1" s="1"/>
  <c r="H5798" i="1"/>
  <c r="G5781" i="1"/>
  <c r="C5781" i="1" s="1"/>
  <c r="H5780" i="1"/>
  <c r="G5763" i="1"/>
  <c r="C5763" i="1" s="1"/>
  <c r="H5762" i="1"/>
  <c r="G5745" i="1"/>
  <c r="C5745" i="1" s="1"/>
  <c r="H5744" i="1"/>
  <c r="G5727" i="1"/>
  <c r="C5727" i="1" s="1"/>
  <c r="H5726" i="1"/>
  <c r="G5709" i="1"/>
  <c r="C5709" i="1" s="1"/>
  <c r="H5708" i="1"/>
  <c r="G5691" i="1"/>
  <c r="C5691" i="1" s="1"/>
  <c r="H5690" i="1"/>
  <c r="G5673" i="1"/>
  <c r="C5673" i="1" s="1"/>
  <c r="H5672" i="1"/>
  <c r="G5655" i="1"/>
  <c r="C5655" i="1" s="1"/>
  <c r="H5654" i="1"/>
  <c r="G5637" i="1"/>
  <c r="C5637" i="1" s="1"/>
  <c r="H5636" i="1"/>
  <c r="G5619" i="1"/>
  <c r="C5619" i="1" s="1"/>
  <c r="H5618" i="1"/>
  <c r="G5601" i="1"/>
  <c r="C5601" i="1" s="1"/>
  <c r="H5600" i="1"/>
  <c r="G5583" i="1"/>
  <c r="C5583" i="1" s="1"/>
  <c r="H5582" i="1"/>
  <c r="G5565" i="1"/>
  <c r="C5565" i="1" s="1"/>
  <c r="H5564" i="1"/>
  <c r="G5547" i="1"/>
  <c r="C5547" i="1" s="1"/>
  <c r="H5546" i="1"/>
  <c r="G5529" i="1"/>
  <c r="C5529" i="1" s="1"/>
  <c r="H5528" i="1"/>
  <c r="G5511" i="1"/>
  <c r="C5511" i="1" s="1"/>
  <c r="H5510" i="1"/>
  <c r="G5493" i="1"/>
  <c r="C5493" i="1" s="1"/>
  <c r="H5492" i="1"/>
  <c r="G5475" i="1"/>
  <c r="C5475" i="1" s="1"/>
  <c r="H5474" i="1"/>
  <c r="G5457" i="1"/>
  <c r="C5457" i="1" s="1"/>
  <c r="H5456" i="1"/>
  <c r="G5439" i="1"/>
  <c r="C5439" i="1" s="1"/>
  <c r="H5438" i="1"/>
  <c r="G5421" i="1"/>
  <c r="C5421" i="1" s="1"/>
  <c r="H5420" i="1"/>
  <c r="G5403" i="1"/>
  <c r="C5403" i="1" s="1"/>
  <c r="H5402" i="1"/>
  <c r="G5385" i="1"/>
  <c r="C5385" i="1" s="1"/>
  <c r="H5384" i="1"/>
  <c r="G5367" i="1"/>
  <c r="C5367" i="1" s="1"/>
  <c r="H5366" i="1"/>
  <c r="G5349" i="1"/>
  <c r="C5349" i="1" s="1"/>
  <c r="H5348" i="1"/>
  <c r="G5331" i="1"/>
  <c r="C5331" i="1" s="1"/>
  <c r="H5330" i="1"/>
  <c r="G5313" i="1"/>
  <c r="C5313" i="1" s="1"/>
  <c r="H5312" i="1"/>
  <c r="G5295" i="1"/>
  <c r="C5295" i="1" s="1"/>
  <c r="H5294" i="1"/>
  <c r="G5277" i="1"/>
  <c r="C5277" i="1" s="1"/>
  <c r="H5276" i="1"/>
  <c r="G5259" i="1"/>
  <c r="C5259" i="1" s="1"/>
  <c r="H5258" i="1"/>
  <c r="G5241" i="1"/>
  <c r="C5241" i="1" s="1"/>
  <c r="H5240" i="1"/>
  <c r="G5223" i="1"/>
  <c r="C5223" i="1" s="1"/>
  <c r="H5222" i="1"/>
  <c r="G5205" i="1"/>
  <c r="C5205" i="1" s="1"/>
  <c r="H5204" i="1"/>
  <c r="G5187" i="1"/>
  <c r="C5187" i="1" s="1"/>
  <c r="H5186" i="1"/>
  <c r="G5169" i="1"/>
  <c r="C5169" i="1" s="1"/>
  <c r="H5168" i="1"/>
  <c r="G5151" i="1"/>
  <c r="C5151" i="1" s="1"/>
  <c r="H5150" i="1"/>
  <c r="G5133" i="1"/>
  <c r="C5133" i="1" s="1"/>
  <c r="H5132" i="1"/>
  <c r="G5115" i="1"/>
  <c r="C5115" i="1" s="1"/>
  <c r="H5114" i="1"/>
  <c r="G5097" i="1"/>
  <c r="C5097" i="1" s="1"/>
  <c r="H5096" i="1"/>
  <c r="G5079" i="1"/>
  <c r="C5079" i="1" s="1"/>
  <c r="H5078" i="1"/>
  <c r="G5061" i="1"/>
  <c r="C5061" i="1" s="1"/>
  <c r="H5060" i="1"/>
  <c r="G5043" i="1"/>
  <c r="C5043" i="1" s="1"/>
  <c r="H5042" i="1"/>
  <c r="G5025" i="1"/>
  <c r="C5025" i="1" s="1"/>
  <c r="H5024" i="1"/>
  <c r="G5007" i="1"/>
  <c r="C5007" i="1" s="1"/>
  <c r="H5006" i="1"/>
  <c r="G4989" i="1"/>
  <c r="C4989" i="1" s="1"/>
  <c r="H4988" i="1"/>
  <c r="G4971" i="1"/>
  <c r="C4971" i="1" s="1"/>
  <c r="H4970" i="1"/>
  <c r="G4953" i="1"/>
  <c r="C4953" i="1" s="1"/>
  <c r="H4952" i="1"/>
  <c r="G4935" i="1"/>
  <c r="C4935" i="1" s="1"/>
  <c r="H4934" i="1"/>
  <c r="G4917" i="1"/>
  <c r="C4917" i="1" s="1"/>
  <c r="H4916" i="1"/>
  <c r="G4899" i="1"/>
  <c r="C4899" i="1" s="1"/>
  <c r="H4898" i="1"/>
  <c r="G4881" i="1"/>
  <c r="C4881" i="1" s="1"/>
  <c r="H4880" i="1"/>
  <c r="G4863" i="1"/>
  <c r="C4863" i="1" s="1"/>
  <c r="H4862" i="1"/>
  <c r="G4845" i="1"/>
  <c r="C4845" i="1" s="1"/>
  <c r="H4844" i="1"/>
  <c r="G4827" i="1"/>
  <c r="C4827" i="1" s="1"/>
  <c r="H4826" i="1"/>
  <c r="G4809" i="1"/>
  <c r="C4809" i="1" s="1"/>
  <c r="H4808" i="1"/>
  <c r="G4791" i="1"/>
  <c r="C4791" i="1" s="1"/>
  <c r="H4790" i="1"/>
  <c r="G4773" i="1"/>
  <c r="C4773" i="1" s="1"/>
  <c r="H4772" i="1"/>
  <c r="G4755" i="1"/>
  <c r="C4755" i="1" s="1"/>
  <c r="H4754" i="1"/>
  <c r="G4737" i="1"/>
  <c r="C4737" i="1" s="1"/>
  <c r="H4736" i="1"/>
  <c r="G4719" i="1"/>
  <c r="C4719" i="1" s="1"/>
  <c r="H4718" i="1"/>
  <c r="G4701" i="1"/>
  <c r="C4701" i="1" s="1"/>
  <c r="H4700" i="1"/>
  <c r="G4683" i="1"/>
  <c r="C4683" i="1" s="1"/>
  <c r="H4682" i="1"/>
  <c r="G4665" i="1"/>
  <c r="C4665" i="1" s="1"/>
  <c r="H4664" i="1"/>
  <c r="G4647" i="1"/>
  <c r="C4647" i="1" s="1"/>
  <c r="H4646" i="1"/>
  <c r="G4629" i="1"/>
  <c r="C4629" i="1" s="1"/>
  <c r="H4628" i="1"/>
  <c r="G4611" i="1"/>
  <c r="C4611" i="1" s="1"/>
  <c r="H4610" i="1"/>
  <c r="G4593" i="1"/>
  <c r="C4593" i="1" s="1"/>
  <c r="H4592" i="1"/>
  <c r="G4575" i="1"/>
  <c r="C4575" i="1" s="1"/>
  <c r="H4574" i="1"/>
  <c r="G4557" i="1"/>
  <c r="C4557" i="1" s="1"/>
  <c r="H4556" i="1"/>
  <c r="G4539" i="1"/>
  <c r="C4539" i="1" s="1"/>
  <c r="H4538" i="1"/>
  <c r="G4521" i="1"/>
  <c r="C4521" i="1" s="1"/>
  <c r="H4520" i="1"/>
  <c r="G4503" i="1"/>
  <c r="C4503" i="1" s="1"/>
  <c r="H4502" i="1"/>
  <c r="G4485" i="1"/>
  <c r="C4485" i="1" s="1"/>
  <c r="H4484" i="1"/>
  <c r="G4467" i="1"/>
  <c r="C4467" i="1" s="1"/>
  <c r="H4466" i="1"/>
  <c r="G4449" i="1"/>
  <c r="C4449" i="1" s="1"/>
  <c r="H4448" i="1"/>
  <c r="G4431" i="1"/>
  <c r="C4431" i="1" s="1"/>
  <c r="H4430" i="1"/>
  <c r="G4413" i="1"/>
  <c r="C4413" i="1" s="1"/>
  <c r="H4412" i="1"/>
  <c r="G4395" i="1"/>
  <c r="C4395" i="1" s="1"/>
  <c r="H4394" i="1"/>
  <c r="G4377" i="1"/>
  <c r="C4377" i="1" s="1"/>
  <c r="H4376" i="1"/>
  <c r="G4359" i="1"/>
  <c r="C4359" i="1" s="1"/>
  <c r="H4358" i="1"/>
  <c r="G4341" i="1"/>
  <c r="C4341" i="1" s="1"/>
  <c r="H4340" i="1"/>
  <c r="G4323" i="1"/>
  <c r="C4323" i="1" s="1"/>
  <c r="H4322" i="1"/>
  <c r="G4305" i="1"/>
  <c r="C4305" i="1" s="1"/>
  <c r="H4304" i="1"/>
  <c r="G4287" i="1"/>
  <c r="C4287" i="1" s="1"/>
  <c r="H4286" i="1"/>
  <c r="G4269" i="1"/>
  <c r="C4269" i="1" s="1"/>
  <c r="H4268" i="1"/>
  <c r="G4251" i="1"/>
  <c r="C4251" i="1" s="1"/>
  <c r="H4250" i="1"/>
  <c r="G4233" i="1"/>
  <c r="C4233" i="1" s="1"/>
  <c r="H4232" i="1"/>
  <c r="G4215" i="1"/>
  <c r="C4215" i="1" s="1"/>
  <c r="H4214" i="1"/>
  <c r="G4197" i="1"/>
  <c r="C4197" i="1" s="1"/>
  <c r="H4196" i="1"/>
  <c r="G4179" i="1"/>
  <c r="C4179" i="1" s="1"/>
  <c r="H4178" i="1"/>
  <c r="H4179" i="1" s="1"/>
  <c r="G4161" i="1"/>
  <c r="C4161" i="1" s="1"/>
  <c r="H4160" i="1"/>
  <c r="G4143" i="1"/>
  <c r="C4143" i="1" s="1"/>
  <c r="H4142" i="1"/>
  <c r="G4125" i="1"/>
  <c r="C4125" i="1" s="1"/>
  <c r="H4124" i="1"/>
  <c r="G4107" i="1"/>
  <c r="C4107" i="1" s="1"/>
  <c r="H4106" i="1"/>
  <c r="G4089" i="1"/>
  <c r="C4089" i="1" s="1"/>
  <c r="H4088" i="1"/>
  <c r="G4071" i="1"/>
  <c r="C4071" i="1" s="1"/>
  <c r="H4070" i="1"/>
  <c r="G4053" i="1"/>
  <c r="C4053" i="1" s="1"/>
  <c r="H4052" i="1"/>
  <c r="G4035" i="1"/>
  <c r="C4035" i="1" s="1"/>
  <c r="H4034" i="1"/>
  <c r="G4017" i="1"/>
  <c r="C4017" i="1" s="1"/>
  <c r="H4016" i="1"/>
  <c r="G3999" i="1"/>
  <c r="C3999" i="1" s="1"/>
  <c r="H3998" i="1"/>
  <c r="G3981" i="1"/>
  <c r="C3981" i="1" s="1"/>
  <c r="H3980" i="1"/>
  <c r="G3963" i="1"/>
  <c r="C3963" i="1" s="1"/>
  <c r="H3962" i="1"/>
  <c r="G3945" i="1"/>
  <c r="C3945" i="1" s="1"/>
  <c r="H3944" i="1"/>
  <c r="G3927" i="1"/>
  <c r="C3927" i="1" s="1"/>
  <c r="H3926" i="1"/>
  <c r="G3909" i="1"/>
  <c r="C3909" i="1" s="1"/>
  <c r="H3908" i="1"/>
  <c r="G3891" i="1"/>
  <c r="C3891" i="1" s="1"/>
  <c r="H3890" i="1"/>
  <c r="H3891" i="1" s="1"/>
  <c r="G3873" i="1"/>
  <c r="C3873" i="1" s="1"/>
  <c r="H3872" i="1"/>
  <c r="G3855" i="1"/>
  <c r="C3855" i="1" s="1"/>
  <c r="H3854" i="1"/>
  <c r="G3837" i="1"/>
  <c r="C3837" i="1" s="1"/>
  <c r="H3836" i="1"/>
  <c r="G3819" i="1"/>
  <c r="C3819" i="1" s="1"/>
  <c r="H3818" i="1"/>
  <c r="G3801" i="1"/>
  <c r="C3801" i="1" s="1"/>
  <c r="H3800" i="1"/>
  <c r="G3783" i="1"/>
  <c r="C3783" i="1" s="1"/>
  <c r="H3782" i="1"/>
  <c r="G3765" i="1"/>
  <c r="C3765" i="1" s="1"/>
  <c r="H3764" i="1"/>
  <c r="G3747" i="1"/>
  <c r="C3747" i="1" s="1"/>
  <c r="H3746" i="1"/>
  <c r="G3729" i="1"/>
  <c r="C3729" i="1" s="1"/>
  <c r="H3728" i="1"/>
  <c r="G3711" i="1"/>
  <c r="C3711" i="1" s="1"/>
  <c r="H3710" i="1"/>
  <c r="G3693" i="1"/>
  <c r="C3693" i="1" s="1"/>
  <c r="H3692" i="1"/>
  <c r="G3675" i="1"/>
  <c r="C3675" i="1" s="1"/>
  <c r="H3674" i="1"/>
  <c r="G3657" i="1"/>
  <c r="C3657" i="1" s="1"/>
  <c r="H3656" i="1"/>
  <c r="G3639" i="1"/>
  <c r="C3639" i="1" s="1"/>
  <c r="H3638" i="1"/>
  <c r="G3621" i="1"/>
  <c r="C3621" i="1" s="1"/>
  <c r="H3620" i="1"/>
  <c r="G3603" i="1"/>
  <c r="C3603" i="1" s="1"/>
  <c r="H3602" i="1"/>
  <c r="G3585" i="1"/>
  <c r="C3585" i="1" s="1"/>
  <c r="H3584" i="1"/>
  <c r="G3567" i="1"/>
  <c r="C3567" i="1" s="1"/>
  <c r="H3566" i="1"/>
  <c r="G3549" i="1"/>
  <c r="C3549" i="1" s="1"/>
  <c r="H3548" i="1"/>
  <c r="G3531" i="1"/>
  <c r="C3531" i="1" s="1"/>
  <c r="H3530" i="1"/>
  <c r="G3513" i="1"/>
  <c r="C3513" i="1" s="1"/>
  <c r="H3512" i="1"/>
  <c r="G3495" i="1"/>
  <c r="C3495" i="1" s="1"/>
  <c r="H3494" i="1"/>
  <c r="G3477" i="1"/>
  <c r="C3477" i="1" s="1"/>
  <c r="H3476" i="1"/>
  <c r="G3459" i="1"/>
  <c r="C3459" i="1" s="1"/>
  <c r="H3458" i="1"/>
  <c r="G3441" i="1"/>
  <c r="C3441" i="1" s="1"/>
  <c r="H3440" i="1"/>
  <c r="G3423" i="1"/>
  <c r="C3423" i="1" s="1"/>
  <c r="H3422" i="1"/>
  <c r="G3405" i="1"/>
  <c r="C3405" i="1" s="1"/>
  <c r="H3404" i="1"/>
  <c r="G3387" i="1"/>
  <c r="C3387" i="1" s="1"/>
  <c r="H3386" i="1"/>
  <c r="G3369" i="1"/>
  <c r="C3369" i="1" s="1"/>
  <c r="H3368" i="1"/>
  <c r="G3351" i="1"/>
  <c r="C3351" i="1" s="1"/>
  <c r="H3350" i="1"/>
  <c r="G3333" i="1"/>
  <c r="C3333" i="1" s="1"/>
  <c r="H3332" i="1"/>
  <c r="G3315" i="1"/>
  <c r="C3315" i="1" s="1"/>
  <c r="H3314" i="1"/>
  <c r="G3297" i="1"/>
  <c r="C3297" i="1" s="1"/>
  <c r="H3296" i="1"/>
  <c r="G3279" i="1"/>
  <c r="C3279" i="1" s="1"/>
  <c r="H3278" i="1"/>
  <c r="G3261" i="1"/>
  <c r="C3261" i="1" s="1"/>
  <c r="H3260" i="1"/>
  <c r="G3243" i="1"/>
  <c r="C3243" i="1" s="1"/>
  <c r="H3242" i="1"/>
  <c r="G3225" i="1"/>
  <c r="C3225" i="1" s="1"/>
  <c r="H3224" i="1"/>
  <c r="G3207" i="1"/>
  <c r="C3207" i="1" s="1"/>
  <c r="H3206" i="1"/>
  <c r="G3189" i="1"/>
  <c r="C3189" i="1" s="1"/>
  <c r="H3188" i="1"/>
  <c r="G3171" i="1"/>
  <c r="C3171" i="1" s="1"/>
  <c r="H3170" i="1"/>
  <c r="G3153" i="1"/>
  <c r="C3153" i="1" s="1"/>
  <c r="H3152" i="1"/>
  <c r="G3135" i="1"/>
  <c r="C3135" i="1" s="1"/>
  <c r="H3134" i="1"/>
  <c r="G3117" i="1"/>
  <c r="C3117" i="1" s="1"/>
  <c r="H3116" i="1"/>
  <c r="G3099" i="1"/>
  <c r="C3099" i="1" s="1"/>
  <c r="H3098" i="1"/>
  <c r="G3081" i="1"/>
  <c r="C3081" i="1" s="1"/>
  <c r="H3080" i="1"/>
  <c r="G3063" i="1"/>
  <c r="C3063" i="1" s="1"/>
  <c r="H3062" i="1"/>
  <c r="G3045" i="1"/>
  <c r="C3045" i="1" s="1"/>
  <c r="H3044" i="1"/>
  <c r="G3027" i="1"/>
  <c r="C3027" i="1" s="1"/>
  <c r="H3026" i="1"/>
  <c r="G3009" i="1"/>
  <c r="C3009" i="1" s="1"/>
  <c r="H3008" i="1"/>
  <c r="G2991" i="1"/>
  <c r="C2991" i="1" s="1"/>
  <c r="H2990" i="1"/>
  <c r="G2973" i="1"/>
  <c r="C2973" i="1" s="1"/>
  <c r="H2972" i="1"/>
  <c r="G2955" i="1"/>
  <c r="C2955" i="1" s="1"/>
  <c r="H2954" i="1"/>
  <c r="G2937" i="1"/>
  <c r="C2937" i="1" s="1"/>
  <c r="H2936" i="1"/>
  <c r="G2919" i="1"/>
  <c r="C2919" i="1" s="1"/>
  <c r="H2918" i="1"/>
  <c r="G2901" i="1"/>
  <c r="C2901" i="1" s="1"/>
  <c r="H2900" i="1"/>
  <c r="G2883" i="1"/>
  <c r="C2883" i="1" s="1"/>
  <c r="H2882" i="1"/>
  <c r="G2865" i="1"/>
  <c r="C2865" i="1" s="1"/>
  <c r="H2864" i="1"/>
  <c r="G2847" i="1"/>
  <c r="C2847" i="1" s="1"/>
  <c r="H2846" i="1"/>
  <c r="G2829" i="1"/>
  <c r="C2829" i="1" s="1"/>
  <c r="H2828" i="1"/>
  <c r="G2811" i="1"/>
  <c r="C2811" i="1" s="1"/>
  <c r="H2810" i="1"/>
  <c r="G2793" i="1"/>
  <c r="C2793" i="1" s="1"/>
  <c r="H2792" i="1"/>
  <c r="G2775" i="1"/>
  <c r="C2775" i="1" s="1"/>
  <c r="H2774" i="1"/>
  <c r="G2757" i="1"/>
  <c r="C2757" i="1" s="1"/>
  <c r="H2756" i="1"/>
  <c r="G2739" i="1"/>
  <c r="C2739" i="1" s="1"/>
  <c r="H2738" i="1"/>
  <c r="G2721" i="1"/>
  <c r="C2721" i="1" s="1"/>
  <c r="H2720" i="1"/>
  <c r="G2703" i="1"/>
  <c r="C2703" i="1" s="1"/>
  <c r="H2702" i="1"/>
  <c r="G2685" i="1"/>
  <c r="C2685" i="1" s="1"/>
  <c r="H2684" i="1"/>
  <c r="G2667" i="1"/>
  <c r="C2667" i="1" s="1"/>
  <c r="H2666" i="1"/>
  <c r="G2649" i="1"/>
  <c r="C2649" i="1" s="1"/>
  <c r="H2648" i="1"/>
  <c r="G2631" i="1"/>
  <c r="C2631" i="1" s="1"/>
  <c r="H2630" i="1"/>
  <c r="G2613" i="1"/>
  <c r="C2613" i="1" s="1"/>
  <c r="H2612" i="1"/>
  <c r="G2595" i="1"/>
  <c r="C2595" i="1" s="1"/>
  <c r="H2594" i="1"/>
  <c r="G2577" i="1"/>
  <c r="C2577" i="1" s="1"/>
  <c r="H2576" i="1"/>
  <c r="G2559" i="1"/>
  <c r="C2559" i="1" s="1"/>
  <c r="H2558" i="1"/>
  <c r="G2541" i="1"/>
  <c r="C2541" i="1" s="1"/>
  <c r="H2540" i="1"/>
  <c r="G2523" i="1"/>
  <c r="C2523" i="1" s="1"/>
  <c r="H2522" i="1"/>
  <c r="G2505" i="1"/>
  <c r="C2505" i="1" s="1"/>
  <c r="H2504" i="1"/>
  <c r="G2487" i="1"/>
  <c r="C2487" i="1" s="1"/>
  <c r="H2486" i="1"/>
  <c r="G2469" i="1"/>
  <c r="C2469" i="1" s="1"/>
  <c r="H2468" i="1"/>
  <c r="G2451" i="1"/>
  <c r="C2451" i="1" s="1"/>
  <c r="H2450" i="1"/>
  <c r="G2433" i="1"/>
  <c r="C2433" i="1" s="1"/>
  <c r="H2432" i="1"/>
  <c r="G2415" i="1"/>
  <c r="C2415" i="1" s="1"/>
  <c r="H2414" i="1"/>
  <c r="G2397" i="1"/>
  <c r="C2397" i="1" s="1"/>
  <c r="H2396" i="1"/>
  <c r="G2379" i="1"/>
  <c r="C2379" i="1" s="1"/>
  <c r="H2378" i="1"/>
  <c r="G2361" i="1"/>
  <c r="C2361" i="1" s="1"/>
  <c r="H2360" i="1"/>
  <c r="G2343" i="1"/>
  <c r="C2343" i="1" s="1"/>
  <c r="H2342" i="1"/>
  <c r="G2325" i="1"/>
  <c r="C2325" i="1" s="1"/>
  <c r="H2324" i="1"/>
  <c r="G2307" i="1"/>
  <c r="C2307" i="1" s="1"/>
  <c r="H2306" i="1"/>
  <c r="G2289" i="1"/>
  <c r="C2289" i="1" s="1"/>
  <c r="H2288" i="1"/>
  <c r="G2271" i="1"/>
  <c r="C2271" i="1" s="1"/>
  <c r="H2270" i="1"/>
  <c r="G2253" i="1"/>
  <c r="C2253" i="1" s="1"/>
  <c r="H2252" i="1"/>
  <c r="G2235" i="1"/>
  <c r="C2235" i="1" s="1"/>
  <c r="H2234" i="1"/>
  <c r="G2217" i="1"/>
  <c r="C2217" i="1" s="1"/>
  <c r="H2216" i="1"/>
  <c r="G2199" i="1"/>
  <c r="C2199" i="1" s="1"/>
  <c r="H2198" i="1"/>
  <c r="G2181" i="1"/>
  <c r="C2181" i="1" s="1"/>
  <c r="H2180" i="1"/>
  <c r="G2163" i="1"/>
  <c r="C2163" i="1" s="1"/>
  <c r="H2162" i="1"/>
  <c r="G2145" i="1"/>
  <c r="C2145" i="1" s="1"/>
  <c r="H2144" i="1"/>
  <c r="G2127" i="1"/>
  <c r="C2127" i="1" s="1"/>
  <c r="H2126" i="1"/>
  <c r="G2109" i="1"/>
  <c r="C2109" i="1" s="1"/>
  <c r="H2108" i="1"/>
  <c r="G2091" i="1"/>
  <c r="C2091" i="1" s="1"/>
  <c r="H2090" i="1"/>
  <c r="G2073" i="1"/>
  <c r="C2073" i="1" s="1"/>
  <c r="H2072" i="1"/>
  <c r="G2055" i="1"/>
  <c r="C2055" i="1" s="1"/>
  <c r="H2054" i="1"/>
  <c r="G2037" i="1"/>
  <c r="C2037" i="1" s="1"/>
  <c r="H2036" i="1"/>
  <c r="G2019" i="1"/>
  <c r="C2019" i="1" s="1"/>
  <c r="H2018" i="1"/>
  <c r="G2001" i="1"/>
  <c r="C2001" i="1" s="1"/>
  <c r="H2000" i="1"/>
  <c r="G1983" i="1"/>
  <c r="C1983" i="1" s="1"/>
  <c r="H1982" i="1"/>
  <c r="G1965" i="1"/>
  <c r="C1965" i="1" s="1"/>
  <c r="H1964" i="1"/>
  <c r="G1947" i="1"/>
  <c r="C1947" i="1" s="1"/>
  <c r="H1946" i="1"/>
  <c r="G1929" i="1"/>
  <c r="C1929" i="1" s="1"/>
  <c r="H1928" i="1"/>
  <c r="G1911" i="1"/>
  <c r="C1911" i="1" s="1"/>
  <c r="H1910" i="1"/>
  <c r="G1893" i="1"/>
  <c r="C1893" i="1" s="1"/>
  <c r="H1892" i="1"/>
  <c r="G1875" i="1"/>
  <c r="C1875" i="1" s="1"/>
  <c r="H1874" i="1"/>
  <c r="G1857" i="1"/>
  <c r="C1857" i="1" s="1"/>
  <c r="H1856" i="1"/>
  <c r="G1839" i="1"/>
  <c r="C1839" i="1" s="1"/>
  <c r="H1838" i="1"/>
  <c r="G1821" i="1"/>
  <c r="C1821" i="1" s="1"/>
  <c r="H1820" i="1"/>
  <c r="G1803" i="1"/>
  <c r="C1803" i="1" s="1"/>
  <c r="H1802" i="1"/>
  <c r="G1785" i="1"/>
  <c r="C1785" i="1" s="1"/>
  <c r="H1784" i="1"/>
  <c r="G1767" i="1"/>
  <c r="C1767" i="1" s="1"/>
  <c r="H1766" i="1"/>
  <c r="G1749" i="1"/>
  <c r="C1749" i="1" s="1"/>
  <c r="H1748" i="1"/>
  <c r="G1731" i="1"/>
  <c r="C1731" i="1" s="1"/>
  <c r="H1730" i="1"/>
  <c r="G1713" i="1"/>
  <c r="C1713" i="1" s="1"/>
  <c r="H1712" i="1"/>
  <c r="G1695" i="1"/>
  <c r="C1695" i="1" s="1"/>
  <c r="H1694" i="1"/>
  <c r="G1677" i="1"/>
  <c r="C1677" i="1" s="1"/>
  <c r="H1676" i="1"/>
  <c r="G1659" i="1"/>
  <c r="C1659" i="1" s="1"/>
  <c r="H1658" i="1"/>
  <c r="G1641" i="1"/>
  <c r="C1641" i="1" s="1"/>
  <c r="H1640" i="1"/>
  <c r="G1623" i="1"/>
  <c r="C1623" i="1" s="1"/>
  <c r="H1622" i="1"/>
  <c r="G1605" i="1"/>
  <c r="C1605" i="1" s="1"/>
  <c r="H1604" i="1"/>
  <c r="G1587" i="1"/>
  <c r="C1587" i="1" s="1"/>
  <c r="H1586" i="1"/>
  <c r="G1569" i="1"/>
  <c r="C1569" i="1" s="1"/>
  <c r="H1568" i="1"/>
  <c r="G1551" i="1"/>
  <c r="C1551" i="1" s="1"/>
  <c r="H1550" i="1"/>
  <c r="G1533" i="1"/>
  <c r="C1533" i="1" s="1"/>
  <c r="H1532" i="1"/>
  <c r="G1515" i="1"/>
  <c r="C1515" i="1" s="1"/>
  <c r="H1514" i="1"/>
  <c r="G1497" i="1"/>
  <c r="C1497" i="1" s="1"/>
  <c r="H1496" i="1"/>
  <c r="G1479" i="1"/>
  <c r="C1479" i="1" s="1"/>
  <c r="H1478" i="1"/>
  <c r="G1461" i="1"/>
  <c r="C1461" i="1" s="1"/>
  <c r="H1460" i="1"/>
  <c r="G1443" i="1"/>
  <c r="C1443" i="1" s="1"/>
  <c r="H1442" i="1"/>
  <c r="G1425" i="1"/>
  <c r="C1425" i="1" s="1"/>
  <c r="H1424" i="1"/>
  <c r="G1407" i="1"/>
  <c r="C1407" i="1" s="1"/>
  <c r="H1406" i="1"/>
  <c r="G1389" i="1"/>
  <c r="C1389" i="1" s="1"/>
  <c r="H1388" i="1"/>
  <c r="G1371" i="1"/>
  <c r="C1371" i="1" s="1"/>
  <c r="H1370" i="1"/>
  <c r="G1353" i="1"/>
  <c r="C1353" i="1" s="1"/>
  <c r="H1352" i="1"/>
  <c r="G1335" i="1"/>
  <c r="C1335" i="1" s="1"/>
  <c r="H1334" i="1"/>
  <c r="G1317" i="1"/>
  <c r="C1317" i="1" s="1"/>
  <c r="H1316" i="1"/>
  <c r="G1299" i="1"/>
  <c r="C1299" i="1" s="1"/>
  <c r="H1298" i="1"/>
  <c r="G1281" i="1"/>
  <c r="C1281" i="1" s="1"/>
  <c r="H1280" i="1"/>
  <c r="G1263" i="1"/>
  <c r="C1263" i="1" s="1"/>
  <c r="H1262" i="1"/>
  <c r="G1245" i="1"/>
  <c r="C1245" i="1" s="1"/>
  <c r="H1244" i="1"/>
  <c r="G1227" i="1"/>
  <c r="C1227" i="1" s="1"/>
  <c r="H1226" i="1"/>
  <c r="G1209" i="1"/>
  <c r="C1209" i="1" s="1"/>
  <c r="H1208" i="1"/>
  <c r="G1191" i="1"/>
  <c r="C1191" i="1" s="1"/>
  <c r="H1190" i="1"/>
  <c r="G1173" i="1"/>
  <c r="C1173" i="1" s="1"/>
  <c r="H1172" i="1"/>
  <c r="G1155" i="1"/>
  <c r="C1155" i="1" s="1"/>
  <c r="H1154" i="1"/>
  <c r="G1137" i="1"/>
  <c r="C1137" i="1" s="1"/>
  <c r="H1136" i="1"/>
  <c r="G1119" i="1"/>
  <c r="C1119" i="1" s="1"/>
  <c r="H1118" i="1"/>
  <c r="G1101" i="1"/>
  <c r="C1101" i="1" s="1"/>
  <c r="H1100" i="1"/>
  <c r="G1083" i="1"/>
  <c r="C1083" i="1" s="1"/>
  <c r="H1082" i="1"/>
  <c r="G1065" i="1"/>
  <c r="C1065" i="1" s="1"/>
  <c r="H1064" i="1"/>
  <c r="G1047" i="1"/>
  <c r="C1047" i="1" s="1"/>
  <c r="H1046" i="1"/>
  <c r="G1029" i="1"/>
  <c r="C1029" i="1" s="1"/>
  <c r="H1028" i="1"/>
  <c r="G1011" i="1"/>
  <c r="C1011" i="1" s="1"/>
  <c r="H1010" i="1"/>
  <c r="G993" i="1"/>
  <c r="C993" i="1" s="1"/>
  <c r="H992" i="1"/>
  <c r="G975" i="1"/>
  <c r="C975" i="1" s="1"/>
  <c r="H974" i="1"/>
  <c r="G957" i="1"/>
  <c r="C957" i="1" s="1"/>
  <c r="H956" i="1"/>
  <c r="G939" i="1"/>
  <c r="C939" i="1" s="1"/>
  <c r="H938" i="1"/>
  <c r="G921" i="1"/>
  <c r="C921" i="1" s="1"/>
  <c r="H920" i="1"/>
  <c r="G903" i="1"/>
  <c r="C903" i="1" s="1"/>
  <c r="H902" i="1"/>
  <c r="G885" i="1"/>
  <c r="C885" i="1" s="1"/>
  <c r="H884" i="1"/>
  <c r="G867" i="1"/>
  <c r="C867" i="1" s="1"/>
  <c r="H866" i="1"/>
  <c r="G849" i="1"/>
  <c r="C849" i="1" s="1"/>
  <c r="H848" i="1"/>
  <c r="G831" i="1"/>
  <c r="C831" i="1" s="1"/>
  <c r="H830" i="1"/>
  <c r="G813" i="1"/>
  <c r="C813" i="1" s="1"/>
  <c r="H812" i="1"/>
  <c r="G795" i="1"/>
  <c r="C795" i="1" s="1"/>
  <c r="H794" i="1"/>
  <c r="G777" i="1"/>
  <c r="C777" i="1" s="1"/>
  <c r="H776" i="1"/>
  <c r="G759" i="1"/>
  <c r="C759" i="1" s="1"/>
  <c r="H758" i="1"/>
  <c r="G741" i="1"/>
  <c r="C741" i="1" s="1"/>
  <c r="H740" i="1"/>
  <c r="G723" i="1"/>
  <c r="C723" i="1" s="1"/>
  <c r="H722" i="1"/>
  <c r="G705" i="1"/>
  <c r="C705" i="1" s="1"/>
  <c r="H704" i="1"/>
  <c r="G687" i="1"/>
  <c r="C687" i="1" s="1"/>
  <c r="H686" i="1"/>
  <c r="G669" i="1"/>
  <c r="C669" i="1" s="1"/>
  <c r="H668" i="1"/>
  <c r="G651" i="1"/>
  <c r="C651" i="1" s="1"/>
  <c r="H650" i="1"/>
  <c r="G633" i="1"/>
  <c r="C633" i="1" s="1"/>
  <c r="H632" i="1"/>
  <c r="G615" i="1"/>
  <c r="C615" i="1" s="1"/>
  <c r="H614" i="1"/>
  <c r="G597" i="1"/>
  <c r="C597" i="1" s="1"/>
  <c r="H596" i="1"/>
  <c r="G579" i="1"/>
  <c r="C579" i="1" s="1"/>
  <c r="H578" i="1"/>
  <c r="G561" i="1"/>
  <c r="C561" i="1" s="1"/>
  <c r="H560" i="1"/>
  <c r="G543" i="1"/>
  <c r="C543" i="1" s="1"/>
  <c r="H542" i="1"/>
  <c r="G525" i="1"/>
  <c r="C525" i="1" s="1"/>
  <c r="H524" i="1"/>
  <c r="G507" i="1"/>
  <c r="C507" i="1" s="1"/>
  <c r="H506" i="1"/>
  <c r="G489" i="1"/>
  <c r="C489" i="1" s="1"/>
  <c r="H488" i="1"/>
  <c r="G471" i="1"/>
  <c r="C471" i="1" s="1"/>
  <c r="H470" i="1"/>
  <c r="G453" i="1"/>
  <c r="C453" i="1" s="1"/>
  <c r="H452" i="1"/>
  <c r="G435" i="1"/>
  <c r="C435" i="1" s="1"/>
  <c r="H434" i="1"/>
  <c r="G417" i="1"/>
  <c r="C417" i="1" s="1"/>
  <c r="H416" i="1"/>
  <c r="G399" i="1"/>
  <c r="C399" i="1" s="1"/>
  <c r="H398" i="1"/>
  <c r="G381" i="1"/>
  <c r="C381" i="1" s="1"/>
  <c r="H380" i="1"/>
  <c r="G363" i="1"/>
  <c r="C363" i="1" s="1"/>
  <c r="H362" i="1"/>
  <c r="G345" i="1"/>
  <c r="C345" i="1" s="1"/>
  <c r="H344" i="1"/>
  <c r="G327" i="1"/>
  <c r="C327" i="1" s="1"/>
  <c r="H326" i="1"/>
  <c r="G309" i="1"/>
  <c r="C309" i="1" s="1"/>
  <c r="H308" i="1"/>
  <c r="G291" i="1"/>
  <c r="C291" i="1" s="1"/>
  <c r="H290" i="1"/>
  <c r="G273" i="1"/>
  <c r="C273" i="1" s="1"/>
  <c r="H272" i="1"/>
  <c r="G255" i="1"/>
  <c r="C255" i="1" s="1"/>
  <c r="H254" i="1"/>
  <c r="G237" i="1"/>
  <c r="C237" i="1" s="1"/>
  <c r="H236" i="1"/>
  <c r="G219" i="1"/>
  <c r="C219" i="1" s="1"/>
  <c r="H218" i="1"/>
  <c r="G201" i="1"/>
  <c r="C201" i="1" s="1"/>
  <c r="H200" i="1"/>
  <c r="G183" i="1"/>
  <c r="C183" i="1" s="1"/>
  <c r="H182" i="1"/>
  <c r="G165" i="1"/>
  <c r="C165" i="1" s="1"/>
  <c r="H164" i="1"/>
  <c r="G147" i="1"/>
  <c r="C147" i="1" s="1"/>
  <c r="H146" i="1"/>
  <c r="G129" i="1"/>
  <c r="C129" i="1" s="1"/>
  <c r="H128" i="1"/>
  <c r="G111" i="1"/>
  <c r="C111" i="1" s="1"/>
  <c r="H110" i="1"/>
  <c r="G93" i="1"/>
  <c r="C93" i="1" s="1"/>
  <c r="H92" i="1"/>
  <c r="G75" i="1"/>
  <c r="C75" i="1" s="1"/>
  <c r="H74" i="1"/>
  <c r="G57" i="1"/>
  <c r="C57" i="1" s="1"/>
  <c r="H56" i="1"/>
  <c r="G39" i="1"/>
  <c r="C39" i="1" s="1"/>
  <c r="H38" i="1"/>
  <c r="G21" i="1"/>
  <c r="C21" i="1" s="1"/>
  <c r="H20" i="1"/>
  <c r="G3" i="1"/>
  <c r="C3" i="1" s="1"/>
  <c r="H2" i="1"/>
  <c r="H1098" i="1" l="1"/>
  <c r="W62" i="2" s="1"/>
  <c r="H1152" i="1"/>
  <c r="W65" i="2" s="1"/>
  <c r="H1206" i="1"/>
  <c r="W68" i="2" s="1"/>
  <c r="H1260" i="1"/>
  <c r="W71" i="2" s="1"/>
  <c r="H1314" i="1"/>
  <c r="W74" i="2" s="1"/>
  <c r="H1422" i="1"/>
  <c r="W80" i="2" s="1"/>
  <c r="H1476" i="1"/>
  <c r="W83" i="2" s="1"/>
  <c r="H1530" i="1"/>
  <c r="W86" i="2" s="1"/>
  <c r="H1584" i="1"/>
  <c r="W89" i="2" s="1"/>
  <c r="H1638" i="1"/>
  <c r="W92" i="2" s="1"/>
  <c r="H1692" i="1"/>
  <c r="W95" i="2" s="1"/>
  <c r="H1746" i="1"/>
  <c r="W98" i="2" s="1"/>
  <c r="H1800" i="1"/>
  <c r="W101" i="2" s="1"/>
  <c r="H1854" i="1"/>
  <c r="W104" i="2" s="1"/>
  <c r="H1908" i="1"/>
  <c r="W107" i="2" s="1"/>
  <c r="H1962" i="1"/>
  <c r="W110" i="2" s="1"/>
  <c r="H2016" i="1"/>
  <c r="W113" i="2" s="1"/>
  <c r="H2070" i="1"/>
  <c r="W116" i="2" s="1"/>
  <c r="H2124" i="1"/>
  <c r="W119" i="2" s="1"/>
  <c r="H2178" i="1"/>
  <c r="W122" i="2" s="1"/>
  <c r="H2232" i="1"/>
  <c r="W125" i="2" s="1"/>
  <c r="H2286" i="1"/>
  <c r="W128" i="2" s="1"/>
  <c r="H2340" i="1"/>
  <c r="W131" i="2" s="1"/>
  <c r="H2394" i="1"/>
  <c r="W134" i="2" s="1"/>
  <c r="H2448" i="1"/>
  <c r="W137" i="2" s="1"/>
  <c r="H2502" i="1"/>
  <c r="W140" i="2" s="1"/>
  <c r="H2556" i="1"/>
  <c r="W143" i="2" s="1"/>
  <c r="H2610" i="1"/>
  <c r="W146" i="2" s="1"/>
  <c r="H2664" i="1"/>
  <c r="W149" i="2" s="1"/>
  <c r="H2718" i="1"/>
  <c r="W152" i="2" s="1"/>
  <c r="H2772" i="1"/>
  <c r="W155" i="2" s="1"/>
  <c r="H2826" i="1"/>
  <c r="W158" i="2" s="1"/>
  <c r="H2880" i="1"/>
  <c r="W161" i="2" s="1"/>
  <c r="H2934" i="1"/>
  <c r="W164" i="2" s="1"/>
  <c r="H2988" i="1"/>
  <c r="W167" i="2" s="1"/>
  <c r="H3042" i="1"/>
  <c r="W170" i="2" s="1"/>
  <c r="H3096" i="1"/>
  <c r="W173" i="2" s="1"/>
  <c r="H3150" i="1"/>
  <c r="W176" i="2" s="1"/>
  <c r="H3204" i="1"/>
  <c r="W179" i="2" s="1"/>
  <c r="H3258" i="1"/>
  <c r="W182" i="2" s="1"/>
  <c r="H3312" i="1"/>
  <c r="W185" i="2" s="1"/>
  <c r="H3366" i="1"/>
  <c r="W188" i="2" s="1"/>
  <c r="H3420" i="1"/>
  <c r="W191" i="2" s="1"/>
  <c r="H3474" i="1"/>
  <c r="W194" i="2" s="1"/>
  <c r="H3528" i="1"/>
  <c r="W197" i="2" s="1"/>
  <c r="H3582" i="1"/>
  <c r="W200" i="2" s="1"/>
  <c r="H3636" i="1"/>
  <c r="W203" i="2" s="1"/>
  <c r="H3690" i="1"/>
  <c r="W206" i="2" s="1"/>
  <c r="H3744" i="1"/>
  <c r="W209" i="2" s="1"/>
  <c r="H3798" i="1"/>
  <c r="W212" i="2" s="1"/>
  <c r="H3852" i="1"/>
  <c r="W215" i="2" s="1"/>
  <c r="H3906" i="1"/>
  <c r="W218" i="2" s="1"/>
  <c r="H3960" i="1"/>
  <c r="W221" i="2" s="1"/>
  <c r="H4014" i="1"/>
  <c r="W224" i="2" s="1"/>
  <c r="H4068" i="1"/>
  <c r="W227" i="2" s="1"/>
  <c r="H4122" i="1"/>
  <c r="W230" i="2" s="1"/>
  <c r="H4176" i="1"/>
  <c r="W233" i="2" s="1"/>
  <c r="H4230" i="1"/>
  <c r="W236" i="2" s="1"/>
  <c r="H4284" i="1"/>
  <c r="W239" i="2" s="1"/>
  <c r="H4338" i="1"/>
  <c r="W242" i="2" s="1"/>
  <c r="H4392" i="1"/>
  <c r="W245" i="2" s="1"/>
  <c r="H4446" i="1"/>
  <c r="W248" i="2" s="1"/>
  <c r="H4500" i="1"/>
  <c r="W251" i="2" s="1"/>
  <c r="H4554" i="1"/>
  <c r="W254" i="2" s="1"/>
  <c r="H4608" i="1"/>
  <c r="W257" i="2" s="1"/>
  <c r="H4662" i="1"/>
  <c r="W260" i="2" s="1"/>
  <c r="H4716" i="1"/>
  <c r="W263" i="2" s="1"/>
  <c r="H4770" i="1"/>
  <c r="W266" i="2" s="1"/>
  <c r="H4824" i="1"/>
  <c r="W269" i="2" s="1"/>
  <c r="H4878" i="1"/>
  <c r="W272" i="2" s="1"/>
  <c r="H4932" i="1"/>
  <c r="W275" i="2" s="1"/>
  <c r="H4986" i="1"/>
  <c r="W278" i="2" s="1"/>
  <c r="H5040" i="1"/>
  <c r="W281" i="2" s="1"/>
  <c r="H5094" i="1"/>
  <c r="W284" i="2" s="1"/>
  <c r="H5148" i="1"/>
  <c r="W287" i="2" s="1"/>
  <c r="H5202" i="1"/>
  <c r="W290" i="2" s="1"/>
  <c r="H5256" i="1"/>
  <c r="W293" i="2" s="1"/>
  <c r="H5310" i="1"/>
  <c r="W296" i="2" s="1"/>
  <c r="H5364" i="1"/>
  <c r="H5418" i="1"/>
  <c r="W302" i="2" s="1"/>
  <c r="H5472" i="1"/>
  <c r="W305" i="2" s="1"/>
  <c r="H5526" i="1"/>
  <c r="W308" i="2" s="1"/>
  <c r="H5580" i="1"/>
  <c r="W311" i="2" s="1"/>
  <c r="H5634" i="1"/>
  <c r="W314" i="2" s="1"/>
  <c r="H5688" i="1"/>
  <c r="W317" i="2" s="1"/>
  <c r="H5742" i="1"/>
  <c r="W320" i="2" s="1"/>
  <c r="H5796" i="1"/>
  <c r="W323" i="2" s="1"/>
  <c r="H5850" i="1"/>
  <c r="W326" i="2" s="1"/>
  <c r="H5904" i="1"/>
  <c r="W329" i="2" s="1"/>
  <c r="H5958" i="1"/>
  <c r="W332" i="2" s="1"/>
  <c r="H6012" i="1"/>
  <c r="W335" i="2" s="1"/>
  <c r="H6066" i="1"/>
  <c r="W338" i="2" s="1"/>
  <c r="H6120" i="1"/>
  <c r="W357" i="2" s="1"/>
  <c r="H6174" i="1"/>
  <c r="W344" i="2" s="1"/>
  <c r="H6228" i="1"/>
  <c r="W347" i="2" s="1"/>
  <c r="H6282" i="1"/>
  <c r="W350" i="2" s="1"/>
  <c r="H6336" i="1"/>
  <c r="W353" i="2" s="1"/>
  <c r="H6390" i="1"/>
  <c r="W356" i="2" s="1"/>
  <c r="H6444" i="1"/>
  <c r="W359" i="2" s="1"/>
  <c r="H6498" i="1"/>
  <c r="W362" i="2" s="1"/>
  <c r="H6552" i="1"/>
  <c r="W365" i="2" s="1"/>
  <c r="H6606" i="1"/>
  <c r="W368" i="2" s="1"/>
  <c r="H6660" i="1"/>
  <c r="W371" i="2" s="1"/>
  <c r="H6714" i="1"/>
  <c r="W374" i="2" s="1"/>
  <c r="H6768" i="1"/>
  <c r="W377" i="2" s="1"/>
  <c r="H6822" i="1"/>
  <c r="W380" i="2" s="1"/>
  <c r="H6876" i="1"/>
  <c r="W383" i="2" s="1"/>
  <c r="H6930" i="1"/>
  <c r="W386" i="2" s="1"/>
  <c r="H6984" i="1"/>
  <c r="W389" i="2" s="1"/>
  <c r="H7038" i="1"/>
  <c r="W392" i="2" s="1"/>
  <c r="H7092" i="1"/>
  <c r="W395" i="2" s="1"/>
  <c r="H7146" i="1"/>
  <c r="W398" i="2" s="1"/>
  <c r="H7200" i="1"/>
  <c r="W401" i="2" s="1"/>
  <c r="H7254" i="1"/>
  <c r="W404" i="2" s="1"/>
  <c r="H7308" i="1"/>
  <c r="W407" i="2" s="1"/>
  <c r="H7362" i="1"/>
  <c r="W410" i="2" s="1"/>
  <c r="H7416" i="1"/>
  <c r="W413" i="2" s="1"/>
  <c r="H7470" i="1"/>
  <c r="W416" i="2" s="1"/>
  <c r="H7524" i="1"/>
  <c r="W419" i="2" s="1"/>
  <c r="H7578" i="1"/>
  <c r="W422" i="2" s="1"/>
  <c r="H7632" i="1"/>
  <c r="W425" i="2" s="1"/>
  <c r="H7686" i="1"/>
  <c r="W428" i="2" s="1"/>
  <c r="H7740" i="1"/>
  <c r="W431" i="2" s="1"/>
  <c r="H7794" i="1"/>
  <c r="W434" i="2" s="1"/>
  <c r="H7848" i="1"/>
  <c r="W437" i="2" s="1"/>
  <c r="H7902" i="1"/>
  <c r="W440" i="2" s="1"/>
  <c r="H7956" i="1"/>
  <c r="W443" i="2" s="1"/>
  <c r="H8010" i="1"/>
  <c r="W446" i="2" s="1"/>
  <c r="H18" i="1"/>
  <c r="W2" i="2" s="1"/>
  <c r="H72" i="1"/>
  <c r="W5" i="2" s="1"/>
  <c r="H126" i="1"/>
  <c r="W8" i="2" s="1"/>
  <c r="H180" i="1"/>
  <c r="W11" i="2" s="1"/>
  <c r="H234" i="1"/>
  <c r="W14" i="2" s="1"/>
  <c r="H288" i="1"/>
  <c r="W17" i="2" s="1"/>
  <c r="H342" i="1"/>
  <c r="W20" i="2" s="1"/>
  <c r="H396" i="1"/>
  <c r="W23" i="2" s="1"/>
  <c r="H450" i="1"/>
  <c r="W26" i="2" s="1"/>
  <c r="H504" i="1"/>
  <c r="W29" i="2" s="1"/>
  <c r="H558" i="1"/>
  <c r="W32" i="2" s="1"/>
  <c r="H612" i="1"/>
  <c r="W35" i="2" s="1"/>
  <c r="H666" i="1"/>
  <c r="W38" i="2" s="1"/>
  <c r="H720" i="1"/>
  <c r="W41" i="2" s="1"/>
  <c r="H774" i="1"/>
  <c r="W44" i="2" s="1"/>
  <c r="H828" i="1"/>
  <c r="W47" i="2" s="1"/>
  <c r="H882" i="1"/>
  <c r="W50" i="2" s="1"/>
  <c r="H936" i="1"/>
  <c r="W53" i="2" s="1"/>
  <c r="H990" i="1"/>
  <c r="W56" i="2" s="1"/>
  <c r="H1044" i="1"/>
  <c r="W59" i="2" s="1"/>
  <c r="H1368" i="1"/>
  <c r="W77" i="2" s="1"/>
  <c r="H36" i="1"/>
  <c r="W3" i="2" s="1"/>
  <c r="H90" i="1"/>
  <c r="W6" i="2" s="1"/>
  <c r="H144" i="1"/>
  <c r="W9" i="2" s="1"/>
  <c r="H198" i="1"/>
  <c r="W12" i="2" s="1"/>
  <c r="H252" i="1"/>
  <c r="W15" i="2" s="1"/>
  <c r="H306" i="1"/>
  <c r="W18" i="2" s="1"/>
  <c r="H360" i="1"/>
  <c r="W21" i="2" s="1"/>
  <c r="H414" i="1"/>
  <c r="W24" i="2" s="1"/>
  <c r="H468" i="1"/>
  <c r="W27" i="2" s="1"/>
  <c r="H522" i="1"/>
  <c r="W30" i="2" s="1"/>
  <c r="H576" i="1"/>
  <c r="W33" i="2" s="1"/>
  <c r="H630" i="1"/>
  <c r="W36" i="2" s="1"/>
  <c r="H684" i="1"/>
  <c r="W39" i="2" s="1"/>
  <c r="H738" i="1"/>
  <c r="W42" i="2" s="1"/>
  <c r="H792" i="1"/>
  <c r="W45" i="2" s="1"/>
  <c r="H846" i="1"/>
  <c r="W48" i="2" s="1"/>
  <c r="H900" i="1"/>
  <c r="W51" i="2" s="1"/>
  <c r="H954" i="1"/>
  <c r="W54" i="2" s="1"/>
  <c r="H1008" i="1"/>
  <c r="W57" i="2" s="1"/>
  <c r="H1062" i="1"/>
  <c r="W60" i="2" s="1"/>
  <c r="H1116" i="1"/>
  <c r="W63" i="2" s="1"/>
  <c r="H1170" i="1"/>
  <c r="W66" i="2" s="1"/>
  <c r="H1224" i="1"/>
  <c r="W69" i="2" s="1"/>
  <c r="H1278" i="1"/>
  <c r="W72" i="2" s="1"/>
  <c r="H1332" i="1"/>
  <c r="W75" i="2" s="1"/>
  <c r="H1386" i="1"/>
  <c r="W78" i="2" s="1"/>
  <c r="H1440" i="1"/>
  <c r="W81" i="2" s="1"/>
  <c r="H1494" i="1"/>
  <c r="W84" i="2" s="1"/>
  <c r="H1548" i="1"/>
  <c r="W87" i="2" s="1"/>
  <c r="H1602" i="1"/>
  <c r="W90" i="2" s="1"/>
  <c r="H1656" i="1"/>
  <c r="W93" i="2" s="1"/>
  <c r="H1710" i="1"/>
  <c r="W96" i="2" s="1"/>
  <c r="H1764" i="1"/>
  <c r="W99" i="2" s="1"/>
  <c r="H1818" i="1"/>
  <c r="W102" i="2" s="1"/>
  <c r="H1872" i="1"/>
  <c r="W105" i="2" s="1"/>
  <c r="H1926" i="1"/>
  <c r="W108" i="2" s="1"/>
  <c r="H1980" i="1"/>
  <c r="W111" i="2" s="1"/>
  <c r="H2034" i="1"/>
  <c r="W114" i="2" s="1"/>
  <c r="H2088" i="1"/>
  <c r="W117" i="2" s="1"/>
  <c r="H2142" i="1"/>
  <c r="W120" i="2" s="1"/>
  <c r="H2196" i="1"/>
  <c r="W123" i="2" s="1"/>
  <c r="H2250" i="1"/>
  <c r="W126" i="2" s="1"/>
  <c r="H2304" i="1"/>
  <c r="W129" i="2" s="1"/>
  <c r="H2358" i="1"/>
  <c r="W132" i="2" s="1"/>
  <c r="H2412" i="1"/>
  <c r="W135" i="2" s="1"/>
  <c r="H2466" i="1"/>
  <c r="W138" i="2" s="1"/>
  <c r="H2520" i="1"/>
  <c r="W141" i="2" s="1"/>
  <c r="H2574" i="1"/>
  <c r="W144" i="2" s="1"/>
  <c r="H2628" i="1"/>
  <c r="W147" i="2" s="1"/>
  <c r="H2682" i="1"/>
  <c r="W150" i="2" s="1"/>
  <c r="H2736" i="1"/>
  <c r="W153" i="2" s="1"/>
  <c r="H2790" i="1"/>
  <c r="W156" i="2" s="1"/>
  <c r="H2844" i="1"/>
  <c r="W159" i="2" s="1"/>
  <c r="H2898" i="1"/>
  <c r="W162" i="2" s="1"/>
  <c r="H2952" i="1"/>
  <c r="W165" i="2" s="1"/>
  <c r="H3006" i="1"/>
  <c r="W168" i="2" s="1"/>
  <c r="H3060" i="1"/>
  <c r="W171" i="2" s="1"/>
  <c r="H3114" i="1"/>
  <c r="W174" i="2" s="1"/>
  <c r="H3168" i="1"/>
  <c r="W177" i="2" s="1"/>
  <c r="H3222" i="1"/>
  <c r="W180" i="2" s="1"/>
  <c r="H3276" i="1"/>
  <c r="W183" i="2" s="1"/>
  <c r="H3330" i="1"/>
  <c r="W186" i="2" s="1"/>
  <c r="H3384" i="1"/>
  <c r="W189" i="2" s="1"/>
  <c r="H3438" i="1"/>
  <c r="W192" i="2" s="1"/>
  <c r="H54" i="1"/>
  <c r="W4" i="2" s="1"/>
  <c r="H108" i="1"/>
  <c r="W7" i="2" s="1"/>
  <c r="H162" i="1"/>
  <c r="W10" i="2" s="1"/>
  <c r="H216" i="1"/>
  <c r="W13" i="2" s="1"/>
  <c r="H270" i="1"/>
  <c r="W16" i="2" s="1"/>
  <c r="H324" i="1"/>
  <c r="W19" i="2" s="1"/>
  <c r="H378" i="1"/>
  <c r="W22" i="2" s="1"/>
  <c r="H432" i="1"/>
  <c r="W25" i="2" s="1"/>
  <c r="H486" i="1"/>
  <c r="W28" i="2" s="1"/>
  <c r="H540" i="1"/>
  <c r="W31" i="2" s="1"/>
  <c r="H594" i="1"/>
  <c r="W34" i="2" s="1"/>
  <c r="H648" i="1"/>
  <c r="W37" i="2" s="1"/>
  <c r="H702" i="1"/>
  <c r="W40" i="2" s="1"/>
  <c r="H756" i="1"/>
  <c r="W43" i="2" s="1"/>
  <c r="H810" i="1"/>
  <c r="W46" i="2" s="1"/>
  <c r="H864" i="1"/>
  <c r="W49" i="2" s="1"/>
  <c r="H918" i="1"/>
  <c r="W52" i="2" s="1"/>
  <c r="H972" i="1"/>
  <c r="W55" i="2" s="1"/>
  <c r="H1026" i="1"/>
  <c r="W58" i="2" s="1"/>
  <c r="H1080" i="1"/>
  <c r="W61" i="2" s="1"/>
  <c r="H1134" i="1"/>
  <c r="W64" i="2" s="1"/>
  <c r="H1188" i="1"/>
  <c r="W67" i="2" s="1"/>
  <c r="H1242" i="1"/>
  <c r="W70" i="2" s="1"/>
  <c r="H1296" i="1"/>
  <c r="W73" i="2" s="1"/>
  <c r="H1350" i="1"/>
  <c r="W76" i="2" s="1"/>
  <c r="H1404" i="1"/>
  <c r="W79" i="2" s="1"/>
  <c r="H1458" i="1"/>
  <c r="W82" i="2" s="1"/>
  <c r="H1512" i="1"/>
  <c r="W85" i="2" s="1"/>
  <c r="H1566" i="1"/>
  <c r="W88" i="2" s="1"/>
  <c r="H1620" i="1"/>
  <c r="W91" i="2" s="1"/>
  <c r="H1674" i="1"/>
  <c r="W94" i="2" s="1"/>
  <c r="H1728" i="1"/>
  <c r="W97" i="2" s="1"/>
  <c r="H1782" i="1"/>
  <c r="W100" i="2" s="1"/>
  <c r="H1836" i="1"/>
  <c r="W103" i="2" s="1"/>
  <c r="H1890" i="1"/>
  <c r="W106" i="2" s="1"/>
  <c r="H1944" i="1"/>
  <c r="W109" i="2" s="1"/>
  <c r="H1998" i="1"/>
  <c r="W112" i="2" s="1"/>
  <c r="H2052" i="1"/>
  <c r="W115" i="2" s="1"/>
  <c r="H2106" i="1"/>
  <c r="W118" i="2" s="1"/>
  <c r="H2160" i="1"/>
  <c r="W121" i="2" s="1"/>
  <c r="H2214" i="1"/>
  <c r="W124" i="2" s="1"/>
  <c r="H2268" i="1"/>
  <c r="W127" i="2" s="1"/>
  <c r="H2322" i="1"/>
  <c r="W130" i="2" s="1"/>
  <c r="H2376" i="1"/>
  <c r="W133" i="2" s="1"/>
  <c r="H2430" i="1"/>
  <c r="W136" i="2" s="1"/>
  <c r="H2484" i="1"/>
  <c r="W139" i="2" s="1"/>
  <c r="H2538" i="1"/>
  <c r="W142" i="2" s="1"/>
  <c r="H2592" i="1"/>
  <c r="W145" i="2" s="1"/>
  <c r="H2646" i="1"/>
  <c r="W148" i="2" s="1"/>
  <c r="H2700" i="1"/>
  <c r="W151" i="2" s="1"/>
  <c r="H2754" i="1"/>
  <c r="W154" i="2" s="1"/>
  <c r="H2808" i="1"/>
  <c r="W157" i="2" s="1"/>
  <c r="H2862" i="1"/>
  <c r="W160" i="2" s="1"/>
  <c r="H2916" i="1"/>
  <c r="W163" i="2" s="1"/>
  <c r="H2970" i="1"/>
  <c r="W166" i="2" s="1"/>
  <c r="H3024" i="1"/>
  <c r="W169" i="2" s="1"/>
  <c r="H3078" i="1"/>
  <c r="W172" i="2" s="1"/>
  <c r="H3132" i="1"/>
  <c r="W175" i="2" s="1"/>
  <c r="H3186" i="1"/>
  <c r="W178" i="2" s="1"/>
  <c r="H3240" i="1"/>
  <c r="W181" i="2" s="1"/>
  <c r="H3294" i="1"/>
  <c r="W184" i="2" s="1"/>
  <c r="H3348" i="1"/>
  <c r="W187" i="2" s="1"/>
  <c r="H3402" i="1"/>
  <c r="W190" i="2" s="1"/>
  <c r="H3456" i="1"/>
  <c r="W193" i="2" s="1"/>
  <c r="H8064" i="1"/>
  <c r="W449" i="2" s="1"/>
  <c r="H3492" i="1"/>
  <c r="W195" i="2" s="1"/>
  <c r="H3546" i="1"/>
  <c r="W198" i="2" s="1"/>
  <c r="H3600" i="1"/>
  <c r="W201" i="2" s="1"/>
  <c r="H3654" i="1"/>
  <c r="W204" i="2" s="1"/>
  <c r="H3708" i="1"/>
  <c r="W207" i="2" s="1"/>
  <c r="H3762" i="1"/>
  <c r="W210" i="2" s="1"/>
  <c r="H3816" i="1"/>
  <c r="W213" i="2" s="1"/>
  <c r="H3870" i="1"/>
  <c r="W216" i="2" s="1"/>
  <c r="H3924" i="1"/>
  <c r="W219" i="2" s="1"/>
  <c r="H3978" i="1"/>
  <c r="W222" i="2" s="1"/>
  <c r="H4032" i="1"/>
  <c r="W225" i="2" s="1"/>
  <c r="H4086" i="1"/>
  <c r="W228" i="2" s="1"/>
  <c r="H4140" i="1"/>
  <c r="W231" i="2" s="1"/>
  <c r="H4194" i="1"/>
  <c r="W234" i="2" s="1"/>
  <c r="H4248" i="1"/>
  <c r="W237" i="2" s="1"/>
  <c r="H4302" i="1"/>
  <c r="W240" i="2" s="1"/>
  <c r="H4356" i="1"/>
  <c r="W243" i="2" s="1"/>
  <c r="H4410" i="1"/>
  <c r="W246" i="2" s="1"/>
  <c r="H4464" i="1"/>
  <c r="W249" i="2" s="1"/>
  <c r="H4518" i="1"/>
  <c r="W252" i="2" s="1"/>
  <c r="H4572" i="1"/>
  <c r="W255" i="2" s="1"/>
  <c r="H4626" i="1"/>
  <c r="W258" i="2" s="1"/>
  <c r="H4680" i="1"/>
  <c r="W261" i="2" s="1"/>
  <c r="H4734" i="1"/>
  <c r="W264" i="2" s="1"/>
  <c r="H4788" i="1"/>
  <c r="W267" i="2" s="1"/>
  <c r="H4842" i="1"/>
  <c r="W270" i="2" s="1"/>
  <c r="H4896" i="1"/>
  <c r="W273" i="2" s="1"/>
  <c r="H4950" i="1"/>
  <c r="W276" i="2" s="1"/>
  <c r="H5004" i="1"/>
  <c r="W279" i="2" s="1"/>
  <c r="H5058" i="1"/>
  <c r="W282" i="2" s="1"/>
  <c r="H5112" i="1"/>
  <c r="W285" i="2" s="1"/>
  <c r="H5166" i="1"/>
  <c r="W288" i="2" s="1"/>
  <c r="H5220" i="1"/>
  <c r="W291" i="2" s="1"/>
  <c r="H5274" i="1"/>
  <c r="W294" i="2" s="1"/>
  <c r="H5328" i="1"/>
  <c r="W297" i="2" s="1"/>
  <c r="H5382" i="1"/>
  <c r="W300" i="2" s="1"/>
  <c r="H5436" i="1"/>
  <c r="W303" i="2" s="1"/>
  <c r="H5490" i="1"/>
  <c r="W306" i="2" s="1"/>
  <c r="H5544" i="1"/>
  <c r="W309" i="2" s="1"/>
  <c r="H5598" i="1"/>
  <c r="W312" i="2" s="1"/>
  <c r="H5652" i="1"/>
  <c r="W315" i="2" s="1"/>
  <c r="H5706" i="1"/>
  <c r="W318" i="2" s="1"/>
  <c r="H5760" i="1"/>
  <c r="W321" i="2" s="1"/>
  <c r="H5814" i="1"/>
  <c r="W324" i="2" s="1"/>
  <c r="H5868" i="1"/>
  <c r="W327" i="2" s="1"/>
  <c r="H5922" i="1"/>
  <c r="W330" i="2" s="1"/>
  <c r="H5976" i="1"/>
  <c r="W333" i="2" s="1"/>
  <c r="H6030" i="1"/>
  <c r="W336" i="2" s="1"/>
  <c r="H6084" i="1"/>
  <c r="W339" i="2" s="1"/>
  <c r="H6138" i="1"/>
  <c r="W342" i="2" s="1"/>
  <c r="H6192" i="1"/>
  <c r="W345" i="2" s="1"/>
  <c r="H6246" i="1"/>
  <c r="W348" i="2" s="1"/>
  <c r="H6300" i="1"/>
  <c r="W351" i="2" s="1"/>
  <c r="H6354" i="1"/>
  <c r="W354" i="2" s="1"/>
  <c r="H6408" i="1"/>
  <c r="H6462" i="1"/>
  <c r="H6516" i="1"/>
  <c r="W363" i="2" s="1"/>
  <c r="H6570" i="1"/>
  <c r="W366" i="2" s="1"/>
  <c r="H6624" i="1"/>
  <c r="W369" i="2" s="1"/>
  <c r="H6678" i="1"/>
  <c r="W372" i="2" s="1"/>
  <c r="H6732" i="1"/>
  <c r="W375" i="2" s="1"/>
  <c r="H6786" i="1"/>
  <c r="W378" i="2" s="1"/>
  <c r="H6840" i="1"/>
  <c r="W381" i="2" s="1"/>
  <c r="H6894" i="1"/>
  <c r="W384" i="2" s="1"/>
  <c r="H6948" i="1"/>
  <c r="W387" i="2" s="1"/>
  <c r="H7002" i="1"/>
  <c r="W390" i="2" s="1"/>
  <c r="H7056" i="1"/>
  <c r="W393" i="2" s="1"/>
  <c r="H7110" i="1"/>
  <c r="W396" i="2" s="1"/>
  <c r="H7164" i="1"/>
  <c r="W399" i="2" s="1"/>
  <c r="H7218" i="1"/>
  <c r="W402" i="2" s="1"/>
  <c r="H7272" i="1"/>
  <c r="W405" i="2" s="1"/>
  <c r="H7326" i="1"/>
  <c r="W408" i="2" s="1"/>
  <c r="H7380" i="1"/>
  <c r="W411" i="2" s="1"/>
  <c r="H7434" i="1"/>
  <c r="W414" i="2" s="1"/>
  <c r="H7488" i="1"/>
  <c r="W417" i="2" s="1"/>
  <c r="H7542" i="1"/>
  <c r="W420" i="2" s="1"/>
  <c r="H7596" i="1"/>
  <c r="W423" i="2" s="1"/>
  <c r="H7650" i="1"/>
  <c r="W426" i="2" s="1"/>
  <c r="H7704" i="1"/>
  <c r="W429" i="2" s="1"/>
  <c r="H7758" i="1"/>
  <c r="W432" i="2" s="1"/>
  <c r="H7812" i="1"/>
  <c r="W435" i="2" s="1"/>
  <c r="H7866" i="1"/>
  <c r="W438" i="2" s="1"/>
  <c r="H7920" i="1"/>
  <c r="W441" i="2" s="1"/>
  <c r="H7974" i="1"/>
  <c r="W444" i="2" s="1"/>
  <c r="H8028" i="1"/>
  <c r="W447" i="2" s="1"/>
  <c r="H3510" i="1"/>
  <c r="W196" i="2" s="1"/>
  <c r="H3564" i="1"/>
  <c r="W199" i="2" s="1"/>
  <c r="H3618" i="1"/>
  <c r="W202" i="2" s="1"/>
  <c r="H3672" i="1"/>
  <c r="W205" i="2" s="1"/>
  <c r="H3726" i="1"/>
  <c r="W208" i="2" s="1"/>
  <c r="H3780" i="1"/>
  <c r="W211" i="2" s="1"/>
  <c r="H3834" i="1"/>
  <c r="W214" i="2" s="1"/>
  <c r="H3888" i="1"/>
  <c r="W217" i="2" s="1"/>
  <c r="H3942" i="1"/>
  <c r="W220" i="2" s="1"/>
  <c r="H3996" i="1"/>
  <c r="W223" i="2" s="1"/>
  <c r="H4050" i="1"/>
  <c r="W226" i="2" s="1"/>
  <c r="H4104" i="1"/>
  <c r="W229" i="2" s="1"/>
  <c r="H4158" i="1"/>
  <c r="W232" i="2" s="1"/>
  <c r="H4212" i="1"/>
  <c r="W235" i="2" s="1"/>
  <c r="H4266" i="1"/>
  <c r="W238" i="2" s="1"/>
  <c r="H4320" i="1"/>
  <c r="W241" i="2" s="1"/>
  <c r="H4374" i="1"/>
  <c r="W244" i="2" s="1"/>
  <c r="H4428" i="1"/>
  <c r="W247" i="2" s="1"/>
  <c r="H4482" i="1"/>
  <c r="W250" i="2" s="1"/>
  <c r="H4536" i="1"/>
  <c r="W253" i="2" s="1"/>
  <c r="H4590" i="1"/>
  <c r="W256" i="2" s="1"/>
  <c r="H4644" i="1"/>
  <c r="W259" i="2" s="1"/>
  <c r="H4698" i="1"/>
  <c r="W262" i="2" s="1"/>
  <c r="H4752" i="1"/>
  <c r="W265" i="2" s="1"/>
  <c r="H4806" i="1"/>
  <c r="W268" i="2" s="1"/>
  <c r="H4860" i="1"/>
  <c r="W271" i="2" s="1"/>
  <c r="H4914" i="1"/>
  <c r="W274" i="2" s="1"/>
  <c r="H4968" i="1"/>
  <c r="W277" i="2" s="1"/>
  <c r="H5022" i="1"/>
  <c r="W280" i="2" s="1"/>
  <c r="H5076" i="1"/>
  <c r="W283" i="2" s="1"/>
  <c r="H5130" i="1"/>
  <c r="W286" i="2" s="1"/>
  <c r="H5184" i="1"/>
  <c r="W289" i="2" s="1"/>
  <c r="H5238" i="1"/>
  <c r="W292" i="2" s="1"/>
  <c r="H5292" i="1"/>
  <c r="W295" i="2" s="1"/>
  <c r="H5346" i="1"/>
  <c r="W298" i="2" s="1"/>
  <c r="H5400" i="1"/>
  <c r="W301" i="2" s="1"/>
  <c r="H5454" i="1"/>
  <c r="W304" i="2" s="1"/>
  <c r="H5508" i="1"/>
  <c r="W307" i="2" s="1"/>
  <c r="H5562" i="1"/>
  <c r="W310" i="2" s="1"/>
  <c r="H5616" i="1"/>
  <c r="W313" i="2" s="1"/>
  <c r="H5670" i="1"/>
  <c r="W316" i="2" s="1"/>
  <c r="H5724" i="1"/>
  <c r="W319" i="2" s="1"/>
  <c r="H5778" i="1"/>
  <c r="W322" i="2" s="1"/>
  <c r="H5832" i="1"/>
  <c r="W325" i="2" s="1"/>
  <c r="H5886" i="1"/>
  <c r="W328" i="2" s="1"/>
  <c r="H5940" i="1"/>
  <c r="W331" i="2" s="1"/>
  <c r="H5994" i="1"/>
  <c r="W334" i="2" s="1"/>
  <c r="H6048" i="1"/>
  <c r="W337" i="2" s="1"/>
  <c r="H6102" i="1"/>
  <c r="W340" i="2" s="1"/>
  <c r="H6156" i="1"/>
  <c r="W343" i="2" s="1"/>
  <c r="H6210" i="1"/>
  <c r="W346" i="2" s="1"/>
  <c r="H6264" i="1"/>
  <c r="W349" i="2" s="1"/>
  <c r="H6318" i="1"/>
  <c r="W352" i="2" s="1"/>
  <c r="H6372" i="1"/>
  <c r="W355" i="2" s="1"/>
  <c r="H6426" i="1"/>
  <c r="W358" i="2" s="1"/>
  <c r="H6480" i="1"/>
  <c r="W361" i="2" s="1"/>
  <c r="H6534" i="1"/>
  <c r="W364" i="2" s="1"/>
  <c r="H6588" i="1"/>
  <c r="W367" i="2" s="1"/>
  <c r="H6642" i="1"/>
  <c r="W370" i="2" s="1"/>
  <c r="H6696" i="1"/>
  <c r="W373" i="2" s="1"/>
  <c r="H6750" i="1"/>
  <c r="W376" i="2" s="1"/>
  <c r="H6804" i="1"/>
  <c r="W379" i="2" s="1"/>
  <c r="H6858" i="1"/>
  <c r="W382" i="2" s="1"/>
  <c r="H6912" i="1"/>
  <c r="W385" i="2" s="1"/>
  <c r="H6966" i="1"/>
  <c r="W388" i="2" s="1"/>
  <c r="H7020" i="1"/>
  <c r="W391" i="2" s="1"/>
  <c r="H7074" i="1"/>
  <c r="W394" i="2" s="1"/>
  <c r="H7128" i="1"/>
  <c r="W397" i="2" s="1"/>
  <c r="H7182" i="1"/>
  <c r="W400" i="2" s="1"/>
  <c r="H7236" i="1"/>
  <c r="W403" i="2" s="1"/>
  <c r="H7290" i="1"/>
  <c r="W406" i="2" s="1"/>
  <c r="H7344" i="1"/>
  <c r="W409" i="2" s="1"/>
  <c r="H7398" i="1"/>
  <c r="W412" i="2" s="1"/>
  <c r="H7452" i="1"/>
  <c r="W415" i="2" s="1"/>
  <c r="H7506" i="1"/>
  <c r="W418" i="2" s="1"/>
  <c r="H7560" i="1"/>
  <c r="W421" i="2" s="1"/>
  <c r="H7614" i="1"/>
  <c r="W424" i="2" s="1"/>
  <c r="H7668" i="1"/>
  <c r="W427" i="2" s="1"/>
  <c r="H7722" i="1"/>
  <c r="W430" i="2" s="1"/>
  <c r="H7776" i="1"/>
  <c r="W433" i="2" s="1"/>
  <c r="H7830" i="1"/>
  <c r="W436" i="2" s="1"/>
  <c r="H7884" i="1"/>
  <c r="W439" i="2" s="1"/>
  <c r="H7938" i="1"/>
  <c r="W442" i="2" s="1"/>
  <c r="H7992" i="1"/>
  <c r="W445" i="2" s="1"/>
  <c r="H8046" i="1"/>
  <c r="W448" i="2" s="1"/>
  <c r="I321" i="4"/>
  <c r="K321" i="4" s="1"/>
  <c r="I320" i="4"/>
  <c r="K320" i="4" s="1"/>
  <c r="I319" i="4"/>
  <c r="K319" i="4" s="1"/>
  <c r="I318" i="4"/>
  <c r="K318" i="4" s="1"/>
  <c r="I317" i="4"/>
  <c r="K317" i="4" s="1"/>
  <c r="I316" i="4"/>
  <c r="K316" i="4" s="1"/>
  <c r="I315" i="4"/>
  <c r="K315" i="4" s="1"/>
  <c r="I314" i="4"/>
  <c r="K314" i="4" s="1"/>
  <c r="I313" i="4"/>
  <c r="K313" i="4" s="1"/>
  <c r="I312" i="4"/>
  <c r="K312" i="4" s="1"/>
  <c r="I311" i="4"/>
  <c r="K311" i="4" s="1"/>
  <c r="I310" i="4"/>
  <c r="K310" i="4" s="1"/>
  <c r="I309" i="4"/>
  <c r="K309" i="4" s="1"/>
  <c r="I308" i="4"/>
  <c r="K308" i="4" s="1"/>
  <c r="I307" i="4"/>
  <c r="K307" i="4" s="1"/>
  <c r="I306" i="4"/>
  <c r="K306" i="4" s="1"/>
  <c r="I305" i="4"/>
  <c r="K305" i="4" s="1"/>
  <c r="I304" i="4"/>
  <c r="K304" i="4" s="1"/>
  <c r="I303" i="4"/>
  <c r="K303" i="4" s="1"/>
  <c r="I302" i="4"/>
  <c r="K302" i="4" s="1"/>
  <c r="I301" i="4"/>
  <c r="K301" i="4" s="1"/>
  <c r="I300" i="4"/>
  <c r="K300" i="4" s="1"/>
  <c r="I299" i="4"/>
  <c r="K299" i="4" s="1"/>
  <c r="I298" i="4"/>
  <c r="K298" i="4" s="1"/>
  <c r="I297" i="4"/>
  <c r="K297" i="4" s="1"/>
  <c r="I296" i="4"/>
  <c r="K296" i="4" s="1"/>
  <c r="I295" i="4"/>
  <c r="K295" i="4" s="1"/>
  <c r="I294" i="4"/>
  <c r="K294" i="4" s="1"/>
  <c r="I293" i="4"/>
  <c r="K293" i="4" s="1"/>
  <c r="I292" i="4"/>
  <c r="K292" i="4" s="1"/>
  <c r="I291" i="4"/>
  <c r="K291" i="4" s="1"/>
  <c r="I290" i="4"/>
  <c r="K290" i="4" s="1"/>
  <c r="I289" i="4"/>
  <c r="K289" i="4" s="1"/>
  <c r="I288" i="4"/>
  <c r="K288" i="4" s="1"/>
  <c r="I287" i="4"/>
  <c r="K287" i="4" s="1"/>
  <c r="I286" i="4"/>
  <c r="K286" i="4" s="1"/>
  <c r="I285" i="4"/>
  <c r="K285" i="4" s="1"/>
  <c r="I284" i="4"/>
  <c r="K284" i="4" s="1"/>
  <c r="I283" i="4"/>
  <c r="K283" i="4" s="1"/>
  <c r="I282" i="4"/>
  <c r="K282" i="4" s="1"/>
  <c r="I281" i="4"/>
  <c r="K281" i="4" s="1"/>
  <c r="I280" i="4"/>
  <c r="K280" i="4" s="1"/>
  <c r="I279" i="4"/>
  <c r="K279" i="4" s="1"/>
  <c r="I278" i="4"/>
  <c r="K278" i="4" s="1"/>
  <c r="I277" i="4"/>
  <c r="K277" i="4" s="1"/>
  <c r="I276" i="4"/>
  <c r="K276" i="4" s="1"/>
  <c r="I275" i="4"/>
  <c r="K275" i="4" s="1"/>
  <c r="I274" i="4"/>
  <c r="K274" i="4" s="1"/>
  <c r="I273" i="4"/>
  <c r="K273" i="4" s="1"/>
  <c r="I272" i="4"/>
  <c r="K272" i="4" s="1"/>
  <c r="I271" i="4"/>
  <c r="K271" i="4" s="1"/>
  <c r="I270" i="4"/>
  <c r="K270" i="4" s="1"/>
  <c r="I269" i="4"/>
  <c r="K269" i="4" s="1"/>
  <c r="I268" i="4"/>
  <c r="K268" i="4" s="1"/>
  <c r="I267" i="4"/>
  <c r="K267" i="4" s="1"/>
  <c r="I266" i="4"/>
  <c r="K266" i="4" s="1"/>
  <c r="I265" i="4"/>
  <c r="K265" i="4" s="1"/>
  <c r="I264" i="4"/>
  <c r="K264" i="4" s="1"/>
  <c r="I263" i="4"/>
  <c r="K263" i="4" s="1"/>
  <c r="I262" i="4"/>
  <c r="K262" i="4" s="1"/>
  <c r="I261" i="4"/>
  <c r="K261" i="4" s="1"/>
  <c r="I260" i="4"/>
  <c r="K260" i="4" s="1"/>
  <c r="I259" i="4"/>
  <c r="K259" i="4" s="1"/>
  <c r="I258" i="4"/>
  <c r="K258" i="4" s="1"/>
  <c r="I257" i="4"/>
  <c r="K257" i="4" s="1"/>
  <c r="I256" i="4"/>
  <c r="K256" i="4" s="1"/>
  <c r="I255" i="4"/>
  <c r="K255" i="4" s="1"/>
  <c r="I254" i="4"/>
  <c r="K254" i="4" s="1"/>
  <c r="I253" i="4"/>
  <c r="K253" i="4" s="1"/>
  <c r="I252" i="4"/>
  <c r="K252" i="4" s="1"/>
  <c r="I251" i="4"/>
  <c r="K251" i="4" s="1"/>
  <c r="I250" i="4"/>
  <c r="K250" i="4" s="1"/>
  <c r="I249" i="4"/>
  <c r="K249" i="4" s="1"/>
  <c r="I248" i="4"/>
  <c r="K248" i="4" s="1"/>
  <c r="I247" i="4"/>
  <c r="K247" i="4" s="1"/>
  <c r="I246" i="4"/>
  <c r="K246" i="4" s="1"/>
  <c r="I245" i="4"/>
  <c r="K245" i="4" s="1"/>
  <c r="I244" i="4"/>
  <c r="K244" i="4" s="1"/>
  <c r="I243" i="4"/>
  <c r="K243" i="4" s="1"/>
  <c r="I242" i="4"/>
  <c r="K242" i="4" s="1"/>
  <c r="I241" i="4"/>
  <c r="K241" i="4" s="1"/>
  <c r="I240" i="4"/>
  <c r="K240" i="4" s="1"/>
  <c r="I239" i="4"/>
  <c r="K239" i="4" s="1"/>
  <c r="I238" i="4"/>
  <c r="K238" i="4" s="1"/>
  <c r="I237" i="4"/>
  <c r="K237" i="4" s="1"/>
  <c r="I236" i="4"/>
  <c r="K236" i="4" s="1"/>
  <c r="I235" i="4"/>
  <c r="K235" i="4" s="1"/>
  <c r="I234" i="4"/>
  <c r="K234" i="4" s="1"/>
  <c r="I233" i="4"/>
  <c r="K233" i="4" s="1"/>
  <c r="I232" i="4"/>
  <c r="K232" i="4" s="1"/>
  <c r="I231" i="4"/>
  <c r="K231" i="4" s="1"/>
  <c r="I230" i="4"/>
  <c r="K230" i="4" s="1"/>
  <c r="I229" i="4"/>
  <c r="K229" i="4" s="1"/>
  <c r="I228" i="4"/>
  <c r="K228" i="4" s="1"/>
  <c r="I227" i="4"/>
  <c r="K227" i="4" s="1"/>
  <c r="I226" i="4"/>
  <c r="K226" i="4" s="1"/>
  <c r="I225" i="4"/>
  <c r="K225" i="4" s="1"/>
  <c r="I224" i="4"/>
  <c r="K224" i="4" s="1"/>
  <c r="I223" i="4"/>
  <c r="K223" i="4" s="1"/>
  <c r="I222" i="4"/>
  <c r="K222" i="4" s="1"/>
  <c r="I221" i="4"/>
  <c r="K221" i="4" s="1"/>
  <c r="I220" i="4"/>
  <c r="K220" i="4" s="1"/>
  <c r="I219" i="4"/>
  <c r="K219" i="4" s="1"/>
  <c r="I218" i="4"/>
  <c r="K218" i="4" s="1"/>
  <c r="I217" i="4"/>
  <c r="K217" i="4" s="1"/>
  <c r="I216" i="4"/>
  <c r="K216" i="4" s="1"/>
  <c r="I215" i="4"/>
  <c r="K215" i="4" s="1"/>
  <c r="I214" i="4"/>
  <c r="K214" i="4" s="1"/>
  <c r="I213" i="4"/>
  <c r="K213" i="4" s="1"/>
  <c r="I212" i="4"/>
  <c r="K212" i="4" s="1"/>
  <c r="I211" i="4"/>
  <c r="K211" i="4" s="1"/>
  <c r="I210" i="4"/>
  <c r="K210" i="4" s="1"/>
  <c r="I209" i="4"/>
  <c r="K209" i="4" s="1"/>
  <c r="I208" i="4"/>
  <c r="K208" i="4" s="1"/>
  <c r="I207" i="4"/>
  <c r="K207" i="4" s="1"/>
  <c r="I206" i="4"/>
  <c r="K206" i="4" s="1"/>
  <c r="I205" i="4"/>
  <c r="K205" i="4" s="1"/>
  <c r="I204" i="4"/>
  <c r="K204" i="4" s="1"/>
  <c r="I203" i="4"/>
  <c r="K203" i="4" s="1"/>
  <c r="I202" i="4"/>
  <c r="K202" i="4" s="1"/>
  <c r="I201" i="4"/>
  <c r="K201" i="4" s="1"/>
  <c r="I200" i="4"/>
  <c r="K200" i="4" s="1"/>
  <c r="I199" i="4"/>
  <c r="K199" i="4" s="1"/>
  <c r="I198" i="4"/>
  <c r="K198" i="4" s="1"/>
  <c r="I197" i="4"/>
  <c r="K197" i="4" s="1"/>
  <c r="I196" i="4"/>
  <c r="K196" i="4" s="1"/>
  <c r="I195" i="4"/>
  <c r="K195" i="4" s="1"/>
  <c r="I194" i="4"/>
  <c r="K194" i="4" s="1"/>
  <c r="I193" i="4"/>
  <c r="K193" i="4" s="1"/>
  <c r="I192" i="4"/>
  <c r="K192" i="4" s="1"/>
  <c r="I191" i="4"/>
  <c r="K191" i="4" s="1"/>
  <c r="I190" i="4"/>
  <c r="K190" i="4" s="1"/>
  <c r="I189" i="4"/>
  <c r="K189" i="4" s="1"/>
  <c r="I188" i="4"/>
  <c r="K188" i="4" s="1"/>
  <c r="I187" i="4"/>
  <c r="K187" i="4" s="1"/>
  <c r="I186" i="4"/>
  <c r="K186" i="4" s="1"/>
  <c r="I185" i="4"/>
  <c r="K185" i="4" s="1"/>
  <c r="I184" i="4"/>
  <c r="K184" i="4" s="1"/>
  <c r="I183" i="4"/>
  <c r="K183" i="4" s="1"/>
  <c r="I182" i="4"/>
  <c r="K182" i="4" s="1"/>
  <c r="I181" i="4"/>
  <c r="K181" i="4" s="1"/>
  <c r="I180" i="4"/>
  <c r="K180" i="4" s="1"/>
  <c r="I179" i="4"/>
  <c r="K179" i="4" s="1"/>
  <c r="I178" i="4"/>
  <c r="K178" i="4" s="1"/>
  <c r="I177" i="4"/>
  <c r="K177" i="4" s="1"/>
  <c r="I176" i="4"/>
  <c r="K176" i="4" s="1"/>
  <c r="I175" i="4"/>
  <c r="K175" i="4" s="1"/>
  <c r="I174" i="4"/>
  <c r="K174" i="4" s="1"/>
  <c r="I173" i="4"/>
  <c r="K173" i="4" s="1"/>
  <c r="I172" i="4"/>
  <c r="K172" i="4" s="1"/>
  <c r="I171" i="4"/>
  <c r="K171" i="4" s="1"/>
  <c r="I170" i="4"/>
  <c r="K170" i="4" s="1"/>
  <c r="I169" i="4"/>
  <c r="K169" i="4" s="1"/>
  <c r="I168" i="4"/>
  <c r="K168" i="4" s="1"/>
  <c r="I167" i="4"/>
  <c r="K167" i="4" s="1"/>
  <c r="I166" i="4"/>
  <c r="K166" i="4" s="1"/>
  <c r="I165" i="4"/>
  <c r="K165" i="4" s="1"/>
  <c r="I164" i="4"/>
  <c r="K164" i="4" s="1"/>
  <c r="I163" i="4"/>
  <c r="K163" i="4" s="1"/>
  <c r="I162" i="4"/>
  <c r="K162" i="4" s="1"/>
  <c r="I161" i="4"/>
  <c r="K161" i="4" s="1"/>
  <c r="I160" i="4"/>
  <c r="K160" i="4" s="1"/>
  <c r="I159" i="4"/>
  <c r="K159" i="4" s="1"/>
  <c r="I158" i="4"/>
  <c r="K158" i="4" s="1"/>
  <c r="I157" i="4"/>
  <c r="K157" i="4" s="1"/>
  <c r="I156" i="4"/>
  <c r="K156" i="4" s="1"/>
  <c r="I155" i="4"/>
  <c r="K155" i="4" s="1"/>
  <c r="I154" i="4"/>
  <c r="K154" i="4" s="1"/>
  <c r="I153" i="4"/>
  <c r="K153" i="4" s="1"/>
  <c r="I152" i="4"/>
  <c r="K152" i="4" s="1"/>
  <c r="I151" i="4"/>
  <c r="K151" i="4" s="1"/>
  <c r="I150" i="4"/>
  <c r="K150" i="4" s="1"/>
  <c r="I149" i="4"/>
  <c r="K149" i="4" s="1"/>
  <c r="I148" i="4"/>
  <c r="K148" i="4" s="1"/>
  <c r="I147" i="4"/>
  <c r="K147" i="4" s="1"/>
  <c r="I146" i="4"/>
  <c r="K146" i="4" s="1"/>
  <c r="I145" i="4"/>
  <c r="K145" i="4" s="1"/>
  <c r="I144" i="4"/>
  <c r="K144" i="4" s="1"/>
  <c r="I143" i="4"/>
  <c r="K143" i="4" s="1"/>
  <c r="I142" i="4"/>
  <c r="K142" i="4" s="1"/>
  <c r="I141" i="4"/>
  <c r="K141" i="4" s="1"/>
  <c r="I140" i="4"/>
  <c r="K140" i="4" s="1"/>
  <c r="I139" i="4"/>
  <c r="K139" i="4" s="1"/>
  <c r="I138" i="4"/>
  <c r="K138" i="4" s="1"/>
  <c r="I137" i="4"/>
  <c r="K137" i="4" s="1"/>
  <c r="I136" i="4"/>
  <c r="K136" i="4" s="1"/>
  <c r="I135" i="4"/>
  <c r="K135" i="4" s="1"/>
  <c r="I134" i="4"/>
  <c r="K134" i="4" s="1"/>
  <c r="I133" i="4"/>
  <c r="K133" i="4" s="1"/>
  <c r="I132" i="4"/>
  <c r="K132" i="4" s="1"/>
  <c r="I131" i="4"/>
  <c r="K131" i="4" s="1"/>
  <c r="I130" i="4"/>
  <c r="K130" i="4" s="1"/>
  <c r="I129" i="4"/>
  <c r="K129" i="4" s="1"/>
  <c r="I128" i="4"/>
  <c r="K128" i="4" s="1"/>
  <c r="I127" i="4"/>
  <c r="K127" i="4" s="1"/>
  <c r="I126" i="4"/>
  <c r="K126" i="4" s="1"/>
  <c r="I125" i="4"/>
  <c r="K125" i="4" s="1"/>
  <c r="I124" i="4"/>
  <c r="K124" i="4" s="1"/>
  <c r="I123" i="4"/>
  <c r="K123" i="4" s="1"/>
  <c r="I122" i="4"/>
  <c r="K122" i="4" s="1"/>
  <c r="I121" i="4"/>
  <c r="K121" i="4" s="1"/>
  <c r="I120" i="4"/>
  <c r="K120" i="4" s="1"/>
  <c r="I119" i="4"/>
  <c r="K119" i="4" s="1"/>
  <c r="I118" i="4"/>
  <c r="K118" i="4" s="1"/>
  <c r="I117" i="4"/>
  <c r="K117" i="4" s="1"/>
  <c r="I116" i="4"/>
  <c r="K116" i="4" s="1"/>
  <c r="I115" i="4"/>
  <c r="K115" i="4" s="1"/>
  <c r="I114" i="4"/>
  <c r="K114" i="4" s="1"/>
  <c r="I113" i="4"/>
  <c r="K113" i="4" s="1"/>
  <c r="I112" i="4"/>
  <c r="K112" i="4" s="1"/>
  <c r="I111" i="4"/>
  <c r="K111" i="4" s="1"/>
  <c r="I110" i="4"/>
  <c r="K110" i="4" s="1"/>
  <c r="I109" i="4"/>
  <c r="K109" i="4" s="1"/>
  <c r="I108" i="4"/>
  <c r="K108" i="4" s="1"/>
  <c r="I107" i="4"/>
  <c r="K107" i="4" s="1"/>
  <c r="I106" i="4"/>
  <c r="K106" i="4" s="1"/>
  <c r="I105" i="4"/>
  <c r="K105" i="4" s="1"/>
  <c r="I104" i="4"/>
  <c r="K104" i="4" s="1"/>
  <c r="I103" i="4"/>
  <c r="K103" i="4" s="1"/>
  <c r="I102" i="4"/>
  <c r="K102" i="4" s="1"/>
  <c r="I101" i="4"/>
  <c r="K101" i="4" s="1"/>
  <c r="I100" i="4"/>
  <c r="K100" i="4" s="1"/>
  <c r="I99" i="4"/>
  <c r="K99" i="4" s="1"/>
  <c r="I98" i="4"/>
  <c r="K98" i="4" s="1"/>
  <c r="I97" i="4"/>
  <c r="K97" i="4" s="1"/>
  <c r="I96" i="4"/>
  <c r="K96" i="4" s="1"/>
  <c r="I95" i="4"/>
  <c r="K95" i="4" s="1"/>
  <c r="I94" i="4"/>
  <c r="K94" i="4" s="1"/>
  <c r="I93" i="4"/>
  <c r="K93" i="4" s="1"/>
  <c r="I92" i="4"/>
  <c r="K92" i="4" s="1"/>
  <c r="I91" i="4"/>
  <c r="K91" i="4" s="1"/>
  <c r="I90" i="4"/>
  <c r="K90" i="4" s="1"/>
  <c r="I89" i="4"/>
  <c r="K89" i="4" s="1"/>
  <c r="I88" i="4"/>
  <c r="K88" i="4" s="1"/>
  <c r="I87" i="4"/>
  <c r="K87" i="4" s="1"/>
  <c r="I86" i="4"/>
  <c r="K86" i="4" s="1"/>
  <c r="I85" i="4"/>
  <c r="K85" i="4" s="1"/>
  <c r="I84" i="4"/>
  <c r="K84" i="4" s="1"/>
  <c r="I83" i="4"/>
  <c r="K83" i="4" s="1"/>
  <c r="I82" i="4"/>
  <c r="K82" i="4" s="1"/>
  <c r="I81" i="4"/>
  <c r="K81" i="4" s="1"/>
  <c r="I80" i="4"/>
  <c r="K80" i="4" s="1"/>
  <c r="I79" i="4"/>
  <c r="K79" i="4" s="1"/>
  <c r="I78" i="4"/>
  <c r="K78" i="4" s="1"/>
  <c r="I77" i="4"/>
  <c r="K77" i="4" s="1"/>
  <c r="I76" i="4"/>
  <c r="K76" i="4" s="1"/>
  <c r="I75" i="4"/>
  <c r="K75" i="4" s="1"/>
  <c r="I74" i="4"/>
  <c r="K74" i="4" s="1"/>
  <c r="I73" i="4"/>
  <c r="K73" i="4" s="1"/>
  <c r="I72" i="4"/>
  <c r="K72" i="4" s="1"/>
  <c r="I71" i="4"/>
  <c r="K71" i="4" s="1"/>
  <c r="I70" i="4"/>
  <c r="K70" i="4" s="1"/>
  <c r="I69" i="4"/>
  <c r="K69" i="4" s="1"/>
  <c r="I68" i="4"/>
  <c r="K68" i="4" s="1"/>
  <c r="I67" i="4"/>
  <c r="K67" i="4" s="1"/>
  <c r="I66" i="4"/>
  <c r="K66" i="4" s="1"/>
  <c r="I65" i="4"/>
  <c r="K65" i="4" s="1"/>
  <c r="I64" i="4"/>
  <c r="K64" i="4" s="1"/>
  <c r="I63" i="4"/>
  <c r="K63" i="4" s="1"/>
  <c r="I62" i="4"/>
  <c r="K62" i="4" s="1"/>
  <c r="I61" i="4"/>
  <c r="K61" i="4" s="1"/>
  <c r="I60" i="4"/>
  <c r="K60" i="4" s="1"/>
  <c r="I59" i="4"/>
  <c r="K59" i="4" s="1"/>
  <c r="I58" i="4"/>
  <c r="K58" i="4" s="1"/>
  <c r="I57" i="4"/>
  <c r="K57" i="4" s="1"/>
  <c r="I56" i="4"/>
  <c r="K56" i="4" s="1"/>
  <c r="I55" i="4"/>
  <c r="K55" i="4" s="1"/>
  <c r="I54" i="4"/>
  <c r="K54" i="4" s="1"/>
  <c r="I53" i="4"/>
  <c r="K53" i="4" s="1"/>
  <c r="I52" i="4"/>
  <c r="K52" i="4" s="1"/>
  <c r="I51" i="4"/>
  <c r="K51" i="4" s="1"/>
  <c r="I50" i="4"/>
  <c r="K50" i="4" s="1"/>
  <c r="I49" i="4"/>
  <c r="K49" i="4" s="1"/>
  <c r="I48" i="4"/>
  <c r="K48" i="4" s="1"/>
  <c r="I47" i="4"/>
  <c r="K47" i="4" s="1"/>
  <c r="I46" i="4"/>
  <c r="K46" i="4" s="1"/>
  <c r="I45" i="4"/>
  <c r="K45" i="4" s="1"/>
  <c r="I44" i="4"/>
  <c r="K44" i="4" s="1"/>
  <c r="I43" i="4"/>
  <c r="K43" i="4" s="1"/>
  <c r="I42" i="4"/>
  <c r="K42" i="4" s="1"/>
  <c r="I41" i="4"/>
  <c r="K41" i="4" s="1"/>
  <c r="I40" i="4"/>
  <c r="K40" i="4" s="1"/>
  <c r="I39" i="4"/>
  <c r="K39" i="4" s="1"/>
  <c r="I38" i="4"/>
  <c r="K38" i="4" s="1"/>
  <c r="I37" i="4"/>
  <c r="K37" i="4" s="1"/>
  <c r="I36" i="4"/>
  <c r="K36" i="4" s="1"/>
  <c r="I35" i="4"/>
  <c r="K35" i="4" s="1"/>
  <c r="I34" i="4"/>
  <c r="K34" i="4" s="1"/>
  <c r="I33" i="4"/>
  <c r="K33" i="4" s="1"/>
  <c r="I32" i="4"/>
  <c r="K32" i="4" s="1"/>
  <c r="I31" i="4"/>
  <c r="K31" i="4" s="1"/>
  <c r="I30" i="4"/>
  <c r="K30" i="4" s="1"/>
  <c r="I29" i="4"/>
  <c r="K29" i="4" s="1"/>
  <c r="I28" i="4"/>
  <c r="K28" i="4" s="1"/>
  <c r="I27" i="4"/>
  <c r="K27" i="4" s="1"/>
  <c r="I26" i="4"/>
  <c r="K26" i="4" s="1"/>
  <c r="I25" i="4"/>
  <c r="K25" i="4" s="1"/>
  <c r="I24" i="4"/>
  <c r="K24" i="4" s="1"/>
  <c r="I23" i="4"/>
  <c r="K23" i="4" s="1"/>
  <c r="I22" i="4"/>
  <c r="K22" i="4" s="1"/>
  <c r="I21" i="4"/>
  <c r="K21" i="4" s="1"/>
  <c r="I20" i="4"/>
  <c r="K20" i="4" s="1"/>
  <c r="I19" i="4"/>
  <c r="K19" i="4" s="1"/>
  <c r="I18" i="4"/>
  <c r="K18" i="4" s="1"/>
  <c r="I17" i="4"/>
  <c r="K17" i="4" s="1"/>
  <c r="I16" i="4"/>
  <c r="K16" i="4" s="1"/>
  <c r="I15" i="4"/>
  <c r="K15" i="4" s="1"/>
  <c r="I14" i="4"/>
  <c r="K14" i="4" s="1"/>
  <c r="I13" i="4"/>
  <c r="K13" i="4" s="1"/>
  <c r="I12" i="4"/>
  <c r="K12" i="4" s="1"/>
  <c r="I11" i="4"/>
  <c r="K11" i="4" s="1"/>
  <c r="I10" i="4"/>
  <c r="K10" i="4" s="1"/>
  <c r="I9" i="4"/>
  <c r="K9" i="4" s="1"/>
  <c r="I8" i="4"/>
  <c r="K8" i="4" s="1"/>
  <c r="I7" i="4"/>
  <c r="K7" i="4" s="1"/>
  <c r="I6" i="4"/>
  <c r="K6" i="4" s="1"/>
  <c r="I5" i="4"/>
  <c r="K5" i="4" s="1"/>
  <c r="I4" i="4"/>
  <c r="K4" i="4" s="1"/>
  <c r="I3" i="4"/>
  <c r="K3" i="4" s="1"/>
  <c r="I2" i="4"/>
  <c r="K2" i="4" s="1"/>
  <c r="L321" i="4"/>
  <c r="L320" i="4"/>
  <c r="L319" i="4"/>
  <c r="L318" i="4"/>
  <c r="L317" i="4"/>
  <c r="L316" i="4"/>
  <c r="L315" i="4"/>
  <c r="L314" i="4"/>
  <c r="L313" i="4"/>
  <c r="L312" i="4"/>
  <c r="L311" i="4"/>
  <c r="L310" i="4"/>
  <c r="L309" i="4"/>
  <c r="L308" i="4"/>
  <c r="L307" i="4"/>
  <c r="L306" i="4"/>
  <c r="L305" i="4"/>
  <c r="L304" i="4"/>
  <c r="L303" i="4"/>
  <c r="L302" i="4"/>
  <c r="L301" i="4"/>
  <c r="L300" i="4"/>
  <c r="L299" i="4"/>
  <c r="L298" i="4"/>
  <c r="L297" i="4"/>
  <c r="L296" i="4"/>
  <c r="L295" i="4"/>
  <c r="L294" i="4"/>
  <c r="L293" i="4"/>
  <c r="L292" i="4"/>
  <c r="L291" i="4"/>
  <c r="L290" i="4"/>
  <c r="L289" i="4"/>
  <c r="L288" i="4"/>
  <c r="L287" i="4"/>
  <c r="L286" i="4"/>
  <c r="L285" i="4"/>
  <c r="L284" i="4"/>
  <c r="L283" i="4"/>
  <c r="L282" i="4"/>
  <c r="L281" i="4"/>
  <c r="L280" i="4"/>
  <c r="L279" i="4"/>
  <c r="L278" i="4"/>
  <c r="L277" i="4"/>
  <c r="L276" i="4"/>
  <c r="L275" i="4"/>
  <c r="L274" i="4"/>
  <c r="L273" i="4"/>
  <c r="L272" i="4"/>
  <c r="L271" i="4"/>
  <c r="L270" i="4"/>
  <c r="L269" i="4"/>
  <c r="L268" i="4"/>
  <c r="L267" i="4"/>
  <c r="L266" i="4"/>
  <c r="L265" i="4"/>
  <c r="L264" i="4"/>
  <c r="L263" i="4"/>
  <c r="L262" i="4"/>
  <c r="L261" i="4"/>
  <c r="L260" i="4"/>
  <c r="L259" i="4"/>
  <c r="L258" i="4"/>
  <c r="L257" i="4"/>
  <c r="L256" i="4"/>
  <c r="L255" i="4"/>
  <c r="L254" i="4"/>
  <c r="L253" i="4"/>
  <c r="L252" i="4"/>
  <c r="L251" i="4"/>
  <c r="L250" i="4"/>
  <c r="L249" i="4"/>
  <c r="L248" i="4"/>
  <c r="L247" i="4"/>
  <c r="L246" i="4"/>
  <c r="L245" i="4"/>
  <c r="L244" i="4"/>
  <c r="L243" i="4"/>
  <c r="L242" i="4"/>
  <c r="L241" i="4"/>
  <c r="L240" i="4"/>
  <c r="L239" i="4"/>
  <c r="L238" i="4"/>
  <c r="L237" i="4"/>
  <c r="L236" i="4"/>
  <c r="L235" i="4"/>
  <c r="L234" i="4"/>
  <c r="L233" i="4"/>
  <c r="L232" i="4"/>
  <c r="L231" i="4"/>
  <c r="L230" i="4"/>
  <c r="L229" i="4"/>
  <c r="L228" i="4"/>
  <c r="L227" i="4"/>
  <c r="L226" i="4"/>
  <c r="L225" i="4"/>
  <c r="L224" i="4"/>
  <c r="L223" i="4"/>
  <c r="L222" i="4"/>
  <c r="L221" i="4"/>
  <c r="L220" i="4"/>
  <c r="L219" i="4"/>
  <c r="L218" i="4"/>
  <c r="L217" i="4"/>
  <c r="L216" i="4"/>
  <c r="L215" i="4"/>
  <c r="L214" i="4"/>
  <c r="L213" i="4"/>
  <c r="L212" i="4"/>
  <c r="L211" i="4"/>
  <c r="L210" i="4"/>
  <c r="L209" i="4"/>
  <c r="L208" i="4"/>
  <c r="L207" i="4"/>
  <c r="L206" i="4"/>
  <c r="L205" i="4"/>
  <c r="L204" i="4"/>
  <c r="L203" i="4"/>
  <c r="L202" i="4"/>
  <c r="L201" i="4"/>
  <c r="L200" i="4"/>
  <c r="L199" i="4"/>
  <c r="L198" i="4"/>
  <c r="L197" i="4"/>
  <c r="L196" i="4"/>
  <c r="L195" i="4"/>
  <c r="L194" i="4"/>
  <c r="L193" i="4"/>
  <c r="L192" i="4"/>
  <c r="L191" i="4"/>
  <c r="L190" i="4"/>
  <c r="L189" i="4"/>
  <c r="L188" i="4"/>
  <c r="L187" i="4"/>
  <c r="L186" i="4"/>
  <c r="L185" i="4"/>
  <c r="L184" i="4"/>
  <c r="L183" i="4"/>
  <c r="L182" i="4"/>
  <c r="L181" i="4"/>
  <c r="L180" i="4"/>
  <c r="L179" i="4"/>
  <c r="L178" i="4"/>
  <c r="L177" i="4"/>
  <c r="L176" i="4"/>
  <c r="L175" i="4"/>
  <c r="L174" i="4"/>
  <c r="L173"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2" i="4"/>
  <c r="W299" i="2" l="1"/>
  <c r="W360" i="2"/>
  <c r="W34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tc={0AAE5819-A186-4FC7-9935-3686A2D49855}</author>
    <author>tc={7C98567F-54B5-4C35-B8D1-F14B4EA35B42}</author>
    <author>tc={A7B86CC1-9397-4A30-BDB0-854F9A0F3418}</author>
    <author>tc={DFD50102-55ED-4442-B676-9FE59E358916}</author>
    <author>tc={52699CD7-7EEA-4FBC-B906-F2641976FB65}</author>
    <author>tc={E104988D-E856-4F87-86AE-8797C17E69F5}</author>
    <author>tc={F5A17D9A-5CFA-490C-A736-4A709A4B19B2}</author>
    <author>tc={C87B15EF-7260-42E1-B4C6-49F5DE2944C1}</author>
    <author>tc={34C5E4E6-AA3B-4157-BBD6-B4D6E73A9082}</author>
    <author>tc={12C9285B-234E-464F-B823-21182B172F1D}</author>
    <author>tc={D1A29825-9C78-46BA-843E-BB5F5B9B229A}</author>
    <author>tc={ACE093F9-9784-42DE-82B0-286D12A67CFF}</author>
    <author>tc={6AF1849B-1154-4A28-B528-3580FBFFF267}</author>
    <author>tc={E373D4AF-4FED-414C-ADB1-159D4E1BB87C}</author>
    <author>tc={279F9EBC-270A-486F-8E1E-607D67C23E8F}</author>
  </authors>
  <commentList>
    <comment ref="F578" authorId="0" shapeId="0" xr:uid="{0AAE5819-A186-4FC7-9935-3686A2D49855}">
      <text>
        <t>[Threaded comment]
Your version of Excel allows you to read this threaded comment; however, any edits to it will get removed if the file is opened in a newer version of Excel. Learn more: https://go.microsoft.com/fwlink/?linkid=870924
Comment:
    novo nome: Avaliação da Sustentabilidade </t>
      </text>
    </comment>
    <comment ref="H578" authorId="1" shapeId="0" xr:uid="{7C98567F-54B5-4C35-B8D1-F14B4EA35B42}">
      <text>
        <t>[Threaded comment]
Your version of Excel allows you to read this threaded comment; however, any edits to it will get removed if the file is opened in a newer version of Excel. Learn more: https://go.microsoft.com/fwlink/?linkid=870924
Comment:
    56h</t>
      </text>
    </comment>
    <comment ref="F650" authorId="2" shapeId="0" xr:uid="{A7B86CC1-9397-4A30-BDB0-854F9A0F3418}">
      <text>
        <t>[Threaded comment]
Your version of Excel allows you to read this threaded comment; however, any edits to it will get removed if the file is opened in a newer version of Excel. Learn more: https://go.microsoft.com/fwlink/?linkid=870924
Comment:
    alterar para: Bioenergias e Processos de Conversão. vai ser comum ao MEAMB e MSAA</t>
      </text>
    </comment>
    <comment ref="H650" authorId="3" shapeId="0" xr:uid="{DFD50102-55ED-4442-B676-9FE59E358916}">
      <text>
        <t>[Threaded comment]
Your version of Excel allows you to read this threaded comment; however, any edits to it will get removed if the file is opened in a newer version of Excel. Learn more: https://go.microsoft.com/fwlink/?linkid=870924
Comment:
    56h</t>
      </text>
    </comment>
    <comment ref="H1208" authorId="4" shapeId="0" xr:uid="{52699CD7-7EEA-4FBC-B906-F2641976FB65}">
      <text>
        <t>[Threaded comment]
Your version of Excel allows you to read this threaded comment; however, any edits to it will get removed if the file is opened in a newer version of Excel. Learn more: https://go.microsoft.com/fwlink/?linkid=870924
Comment:
    passou a constar no plano de MEAMB, poderá necessitar de mais um turno prático</t>
      </text>
    </comment>
    <comment ref="H2558" authorId="5" shapeId="0" xr:uid="{E104988D-E856-4F87-86AE-8797C17E69F5}">
      <text>
        <t>[Threaded comment]
Your version of Excel allows you to read this threaded comment; however, any edits to it will get removed if the file is opened in a newer version of Excel. Learn more: https://go.microsoft.com/fwlink/?linkid=870924
Comment:
    rever pq saiu do MEAMB</t>
      </text>
    </comment>
    <comment ref="F3170" authorId="6" shapeId="0" xr:uid="{F5A17D9A-5CFA-490C-A736-4A709A4B19B2}">
      <text>
        <t>[Threaded comment]
Your version of Excel allows you to read this threaded comment; however, any edits to it will get removed if the file is opened in a newer version of Excel. Learn more: https://go.microsoft.com/fwlink/?linkid=870924
Comment:
    Novo nome: Gestão e Conservação de Sistemas Fluviais</t>
      </text>
    </comment>
    <comment ref="H5654" authorId="7" shapeId="0" xr:uid="{C87B15EF-7260-42E1-B4C6-49F5DE2944C1}">
      <text>
        <t>[Threaded comment]
Your version of Excel allows you to read this threaded comment; however, any edits to it will get removed if the file is opened in a newer version of Excel. Learn more: https://go.microsoft.com/fwlink/?linkid=870924
Comment:
    56h</t>
      </text>
    </comment>
    <comment ref="F7130" authorId="8" shapeId="0" xr:uid="{34C5E4E6-AA3B-4157-BBD6-B4D6E73A9082}">
      <text>
        <t>[Threaded comment]
Your version of Excel allows you to read this threaded comment; however, any edits to it will get removed if the file is opened in a newer version of Excel. Learn more: https://go.microsoft.com/fwlink/?linkid=870924
Comment:
    alterar para: Tecnologias de Tratamento de Águas/Águas Residuais e Recuperação de Recursos</t>
      </text>
    </comment>
    <comment ref="H7130" authorId="9" shapeId="0" xr:uid="{12C9285B-234E-464F-B823-21182B172F1D}">
      <text>
        <t>[Threaded comment]
Your version of Excel allows you to read this threaded comment; however, any edits to it will get removed if the file is opened in a newer version of Excel. Learn more: https://go.microsoft.com/fwlink/?linkid=870924
Comment:
    56h</t>
      </text>
    </comment>
    <comment ref="F7148" authorId="10" shapeId="0" xr:uid="{D1A29825-9C78-46BA-843E-BB5F5B9B229A}">
      <text>
        <t>[Threaded comment]
Your version of Excel allows you to read this threaded comment; however, any edits to it will get removed if the file is opened in a newer version of Excel. Learn more: https://go.microsoft.com/fwlink/?linkid=870924
Comment:
    alterar para: Tecnologias de Tratamento Integrado de Resíduos Sólidos </t>
      </text>
    </comment>
    <comment ref="H7148" authorId="11" shapeId="0" xr:uid="{ACE093F9-9784-42DE-82B0-286D12A67CFF}">
      <text>
        <t>[Threaded comment]
Your version of Excel allows you to read this threaded comment; however, any edits to it will get removed if the file is opened in a newer version of Excel. Learn more: https://go.microsoft.com/fwlink/?linkid=870924
Comment:
    tem 56h</t>
      </text>
    </comment>
    <comment ref="H7364" authorId="12" shapeId="0" xr:uid="{6AF1849B-1154-4A28-B528-3580FBFFF267}">
      <text>
        <t>[Threaded comment]
Your version of Excel allows you to read this threaded comment; however, any edits to it will get removed if the file is opened in a newer version of Excel. Learn more: https://go.microsoft.com/fwlink/?linkid=870924
Comment:
    56h</t>
      </text>
    </comment>
    <comment ref="F8066" authorId="13" shapeId="0" xr:uid="{E373D4AF-4FED-414C-ADB1-159D4E1BB87C}">
      <text>
        <t>[Threaded comment]
Your version of Excel allows you to read this threaded comment; however, any edits to it will get removed if the file is opened in a newer version of Excel. Learn more: https://go.microsoft.com/fwlink/?linkid=870924
Comment:
    Está em falta a UC optativa do MEAlim (2º ciclo, 2º sem, 6ECTS): 
Tecnologia do Açúcar e Produtos Alternativos
- Docente e responsável: Maria Isabel Nunes Januário" 
56h
FOI ACRESCENTADA na FOLHA de SERVIÇO EXTERNO (única forma de a introduzir neste ficheiro, devido à sua proteção).</t>
      </text>
    </comment>
    <comment ref="I8066" authorId="14" shapeId="0" xr:uid="{279F9EBC-270A-486F-8E1E-607D67C23E8F}">
      <text>
        <t>[Threaded comment]
Your version of Excel allows you to read this threaded comment; however, any edits to it will get removed if the file is opened in a newer version of Excel. Learn more: https://go.microsoft.com/fwlink/?linkid=870924
Comment:
    Maria Isabel Nunes Januário - Falta a UC Optativa de MEAli  (2 ciclo/ano 1/sem 2) - "Tecnologia do Açúcar e Produtos Alternativos" , 56h
FOI ACRESCENTADA na FOLHA de SERVIÇO EXTERNO (única forma de a introduzir neste ficheiro, devido à sua proteção).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tc={88FF31AE-EA23-4653-9872-738B38036DDD}</author>
  </authors>
  <commentList>
    <comment ref="I450" authorId="0" shapeId="0" xr:uid="{88FF31AE-EA23-4653-9872-738B38036DDD}">
      <text>
        <t>[Threaded comment]
Your version of Excel allows you to read this threaded comment; however, any edits to it will get removed if the file is opened in a newer version of Excel. Learn more: https://go.microsoft.com/fwlink/?linkid=870924
Comment:
    Tecnologia do Açúcar e Produtros Alternativos (em falta)
ACRESCENTADA na FOLHA SERVICO_EXTERNO.
(Isabel Januário)</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tc={897357F9-C16A-43B4-9413-D2A34780767B}</author>
  </authors>
  <commentList>
    <comment ref="K203" authorId="0" shapeId="0" xr:uid="{897357F9-C16A-43B4-9413-D2A34780767B}">
      <text>
        <t>[Threaded comment]
Your version of Excel allows you to read this threaded comment; however, any edits to it will get removed if the file is opened in a newer version of Excel. Learn more: https://go.microsoft.com/fwlink/?linkid=870924
Comment:
    Falta a UC TECNOLOGIA DO AÇÚCAR E PRODUTOS ALTERNATIVOS, optativa (2ºsem) do plano de estudos do MEAlim 56 H</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tc={79CF229A-6DF2-48E6-9350-5D71159D93D7}</author>
    <author>tc={4A14DAA8-CE7A-42E1-BC9D-901AE0D05572}</author>
    <author>tc={EC7727AC-3BA1-4E37-814D-7DFB3A5D178F}</author>
  </authors>
  <commentList>
    <comment ref="A100" authorId="0" shapeId="0" xr:uid="{79CF229A-6DF2-48E6-9350-5D71159D93D7}">
      <text>
        <t>[Threaded comment]
Your version of Excel allows you to read this threaded comment; however, any edits to it will get removed if the file is opened in a newer version of Excel. Learn more: https://go.microsoft.com/fwlink/?linkid=870924
Comment:
    Esta UC não é externa.  Dada a sua não listagem nas folhas da DSD e das UCs, deste documento, foi sugerido pelo CG que a colocasse nesta folha.
É uma UC optativa do Plano de Estudos (novo e anterior- com a mesma designação) do MEAlim, com 56h (6ECTS).
Isabel Januário</t>
      </text>
    </comment>
    <comment ref="D100" authorId="1" shapeId="0" xr:uid="{4A14DAA8-CE7A-42E1-BC9D-901AE0D05572}">
      <text>
        <t>[Threaded comment]
Your version of Excel allows you to read this threaded comment; however, any edits to it will get removed if the file is opened in a newer version of Excel. Learn more: https://go.microsoft.com/fwlink/?linkid=870924
Comment:
    OPTATIVA</t>
      </text>
    </comment>
    <comment ref="A101" authorId="2" shapeId="0" xr:uid="{EC7727AC-3BA1-4E37-814D-7DFB3A5D178F}">
      <text>
        <t>[Threaded comment]
Your version of Excel allows you to read this threaded comment; however, any edits to it will get removed if the file is opened in a newer version of Excel. Learn more: https://go.microsoft.com/fwlink/?linkid=870924
Comment:
    Esta UC não é externa</t>
      </text>
    </comment>
  </commentList>
</comments>
</file>

<file path=xl/sharedStrings.xml><?xml version="1.0" encoding="utf-8"?>
<sst xmlns="http://schemas.openxmlformats.org/spreadsheetml/2006/main" count="32409" uniqueCount="2207">
  <si>
    <t>ciclo_curso</t>
  </si>
  <si>
    <t>cod_uc</t>
  </si>
  <si>
    <t>ano</t>
  </si>
  <si>
    <t>sem</t>
  </si>
  <si>
    <t>unidade_curricular</t>
  </si>
  <si>
    <t xml:space="preserve">docente                </t>
  </si>
  <si>
    <t>horas docente</t>
  </si>
  <si>
    <t xml:space="preserve">observação              </t>
  </si>
  <si>
    <t>3 ciclo</t>
  </si>
  <si>
    <t>2028</t>
  </si>
  <si>
    <t>1</t>
  </si>
  <si>
    <t>2</t>
  </si>
  <si>
    <t>Adaptação e Mitigação das Alterações Climáticas</t>
  </si>
  <si>
    <t>Horas totais da UC:</t>
  </si>
  <si>
    <t>DOCENTE EXTERNO</t>
  </si>
  <si>
    <t>Em falta (positivo); A mais (negativo):</t>
  </si>
  <si>
    <t>2 ciclo</t>
  </si>
  <si>
    <t>10001</t>
  </si>
  <si>
    <t>Adaptive Forest Management for the Bioeconomy: case studies and research problems</t>
  </si>
  <si>
    <t>em 2024/25 ainda tem o nome de Mediterranean Forest Management Planning - Case Studies and Research Problems</t>
  </si>
  <si>
    <t>10002</t>
  </si>
  <si>
    <t>1 ou 2</t>
  </si>
  <si>
    <t>Agricultura Biológica</t>
  </si>
  <si>
    <t>Ana Cristina Ferreira da Cunha Queda</t>
  </si>
  <si>
    <t>Elisabete Tavares Lacerda de Figueiredo Oliveira</t>
  </si>
  <si>
    <t>10003</t>
  </si>
  <si>
    <t>Agricultura Digital</t>
  </si>
  <si>
    <t>Maria do Rosário da Conceição Cameira</t>
  </si>
  <si>
    <t>Henrique Manuel Filipe Ribeiro</t>
  </si>
  <si>
    <t>Manuel Lameiras de Figueiredo Campagnolo</t>
  </si>
  <si>
    <t>André Martinho de Almeida</t>
  </si>
  <si>
    <t>Rui Paulo Nóbrega Figueira</t>
  </si>
  <si>
    <t>José Carlos Franco Santos Silva</t>
  </si>
  <si>
    <t>Carlos Manuel Antunes Lopes</t>
  </si>
  <si>
    <t>1 ciclo</t>
  </si>
  <si>
    <t>2452</t>
  </si>
  <si>
    <t>Agricultura Geral</t>
  </si>
  <si>
    <t>2450</t>
  </si>
  <si>
    <t>Agricultura e Máquinas Agrícolas I</t>
  </si>
  <si>
    <t>Ricardo Nuno da Fonseca Garcia Pereira Braga</t>
  </si>
  <si>
    <t>José Paulo Pimentel de Castro Coelho</t>
  </si>
  <si>
    <t>2451</t>
  </si>
  <si>
    <t>Agricultura e Máquinas Agrícolas II</t>
  </si>
  <si>
    <t>2294</t>
  </si>
  <si>
    <t>Agricultura e Segurança Alimentar para o Desenvolvimento_1</t>
  </si>
  <si>
    <t>outras UCs do DIACT aparecem no Serviço Externo</t>
  </si>
  <si>
    <t>António Maria Marques Mexia</t>
  </si>
  <si>
    <t>Pedro José de Freitas Fernandes Hipólito Reis</t>
  </si>
  <si>
    <t>docente_PRO_BONO</t>
  </si>
  <si>
    <t>Augusto Manuel Correia (aposentado)</t>
  </si>
  <si>
    <t>Maria Manuel Cordeiro Salgueiro Romeiras</t>
  </si>
  <si>
    <t>10004</t>
  </si>
  <si>
    <t>Agroecologia</t>
  </si>
  <si>
    <t>Maria da Conceição Brálio de Brito Caldeira</t>
  </si>
  <si>
    <t>Francisca Constança Frutuoso Aguiar</t>
  </si>
  <si>
    <t>2297</t>
  </si>
  <si>
    <t>Agronegócio para o Desenvolvimento Rural</t>
  </si>
  <si>
    <t>Luís Manuel Bignolas Mira da Silva</t>
  </si>
  <si>
    <t>PDAITFC também está na folha Serviço externo Repetido, Já está na folha serviço externo linha 47 com 6H</t>
  </si>
  <si>
    <t>2453</t>
  </si>
  <si>
    <t>Álgebra Linear</t>
  </si>
  <si>
    <t>10 práticas</t>
  </si>
  <si>
    <t xml:space="preserve">3T+1TP </t>
  </si>
  <si>
    <t>Docente em contratação (Matemática)</t>
  </si>
  <si>
    <t>3TP</t>
  </si>
  <si>
    <t>Isabel Maria de Jesus Martins</t>
  </si>
  <si>
    <t>2454</t>
  </si>
  <si>
    <t>Alimentação Animal</t>
  </si>
  <si>
    <t>Docente em contratação (Engenharia Zootécnica)</t>
  </si>
  <si>
    <t>Professora Margarida Maia</t>
  </si>
  <si>
    <t>1808</t>
  </si>
  <si>
    <t>Alimentos Fermentados_1</t>
  </si>
  <si>
    <t>Juliana Moreira (Pos-doc), não esta na lista de docentes</t>
  </si>
  <si>
    <t>10006</t>
  </si>
  <si>
    <t>Alimentos Fermentados_2</t>
  </si>
  <si>
    <t>Docente convidado a contratar Sara Simões</t>
  </si>
  <si>
    <t>10005</t>
  </si>
  <si>
    <t xml:space="preserve">Alimentos de Cereais  </t>
  </si>
  <si>
    <t>Maria Otília de Almeida Carvalho</t>
  </si>
  <si>
    <t>Catarina Paula Guerra Geoffroy Prista</t>
  </si>
  <si>
    <t>Maria Cristiana Nunes (Docente ISA), não está lista de docentes, é preciso acrescentar</t>
  </si>
  <si>
    <t>Anabela Cristina da Silva Naret Moreira Raymundo</t>
  </si>
  <si>
    <t>Maria Manuela Antunes Gomes da Silva</t>
  </si>
  <si>
    <t>2455</t>
  </si>
  <si>
    <t>Alterações Climáticas</t>
  </si>
  <si>
    <t>Maria Cabral Matos Silva Aires Pereira</t>
  </si>
  <si>
    <t>Pedro Miguel Ramos Arsénio</t>
  </si>
  <si>
    <t>2030</t>
  </si>
  <si>
    <t>Alterações Climáticas e Ordenamento de Território</t>
  </si>
  <si>
    <t>2456</t>
  </si>
  <si>
    <t>Ambiente, Recursos e Sociedade</t>
  </si>
  <si>
    <t>Cláudia Saramago de Carvalho Marques-dos-Santos</t>
  </si>
  <si>
    <t>1319</t>
  </si>
  <si>
    <t>Análise Espacial</t>
  </si>
  <si>
    <t>UC pertence à Universidade de Évora</t>
  </si>
  <si>
    <t>2457</t>
  </si>
  <si>
    <t>Análise Matemática</t>
  </si>
  <si>
    <t>3T+9TP</t>
  </si>
  <si>
    <t>3T</t>
  </si>
  <si>
    <t>Joana Amaral Paulo</t>
  </si>
  <si>
    <t>1TP</t>
  </si>
  <si>
    <t>João Manuel das Neves Silva</t>
  </si>
  <si>
    <t>Pedro Cristiano Santos Martins da Silva</t>
  </si>
  <si>
    <t>Maria João Teixeira Martins</t>
  </si>
  <si>
    <t>2458</t>
  </si>
  <si>
    <t>Análise Química dos Alimentos</t>
  </si>
  <si>
    <t>Sofia Cerasoli Salvatori</t>
  </si>
  <si>
    <t>1647</t>
  </si>
  <si>
    <t>Análise Sensorial</t>
  </si>
  <si>
    <t>2372</t>
  </si>
  <si>
    <t>Análise e Visualização de Dados Complexos Agro-Ambientais</t>
  </si>
  <si>
    <t>As horas totais por turma serão 56 horas (2T+1.5PL+2TC). Duas turmas equivalem a um total de 91 horas.</t>
  </si>
  <si>
    <t>2459</t>
  </si>
  <si>
    <t>Anatomia e Fisiologia Animal I</t>
  </si>
  <si>
    <t>2460</t>
  </si>
  <si>
    <t>Anatomia e Fisiologia Animal II</t>
  </si>
  <si>
    <t>10087</t>
  </si>
  <si>
    <t>Annual Young Researches Meeting (Winter School by U Valladolid)</t>
  </si>
  <si>
    <t>cod94950249</t>
  </si>
  <si>
    <t>Anthropocene in Planetary Health</t>
  </si>
  <si>
    <t>2461</t>
  </si>
  <si>
    <t>Apicultura, Cunicultura e Outras Produções Animais</t>
  </si>
  <si>
    <t>Miguel Nuno do Sacramento Monteiro Bugalho</t>
  </si>
  <si>
    <t>Manuela Rodrigues Branco Simões</t>
  </si>
  <si>
    <t>2373</t>
  </si>
  <si>
    <t>Aprendizagem Automática Aplicada</t>
  </si>
  <si>
    <t>2462</t>
  </si>
  <si>
    <t>Aquacultura</t>
  </si>
  <si>
    <t>10007</t>
  </si>
  <si>
    <t>Armazenamento de Energia</t>
  </si>
  <si>
    <t>10008</t>
  </si>
  <si>
    <t>Avaliação Ambiental</t>
  </si>
  <si>
    <t>1651</t>
  </si>
  <si>
    <t>Avaliação de Impactes Ambientais</t>
  </si>
  <si>
    <t>Retirar do ficheiro pois esta UC deixou de existir no currículo do Mestrado em Engenharia do Ambiente</t>
  </si>
  <si>
    <t>2463</t>
  </si>
  <si>
    <t>Avaliação e Gestão Ambiental</t>
  </si>
  <si>
    <t>Por indicação de António Brito alterada coordenação para José Maria Santos</t>
  </si>
  <si>
    <t>2464</t>
  </si>
  <si>
    <t>Biodiversidade e Conservação</t>
  </si>
  <si>
    <t>José Manuel Osório de Barros de Lima e Santos</t>
  </si>
  <si>
    <t>Pedro Segurado</t>
  </si>
  <si>
    <t>cod78013275</t>
  </si>
  <si>
    <t>Biodiversidade e Serviços dos Ecossistemas</t>
  </si>
  <si>
    <t xml:space="preserve">REASON  estão na folha Serviço externo  6 H, linha 29  </t>
  </si>
  <si>
    <t>REASON  está na folha Serviço externo 9 H na linha 97</t>
  </si>
  <si>
    <t>REASON  está na folha Serviço externo, linha 98 6 H</t>
  </si>
  <si>
    <t>REASON está na folha Serviço externo 9 H linha 99</t>
  </si>
  <si>
    <t>2184</t>
  </si>
  <si>
    <t>Bioenergias Renováveis e Processos de Conversão</t>
  </si>
  <si>
    <t>passou a 56h</t>
  </si>
  <si>
    <t>alterar para: Bioenergias e Processos de Conversão. vai ser comum ao MEAMB e MSAA</t>
  </si>
  <si>
    <t>10009</t>
  </si>
  <si>
    <t xml:space="preserve">Bioenergias e Processos de Conversão </t>
  </si>
  <si>
    <t>vai ser comum ao MEAMB e MSAA</t>
  </si>
  <si>
    <t>Jorge Manuel Barros D Almeida Gominho</t>
  </si>
  <si>
    <t>Solange de Oliveira Araújo</t>
  </si>
  <si>
    <t>Ana Carina dos Santos Lourenço</t>
  </si>
  <si>
    <t>2465</t>
  </si>
  <si>
    <t>Bioinformática</t>
  </si>
  <si>
    <t>Dora Cristina Vicente Batista Lyon de Castro</t>
  </si>
  <si>
    <t>Marta Guerreiro Duarte Mesquita de Oliveira</t>
  </si>
  <si>
    <t>2466</t>
  </si>
  <si>
    <t>Biologia Animal</t>
  </si>
  <si>
    <t>Paulo José de Lemos Branco</t>
  </si>
  <si>
    <t>Susana Maria de Abreu Dias</t>
  </si>
  <si>
    <t>2467</t>
  </si>
  <si>
    <t>Biologia Celular</t>
  </si>
  <si>
    <t>2468</t>
  </si>
  <si>
    <t>Biologia Celular e Microbiologia</t>
  </si>
  <si>
    <t>Maria da Glória Calado Inglês Esquível</t>
  </si>
  <si>
    <t>Maria Leonor Mota Morais Cecílio</t>
  </si>
  <si>
    <t>Ana Isabel Faria Ribeiro</t>
  </si>
  <si>
    <t>1328</t>
  </si>
  <si>
    <t>Biologia Computacional_1</t>
  </si>
  <si>
    <t>Miguel Pedro de Freitas Barbosa Mourato</t>
  </si>
  <si>
    <t>2470</t>
  </si>
  <si>
    <t>Biologia Florestal</t>
  </si>
  <si>
    <t>Raquel Lobo do Vale a inserir nos docentes</t>
  </si>
  <si>
    <t>2471</t>
  </si>
  <si>
    <t>Biologia Molecular</t>
  </si>
  <si>
    <t>ALTERAÇÃO DA COORDENAÇÃO PARA Dora Batista</t>
  </si>
  <si>
    <t>Inês Isabel Plácido dos Santos Diniz, não consta da lista</t>
  </si>
  <si>
    <t>2472</t>
  </si>
  <si>
    <t>Biologia Vegetal</t>
  </si>
  <si>
    <t>ALTERAÇÃO DA COORDENAÇÃO PARA Ana Caperta</t>
  </si>
  <si>
    <t>Ana Cristina Riepenhausen Delaunay Caperta</t>
  </si>
  <si>
    <t>Patricia María Rodríguez González</t>
  </si>
  <si>
    <t>2469</t>
  </si>
  <si>
    <t>Biologia do Desenvolvimento</t>
  </si>
  <si>
    <t>Margarida Maria Pedro Rocheta</t>
  </si>
  <si>
    <t>2473</t>
  </si>
  <si>
    <t>Bioquímica</t>
  </si>
  <si>
    <t>1796</t>
  </si>
  <si>
    <t>Bioquímica dos Alimentos</t>
  </si>
  <si>
    <t>2474</t>
  </si>
  <si>
    <t>Biotecnologia</t>
  </si>
  <si>
    <t>Luísa Cristina dos Mártires Ferreira de Carvalho</t>
  </si>
  <si>
    <t>Maria Luísa Lopes de Castro e Brito</t>
  </si>
  <si>
    <t>Filipa Isabel de Almeida Monteiro</t>
  </si>
  <si>
    <t>2475</t>
  </si>
  <si>
    <t>Biotecnologia Alimentar</t>
  </si>
  <si>
    <t>Maria Suzana Leitão Ferreira Dias Vicente</t>
  </si>
  <si>
    <t>Vitor Manuel Delgado Alves</t>
  </si>
  <si>
    <t>Prof. convidada a contratar Helena Sousa, 19,5 h</t>
  </si>
  <si>
    <t>10010</t>
  </si>
  <si>
    <t>Biotecnologia Aplicada à Agricultura</t>
  </si>
  <si>
    <t>Mariana da Silva Gomes Mota</t>
  </si>
  <si>
    <t>Helena Manuela Gil Azinheira</t>
  </si>
  <si>
    <t>2476</t>
  </si>
  <si>
    <t>Botânica Agrícola</t>
  </si>
  <si>
    <t>2477</t>
  </si>
  <si>
    <t>Botânica Geral</t>
  </si>
  <si>
    <t>2478</t>
  </si>
  <si>
    <t>Cartografia</t>
  </si>
  <si>
    <t>As horas totais deverão ser alteradas para 112 horas. (7 h de Teórica + 5 turmas práticas(21h))</t>
  </si>
  <si>
    <t>Isabel Maria Cerqueira Lopes Alves</t>
  </si>
  <si>
    <t>10011</t>
  </si>
  <si>
    <t>Ciência Animal nos Trópicos</t>
  </si>
  <si>
    <t>Fernanda Henriques de Jesus Rosa</t>
  </si>
  <si>
    <t>Docente convidado David Ribeiro  a contratar</t>
  </si>
  <si>
    <t>2023</t>
  </si>
  <si>
    <t>Ciência das Alterações Climáticas</t>
  </si>
  <si>
    <t>2479</t>
  </si>
  <si>
    <t>Ciências da Terra e do Mar</t>
  </si>
  <si>
    <t>2 turnos de TP</t>
  </si>
  <si>
    <t>Diego Arán Ferreiro</t>
  </si>
  <si>
    <t>Maria Madalena Calado Santos Sobral da Fonseca</t>
  </si>
  <si>
    <t>Docente em contratação (Ciências do Ambiente e da Terra)</t>
  </si>
  <si>
    <t>10012</t>
  </si>
  <si>
    <t>Ciências e Sistemas de Informação Geográfica</t>
  </si>
  <si>
    <t>2480</t>
  </si>
  <si>
    <t>Climatologia e Agrometeorologia</t>
  </si>
  <si>
    <t>não sei se serão 7 turmas</t>
  </si>
  <si>
    <t>2481</t>
  </si>
  <si>
    <t>Climatologia e Gestão da Água</t>
  </si>
  <si>
    <t>2482</t>
  </si>
  <si>
    <t>Comportamento e Bem-Estar Animal</t>
  </si>
  <si>
    <t>1566</t>
  </si>
  <si>
    <t>Composição Química e Análise Sensorial da Uva e do vinho</t>
  </si>
  <si>
    <t>Sofia Cristina Gomes Catarino</t>
  </si>
  <si>
    <t>António Sérgio Curvelo-Garcia (Investigador aposentado INIAV)</t>
  </si>
  <si>
    <t>Aníbal José Simões Coutinho (externo convidado)</t>
  </si>
  <si>
    <t>Víctor Armando Pereira de Freitas (FC/UPorto)</t>
  </si>
  <si>
    <t>10013</t>
  </si>
  <si>
    <t>Comunicação e Marketing</t>
  </si>
  <si>
    <t>Docente Convidado a contratar Alexandra Seabra Pinto</t>
  </si>
  <si>
    <t>2188</t>
  </si>
  <si>
    <t>Comunicação em Ciência</t>
  </si>
  <si>
    <t>10014</t>
  </si>
  <si>
    <t>Conservação da Biodiversidade e Serviços de Ecossistemas</t>
  </si>
  <si>
    <t>1572</t>
  </si>
  <si>
    <t>Conservação e Estabilização de Vinhos</t>
  </si>
  <si>
    <t>10015</t>
  </si>
  <si>
    <t>Conservação e Reabilitação de Solos</t>
  </si>
  <si>
    <t>Nuno Renato da Silva Cortez</t>
  </si>
  <si>
    <t>10016</t>
  </si>
  <si>
    <t>Conservação e Restauro de Rios e Zonas Húmidas</t>
  </si>
  <si>
    <t>10017</t>
  </si>
  <si>
    <t>Contaminantes e Patogénios Alimentares</t>
  </si>
  <si>
    <t>10018</t>
  </si>
  <si>
    <t>Culturas Arvenses</t>
  </si>
  <si>
    <t>1347</t>
  </si>
  <si>
    <t>Delineamento e Análise Experimental em Ecologia</t>
  </si>
  <si>
    <t>1674</t>
  </si>
  <si>
    <t>Derivados e Sub-Produtos da Uva e do Vinho</t>
  </si>
  <si>
    <t>Ilda Maria Justino Caldeira (Investigadora INIAV)</t>
  </si>
  <si>
    <t>Sara Maria de Almeida Lopes Canas (Investigadora INIAV)</t>
  </si>
  <si>
    <t>10019</t>
  </si>
  <si>
    <t>Desafios atuais em Engenharia Alimentar</t>
  </si>
  <si>
    <t>2483</t>
  </si>
  <si>
    <t>Desenho</t>
  </si>
  <si>
    <t>Docente 2AP a convidar</t>
  </si>
  <si>
    <t>2484</t>
  </si>
  <si>
    <t>Desenho Assistido por Computador</t>
  </si>
  <si>
    <t>Docente em contratação (Arquitectura Paisagista)_1</t>
  </si>
  <si>
    <t>2485</t>
  </si>
  <si>
    <t>Desenho de Comunicação</t>
  </si>
  <si>
    <t>Docente 4AP a convidar</t>
  </si>
  <si>
    <t>1619</t>
  </si>
  <si>
    <t>Desenho de Representação e Apresentação da Paisagem</t>
  </si>
  <si>
    <t>56h // Nome também em inglês: Shape Matter and Space</t>
  </si>
  <si>
    <t>Nome em Português: Desenho da Forma Matéria e Espaço</t>
  </si>
  <si>
    <t>UC de 1º semestre, não de 2º semestre</t>
  </si>
  <si>
    <t>cod79803605</t>
  </si>
  <si>
    <t>Desenvolvimento: Conceitos e Teorias</t>
  </si>
  <si>
    <t>cod31409304</t>
  </si>
  <si>
    <t>Desenvolvimento: Desafios I</t>
  </si>
  <si>
    <t>cod82453605</t>
  </si>
  <si>
    <t>Desenvolvimento: Desafios II  </t>
  </si>
  <si>
    <t>cod16566566</t>
  </si>
  <si>
    <t>Desenvolvimento Sustentável de Cadeias de Valor e Territórios</t>
  </si>
  <si>
    <t>1807</t>
  </si>
  <si>
    <t>Desenvolvimento de Produtos Alimentares_1</t>
  </si>
  <si>
    <t>2229</t>
  </si>
  <si>
    <t>Desenvolvimento de Produtos Alimentares_2</t>
  </si>
  <si>
    <t>2256</t>
  </si>
  <si>
    <t>Desenvolvimento em Transição</t>
  </si>
  <si>
    <t>UC externa SD na folha de Serviço Externo</t>
  </si>
  <si>
    <t>10020</t>
  </si>
  <si>
    <t xml:space="preserve">Deteção Remota </t>
  </si>
  <si>
    <t>10021</t>
  </si>
  <si>
    <t>Diversidade e Aplicação de Recursos Vegetais</t>
  </si>
  <si>
    <t>2486</t>
  </si>
  <si>
    <t>Ecologia Animal</t>
  </si>
  <si>
    <t>Serão 91 horas no total, uma vez que se optará pela modalidade 1.5T+1.5PL+2TC</t>
  </si>
  <si>
    <t>Gonçalo Filipe Fernandes Duarte</t>
  </si>
  <si>
    <t>Investigadora do ISA (CEEC) Ana Filipa Filipe.</t>
  </si>
  <si>
    <t>10023</t>
  </si>
  <si>
    <t>Ecologia Urbana</t>
  </si>
  <si>
    <t>2222</t>
  </si>
  <si>
    <t>Ecologia Vegetal</t>
  </si>
  <si>
    <t>1614</t>
  </si>
  <si>
    <t>Ecologia da Paisagem Aplicada</t>
  </si>
  <si>
    <t>Maria Cristina da Fonseca Ataíde Castel-Branco Alarcão Júdice</t>
  </si>
  <si>
    <t>Vanda Acacio- Investigador  no CEABN/ISA Norma transitoria; docente desta uc há vários anos mas não incluida agora na lista de RH</t>
  </si>
  <si>
    <t>10022</t>
  </si>
  <si>
    <t>Ecologia e Conservação de Mamíferos</t>
  </si>
  <si>
    <t>2488</t>
  </si>
  <si>
    <t>Ecologia e Gestão de Espécies Aquícolas</t>
  </si>
  <si>
    <t>José Maria Horta e Costa Silva Santos</t>
  </si>
  <si>
    <t>1359</t>
  </si>
  <si>
    <t>Ecologia e Gestão de Populações Animais</t>
  </si>
  <si>
    <t>A UC só deve ter 56 horas de aulas!</t>
  </si>
  <si>
    <t>Ana Filipa Filipe- CEEC do ISa, não está na lista</t>
  </si>
  <si>
    <t>2487</t>
  </si>
  <si>
    <t>Ecologia e Gestão de Recursos Cinegéticos</t>
  </si>
  <si>
    <t>1360</t>
  </si>
  <si>
    <t>Ecologia e Gestão do Fogo</t>
  </si>
  <si>
    <t>2489</t>
  </si>
  <si>
    <t>Ecologia e Sustentabilidade Ecológica</t>
  </si>
  <si>
    <t>2024</t>
  </si>
  <si>
    <t>Economia, Regulação e Mercado</t>
  </si>
  <si>
    <t>2490</t>
  </si>
  <si>
    <t>Economia Agrícola e Alimentar</t>
  </si>
  <si>
    <t>2491</t>
  </si>
  <si>
    <t>Economia Geral</t>
  </si>
  <si>
    <t>10024</t>
  </si>
  <si>
    <t>Economia de Ecossistemas Florestais</t>
  </si>
  <si>
    <t>2183</t>
  </si>
  <si>
    <t>Economia do Ambiente e dos Recursos Naturais</t>
  </si>
  <si>
    <t>Maria João Prudêncio Rafael Canadas</t>
  </si>
  <si>
    <t>Ana Maria Contente de Vinha Novais</t>
  </si>
  <si>
    <t>1361</t>
  </si>
  <si>
    <t>Economia e Sustentabilidade da Cadeia de Valor</t>
  </si>
  <si>
    <t>Paulo Pacheco de Castro Flores Ribeiro</t>
  </si>
  <si>
    <t>2231</t>
  </si>
  <si>
    <t>Ecotoxicologia</t>
  </si>
  <si>
    <t>1365</t>
  </si>
  <si>
    <t>Ecoturismo e Valorização de Recursos Naturais</t>
  </si>
  <si>
    <t>14 semanas a 4hpor semana =56h no semestre</t>
  </si>
  <si>
    <t>Luís Filipe Sanches Goulão</t>
  </si>
  <si>
    <t>2492</t>
  </si>
  <si>
    <t>Embalagem de Produtos Alimentares</t>
  </si>
  <si>
    <t>Alterar para 3º Ano 1º Semestre</t>
  </si>
  <si>
    <t>10026</t>
  </si>
  <si>
    <t>Empreendedorismo Social</t>
  </si>
  <si>
    <t>10025</t>
  </si>
  <si>
    <t>Empreendedorismo e Conceção de Projetos em Zootecnia</t>
  </si>
  <si>
    <t>Francisco Ramos Lopes Gomes da Silva</t>
  </si>
  <si>
    <t>Docente convidado David Ribeiro a contratar</t>
  </si>
  <si>
    <t>2493</t>
  </si>
  <si>
    <t>Energia e Eficiência Energética</t>
  </si>
  <si>
    <t>Rita do Amaral Fragoso</t>
  </si>
  <si>
    <t>10027</t>
  </si>
  <si>
    <t>Energia e Sustentabilidade</t>
  </si>
  <si>
    <t>1571</t>
  </si>
  <si>
    <t>Engenharia Enológica</t>
  </si>
  <si>
    <t>1367</t>
  </si>
  <si>
    <t>Engenharia da Água</t>
  </si>
  <si>
    <t>cod53679881</t>
  </si>
  <si>
    <t>Enology</t>
  </si>
  <si>
    <t>UC Vinifera Master - 76 horas (7,0 ECTS) . Coordenação de JRS</t>
  </si>
  <si>
    <t>As restantes horas são asseguradas por Aurélie Roland e Irene de Guidi (Institut Agro Montpellier), Antonio Morata e Santiago Benito (Madrid University), Luca Cocolin (Turim University), Doris Rauhut e Jürgen Wendland (Hoschule Geisenheim University), Isabelle Masneuff (Bordeaux Sciences Agro)
Já estão 17 H no serviço externo linha 26</t>
  </si>
  <si>
    <t>A UC não tem horas atribuidas por isso aparecem 17 horas excedentes</t>
  </si>
  <si>
    <t>2255</t>
  </si>
  <si>
    <t>Ensaio de Investigação</t>
  </si>
  <si>
    <t>1371</t>
  </si>
  <si>
    <t>Entomologia Aplicada</t>
  </si>
  <si>
    <t>Alterar para o Semestre Par</t>
  </si>
  <si>
    <t>2494</t>
  </si>
  <si>
    <t>Equinicultura</t>
  </si>
  <si>
    <t>10028</t>
  </si>
  <si>
    <t>opt</t>
  </si>
  <si>
    <t>Espaços Arborizados Urbanos</t>
  </si>
  <si>
    <t>Ana Paula Soares Marques de Carvalho</t>
  </si>
  <si>
    <t>Maria Teresa Gomes Afonso do Paço</t>
  </si>
  <si>
    <t>2498</t>
  </si>
  <si>
    <t>Estágio_Arq. Pais.</t>
  </si>
  <si>
    <t>2499</t>
  </si>
  <si>
    <t>Estágio_Biologia</t>
  </si>
  <si>
    <t>José Carlos Augusta da Costa</t>
  </si>
  <si>
    <t>2495</t>
  </si>
  <si>
    <t>Estágio_Eng. Agro.</t>
  </si>
  <si>
    <t>Paula Cristina Santana Paredes</t>
  </si>
  <si>
    <t>Joaquim Miguel Rangel da Cunha Costa</t>
  </si>
  <si>
    <t>2496</t>
  </si>
  <si>
    <t>Estágio_Eng. Alim.</t>
  </si>
  <si>
    <t>Maria Isabel Nunes Januário</t>
  </si>
  <si>
    <t>A confirmar no final do semestre</t>
  </si>
  <si>
    <t>Jorge Manuel Rodrigues Ricardo da Silva</t>
  </si>
  <si>
    <t>Maria Filipa Vinagre Marques da Silva Oliveira</t>
  </si>
  <si>
    <t>Maria Luíza Louro Martins</t>
  </si>
  <si>
    <t>Margarida Gomes Moldão Martins</t>
  </si>
  <si>
    <t>Teresa de Jesus da Silva Matos Nolasco Crespo</t>
  </si>
  <si>
    <t>Manuel José de Carvalho Pimenta Malfeito Ferreira</t>
  </si>
  <si>
    <t>Docente convidado a contratar  Sara Simões</t>
  </si>
  <si>
    <t>2497</t>
  </si>
  <si>
    <t>Estágio_Eng. Amb.</t>
  </si>
  <si>
    <t>2500</t>
  </si>
  <si>
    <t>Estágio_Eng. Flore.</t>
  </si>
  <si>
    <t>2501</t>
  </si>
  <si>
    <t>Estágio_Eng. Zootec.</t>
  </si>
  <si>
    <t>1681</t>
  </si>
  <si>
    <t>Estágio Profissionalizante e Visita de Estudo</t>
  </si>
  <si>
    <t>2502</t>
  </si>
  <si>
    <t>Estatística</t>
  </si>
  <si>
    <t>10TP</t>
  </si>
  <si>
    <t>3T+1TP</t>
  </si>
  <si>
    <t>1TP: Luis Borda d'Agua (se autorizado)</t>
  </si>
  <si>
    <t>10029</t>
  </si>
  <si>
    <t>Estatística e Análise de Dados em Zootecnia</t>
  </si>
  <si>
    <t>Elsa Maria Félix Gonçalves</t>
  </si>
  <si>
    <t>10030</t>
  </si>
  <si>
    <t>Estatística e Delineamento Experimental</t>
  </si>
  <si>
    <t>2T+2TP</t>
  </si>
  <si>
    <t>Fernanda Maria dos Reis Torroaes Valente</t>
  </si>
  <si>
    <t>1623</t>
  </si>
  <si>
    <t>Estética e Ética da Paisagem</t>
  </si>
  <si>
    <t>28h / Nome também em inglês: Aesthetics and Ethics in Landscape</t>
  </si>
  <si>
    <t>Docente 5AP a convidar</t>
  </si>
  <si>
    <t>2176</t>
  </si>
  <si>
    <t>Estratégia Empresarial e Avaliação de Projetos</t>
  </si>
  <si>
    <t>1377</t>
  </si>
  <si>
    <t>Estratégias de Proteção Integrada</t>
  </si>
  <si>
    <t>Semestre ímpar</t>
  </si>
  <si>
    <t>2029</t>
  </si>
  <si>
    <t>Ética, Políticas Públicas e Diplomacia Ambiental</t>
  </si>
  <si>
    <t>2503</t>
  </si>
  <si>
    <t>Fenómenos de Transferência de Massa e de Energia</t>
  </si>
  <si>
    <t>Anatoly Shatalov</t>
  </si>
  <si>
    <t>1379</t>
  </si>
  <si>
    <t>Fertilizantes e Técnicas de Fertilização</t>
  </si>
  <si>
    <t>A UC deixou de existir,  foi substituída pela UC Técnicas Avançadas de Fertilização (cod_uc 10080), no novo plano de estudos do Mestrado em Engenharia Agronómica</t>
  </si>
  <si>
    <t>10031</t>
  </si>
  <si>
    <t>Finanças Sustentáveis</t>
  </si>
  <si>
    <t>2504</t>
  </si>
  <si>
    <t>Física</t>
  </si>
  <si>
    <t>Olívio Godinho Patrício</t>
  </si>
  <si>
    <t>2505</t>
  </si>
  <si>
    <t>Fisiologia Animal</t>
  </si>
  <si>
    <t>Professora Margarida Maia , pedido de alteração pela Prof. Teresa Matos a 8/7, as 17 h passaram para a Prof. Teresa Matos</t>
  </si>
  <si>
    <t>2507</t>
  </si>
  <si>
    <t>Fisiologia Microbiana</t>
  </si>
  <si>
    <t>Professora auxiliar a contratar Helena Sousa, 40h</t>
  </si>
  <si>
    <t>2508</t>
  </si>
  <si>
    <t>Fisiologia Vegetal</t>
  </si>
  <si>
    <t>2506</t>
  </si>
  <si>
    <t>Fisiologia da Produção Animal</t>
  </si>
  <si>
    <t>2509</t>
  </si>
  <si>
    <t>Flora e Vegetação</t>
  </si>
  <si>
    <t>10088</t>
  </si>
  <si>
    <t>Forest biological threats and climate changes (Winter School by U Valladolid)</t>
  </si>
  <si>
    <t>2175</t>
  </si>
  <si>
    <t>Formação e Conservação do Solo</t>
  </si>
  <si>
    <t>1382</t>
  </si>
  <si>
    <t>Fruticultura</t>
  </si>
  <si>
    <t>Esta UC é do 2 semestre, mudar de semestre</t>
  </si>
  <si>
    <t>horas docente 80 h prevê estar aposentada</t>
  </si>
  <si>
    <t xml:space="preserve">Prevê estar aposentada (80h) </t>
  </si>
  <si>
    <t>Pedro Brás de Oliveira (INIAV)</t>
  </si>
  <si>
    <t>Docente em contratação (Agronomia)_1</t>
  </si>
  <si>
    <t>10032</t>
  </si>
  <si>
    <t xml:space="preserve">Funcionamento dos Ecossistemas Florestais </t>
  </si>
  <si>
    <t>1940</t>
  </si>
  <si>
    <t>Funcionamento e Monitorização de Sistemas Fluviais</t>
  </si>
  <si>
    <t>Maria Teresa Marques Ferreira</t>
  </si>
  <si>
    <t>2369</t>
  </si>
  <si>
    <t xml:space="preserve">Fundamentos da Ciência de Dados Agro-Ambientais </t>
  </si>
  <si>
    <t>1576</t>
  </si>
  <si>
    <t>Fundamentos da Viticultura</t>
  </si>
  <si>
    <t xml:space="preserve">corrigir: são 56 horas e não 70
</t>
  </si>
  <si>
    <t>2510</t>
  </si>
  <si>
    <t>Fundamentos de Produção Hortícola, Frutícola e Vitícola</t>
  </si>
  <si>
    <t>1797</t>
  </si>
  <si>
    <t>Gastronomia Molecular I</t>
  </si>
  <si>
    <t>1806</t>
  </si>
  <si>
    <t>Gastronomia Molecular II</t>
  </si>
  <si>
    <t>1803</t>
  </si>
  <si>
    <t>Gastronomia e Produtos Tradicionais Portugueses</t>
  </si>
  <si>
    <t>2511</t>
  </si>
  <si>
    <t>Genética</t>
  </si>
  <si>
    <t>ALTERAÇÃO DA COORDENAÇÃO PARA Manuela Gomes da Silva</t>
  </si>
  <si>
    <t>10033</t>
  </si>
  <si>
    <t>Genética Ambiental</t>
  </si>
  <si>
    <t>2512</t>
  </si>
  <si>
    <t>Genética Aplicada à Zootecnia</t>
  </si>
  <si>
    <t>2513</t>
  </si>
  <si>
    <t>Genética e Melhoramento de Plantas</t>
  </si>
  <si>
    <t>2514</t>
  </si>
  <si>
    <t>Geociências</t>
  </si>
  <si>
    <t>Erika da Silva dos Santos</t>
  </si>
  <si>
    <t>2515</t>
  </si>
  <si>
    <t>Geomorfologia</t>
  </si>
  <si>
    <t>10034</t>
  </si>
  <si>
    <t xml:space="preserve">Geoprocessamento e Análise Espacial </t>
  </si>
  <si>
    <t>1570</t>
  </si>
  <si>
    <t>Gestão, Marketing e Comercialização no Sector Vitivinícola.</t>
  </si>
  <si>
    <t>são 56 horas: corrigir</t>
  </si>
  <si>
    <t>Esta UC tem de passar para o 1 Semestre</t>
  </si>
  <si>
    <t>10042</t>
  </si>
  <si>
    <t>Gestão Integrada de Bacias Hidrográficas</t>
  </si>
  <si>
    <t>2295</t>
  </si>
  <si>
    <t>Gestão Integrada de Recursos</t>
  </si>
  <si>
    <t>10043</t>
  </si>
  <si>
    <t>Gestão Integrada de Recursos Hídricos</t>
  </si>
  <si>
    <t>10044</t>
  </si>
  <si>
    <t>Gestão Sustentável dos Solos</t>
  </si>
  <si>
    <t>2516</t>
  </si>
  <si>
    <t>Gestão da Empresa</t>
  </si>
  <si>
    <t>1392</t>
  </si>
  <si>
    <t>Gestão da Fauna Silvestre</t>
  </si>
  <si>
    <t>são 56 horas e a UC mudou de nome</t>
  </si>
  <si>
    <t>10035</t>
  </si>
  <si>
    <t>Gestão da Floresta e dos Recursos Naturais</t>
  </si>
  <si>
    <t>Comum ao Medfor</t>
  </si>
  <si>
    <t>Pedro César Ochôa de Carvalho</t>
  </si>
  <si>
    <t>10036</t>
  </si>
  <si>
    <t>Gestão da Inovação</t>
  </si>
  <si>
    <t>10037</t>
  </si>
  <si>
    <t>Gestão de Pragas Florestais</t>
  </si>
  <si>
    <t>Ana Paula Ferreira Ramos</t>
  </si>
  <si>
    <t>1397</t>
  </si>
  <si>
    <t>Gestão de Recursos Pesqueiros e Cinegéticos</t>
  </si>
  <si>
    <t>2371</t>
  </si>
  <si>
    <t>Gestão e Armazenamento de Dados</t>
  </si>
  <si>
    <t>10038</t>
  </si>
  <si>
    <t>Gestão e Conservação da Fauna Silvestre</t>
  </si>
  <si>
    <t>Não estava preenchido</t>
  </si>
  <si>
    <t>10039</t>
  </si>
  <si>
    <t xml:space="preserve">Gestão e Conservação da Vegetação </t>
  </si>
  <si>
    <t>1399</t>
  </si>
  <si>
    <t>Gestão e Conservação de Comunidades Faunísticas Terrestres</t>
  </si>
  <si>
    <t>1401</t>
  </si>
  <si>
    <t>Gestão e Conservação de Ecossistemas Estuarinos</t>
  </si>
  <si>
    <t>1402</t>
  </si>
  <si>
    <t>Gestão e Conservação de Ecossistemas Litorais Marinhos</t>
  </si>
  <si>
    <t>1400</t>
  </si>
  <si>
    <t>Gestão e Conservação de Ecossistemas de Águas Interiores</t>
  </si>
  <si>
    <t>Passou a Gestão e Conservação de Sistemas Fluviais</t>
  </si>
  <si>
    <t>10040</t>
  </si>
  <si>
    <t>Gestão e Conservação de Recursos Naturais</t>
  </si>
  <si>
    <t>10041</t>
  </si>
  <si>
    <t>Gestão e Conservação de Sistemas Fluviais</t>
  </si>
  <si>
    <t>1472</t>
  </si>
  <si>
    <t>Governança Florestal</t>
  </si>
  <si>
    <t>são 56 horas na nova estrutura</t>
  </si>
  <si>
    <t>1407</t>
  </si>
  <si>
    <t>Herbologia</t>
  </si>
  <si>
    <t>UC só tem 56 horas</t>
  </si>
  <si>
    <t>a UC  deverá continuar a ser do 1º semestre por incompatibilidade de horários</t>
  </si>
  <si>
    <t>2 TP (2h) Dra. Isabel Calha (Investigadora INIAV-Secção de Herbologia)</t>
  </si>
  <si>
    <t>Ricardo Manuel de Seixas Boavida Ferreira</t>
  </si>
  <si>
    <t>2518</t>
  </si>
  <si>
    <t>Hidráulica</t>
  </si>
  <si>
    <t>1805</t>
  </si>
  <si>
    <t>Hidrocolóides na Alimentação</t>
  </si>
  <si>
    <t>2519</t>
  </si>
  <si>
    <t>Hidrologia</t>
  </si>
  <si>
    <t>João Rui Rolim Fernandes Machado Lopes</t>
  </si>
  <si>
    <t>2520</t>
  </si>
  <si>
    <t>Hidrologia Florestal</t>
  </si>
  <si>
    <t>2521</t>
  </si>
  <si>
    <t>Higiene e Sanidade</t>
  </si>
  <si>
    <t>1801</t>
  </si>
  <si>
    <t>História da Alimentação</t>
  </si>
  <si>
    <t>2522</t>
  </si>
  <si>
    <t>História da Arte Geral</t>
  </si>
  <si>
    <t>Docente 1AP a convidar</t>
  </si>
  <si>
    <t>1703</t>
  </si>
  <si>
    <t>História do Urbanismo</t>
  </si>
  <si>
    <t xml:space="preserve">Nome também em Inglês: Urban History and Theory </t>
  </si>
  <si>
    <t>Nome em Português: História e Teoria do Urbanismo</t>
  </si>
  <si>
    <t>2523</t>
  </si>
  <si>
    <t>História e Teoria da Arte dos Jardins</t>
  </si>
  <si>
    <t>10045</t>
  </si>
  <si>
    <t>Horticultura</t>
  </si>
  <si>
    <t>Esta UC é do 1 semestre, mudar de semestre</t>
  </si>
  <si>
    <t>Prof. Silva Dias aposentado</t>
  </si>
  <si>
    <t>10046</t>
  </si>
  <si>
    <t>Inovação, Sustentabilidade e Bem-Estar em Produção Animal</t>
  </si>
  <si>
    <t>David Paulo Fangueiro</t>
  </si>
  <si>
    <t>cod30079039</t>
  </si>
  <si>
    <t>Inovação e Empreendedorismo</t>
  </si>
  <si>
    <t>12 H estão na folha de serviço externo linha 46</t>
  </si>
  <si>
    <t>1415</t>
  </si>
  <si>
    <t>Instalações Agrícolas e Condicionamento Ambiental</t>
  </si>
  <si>
    <t>As horas totais com a nova reforma passam a ser 56h</t>
  </si>
  <si>
    <t>Alterar para o semestre 1</t>
  </si>
  <si>
    <t>2524</t>
  </si>
  <si>
    <t>Instalações Pecuárias</t>
  </si>
  <si>
    <t>10047</t>
  </si>
  <si>
    <t>Instrumentos, Métodos e Técnicas do Ordenamento Biofísico do Território</t>
  </si>
  <si>
    <t>2525</t>
  </si>
  <si>
    <t>Introdução à Arquitectura Paisagista</t>
  </si>
  <si>
    <t>Docente AP3 a convidar</t>
  </si>
  <si>
    <t>2526</t>
  </si>
  <si>
    <t>Introdução à Ciência e Organização de Dados</t>
  </si>
  <si>
    <t>10TP; em 2023/2024 houve 10 turmas, para absorver os alunos da reestruturação. Houve 331 alunos inscritos na UC em 2023/2024</t>
  </si>
  <si>
    <t>2TP</t>
  </si>
  <si>
    <t>Susana Miguel Barreiro</t>
  </si>
  <si>
    <t>Filipe Miguel de Carvalho Costa e Silva</t>
  </si>
  <si>
    <t>2527</t>
  </si>
  <si>
    <t>Introdução à Engenharia Alimentar</t>
  </si>
  <si>
    <t>2528</t>
  </si>
  <si>
    <t>Introdução à Programação</t>
  </si>
  <si>
    <t>9TP</t>
  </si>
  <si>
    <t>3T + 1TP</t>
  </si>
  <si>
    <t>2370</t>
  </si>
  <si>
    <t>Introdução ao Python</t>
  </si>
  <si>
    <t>1418</t>
  </si>
  <si>
    <t>Introdução aos Espaços Arborizados Urbanos</t>
  </si>
  <si>
    <t>UC MEDFOR; esta UC é comum com EFRN, chama-se agora Espaços Arborizados Urbanos e tem 56 horas</t>
  </si>
  <si>
    <t>2529</t>
  </si>
  <si>
    <t>Introdução aos Fogos Rurais</t>
  </si>
  <si>
    <t>José Miguel Oliveira Cardoso Pereira</t>
  </si>
  <si>
    <t>2530</t>
  </si>
  <si>
    <t>Introdução às Ciências Florestais</t>
  </si>
  <si>
    <t>10048</t>
  </si>
  <si>
    <t xml:space="preserve">Introduction to Mediterranean Forestry and Natural Resources </t>
  </si>
  <si>
    <t>2531</t>
  </si>
  <si>
    <t>Inventário Florestal</t>
  </si>
  <si>
    <t>1422</t>
  </si>
  <si>
    <t>Investigação Operacional Aplicada</t>
  </si>
  <si>
    <t>10049</t>
  </si>
  <si>
    <t>Landscape Architecture Design Lab</t>
  </si>
  <si>
    <t>1425</t>
  </si>
  <si>
    <t>Marketing</t>
  </si>
  <si>
    <t>O nome desta UC foi alterado, passou para Comunicação e Marketing (linhas 1136 a 1152)</t>
  </si>
  <si>
    <t>1812</t>
  </si>
  <si>
    <t>Marketing da Gastronomia</t>
  </si>
  <si>
    <t>2532</t>
  </si>
  <si>
    <t>Matemática para Arquitectura Paisagista</t>
  </si>
  <si>
    <t>10050</t>
  </si>
  <si>
    <t>Materiais Tecnológicos de Origem Florestal</t>
  </si>
  <si>
    <t>1809</t>
  </si>
  <si>
    <t>Matérias Primas</t>
  </si>
  <si>
    <t>Prevê estar aposentada (16 h)</t>
  </si>
  <si>
    <t>Isabel Maria Nunes de Sousa</t>
  </si>
  <si>
    <t>Maria Madalena dos Santos Lordelo Redford</t>
  </si>
  <si>
    <t>Peixe Dr. António Marques (IPMA)</t>
  </si>
  <si>
    <t>Cogumelos Dra Helena Machado (INIAV)</t>
  </si>
  <si>
    <t>10051</t>
  </si>
  <si>
    <t>Mecanização Agrícola</t>
  </si>
  <si>
    <t>Alterar para o Semestre 1</t>
  </si>
  <si>
    <t>Alterar para 21 h T + 35 h TP</t>
  </si>
  <si>
    <t>10052</t>
  </si>
  <si>
    <t>Mediação e Comunicação Ambiental</t>
  </si>
  <si>
    <t>1430</t>
  </si>
  <si>
    <t>Melhoramento Genético Animal</t>
  </si>
  <si>
    <t>10053</t>
  </si>
  <si>
    <t xml:space="preserve">Melhoramento Genético Florestal </t>
  </si>
  <si>
    <t>cod64150250</t>
  </si>
  <si>
    <t>Metodologias  de investigação I</t>
  </si>
  <si>
    <t>cod77873570</t>
  </si>
  <si>
    <t>Metodologias  de investigação II</t>
  </si>
  <si>
    <t>10054</t>
  </si>
  <si>
    <t>Metodologias de Avaliação da Sustentabilidade</t>
  </si>
  <si>
    <t>Docente Convidado a contratar Helena Farral</t>
  </si>
  <si>
    <t>10055</t>
  </si>
  <si>
    <t>Metodologias de Investigação em Zootecnia</t>
  </si>
  <si>
    <t>2258</t>
  </si>
  <si>
    <t>Métodos Opcionais de Investigação</t>
  </si>
  <si>
    <t>2253</t>
  </si>
  <si>
    <t>Métodos de Investigação em Estudos de Desenvolvimento</t>
  </si>
  <si>
    <t>2533</t>
  </si>
  <si>
    <t>Métodos e Processos de Medição</t>
  </si>
  <si>
    <t>cod79902991</t>
  </si>
  <si>
    <t>Métodos e Técnicas de Investigação: Rotação Laboratorial</t>
  </si>
  <si>
    <t>2104</t>
  </si>
  <si>
    <t>Métodos em Investigação Aplicada_1</t>
  </si>
  <si>
    <t>DTERRA - optativa</t>
  </si>
  <si>
    <t>não estava preenchido</t>
  </si>
  <si>
    <t>2534</t>
  </si>
  <si>
    <t>Microbiologia</t>
  </si>
  <si>
    <t>Contratação Helena Sousa para as 30 h em falta</t>
  </si>
  <si>
    <t>1567</t>
  </si>
  <si>
    <t>Microbiologia Enológica</t>
  </si>
  <si>
    <t>UC só tem 56 horas na nova estrutura</t>
  </si>
  <si>
    <t>2535</t>
  </si>
  <si>
    <t>Microbiologia Industrial e Alimentar</t>
  </si>
  <si>
    <t>Prof. convidada a contratar Helena Sousa, 56h</t>
  </si>
  <si>
    <t>1798</t>
  </si>
  <si>
    <t>Microbiologia e Segurança dos Alimentos</t>
  </si>
  <si>
    <t>10057</t>
  </si>
  <si>
    <t>Modelação Ecológica</t>
  </si>
  <si>
    <t>10058</t>
  </si>
  <si>
    <t>Modelação Tridimensional e Ecologia Urbana</t>
  </si>
  <si>
    <t>10056</t>
  </si>
  <si>
    <t>Modelação dos Ecossistemas Florestais</t>
  </si>
  <si>
    <t>1719</t>
  </si>
  <si>
    <t>Modelação dos Recursos Florestais</t>
  </si>
  <si>
    <t>Esta UC deixou de existir, chama-se agora Modelação dos Ecossistemas Florestais</t>
  </si>
  <si>
    <t>2536</t>
  </si>
  <si>
    <t>Modelação e Planeamento Ambiental</t>
  </si>
  <si>
    <t>2100</t>
  </si>
  <si>
    <t>Modelos Matemáticos e Aplicações_1</t>
  </si>
  <si>
    <t>Manuela Neves (Prof Cat Apos)</t>
  </si>
  <si>
    <t>Jorge Cadima (Prof Assoc Apos)</t>
  </si>
  <si>
    <t>2537</t>
  </si>
  <si>
    <t>Modelos e Simuladores para Apoio à Gestão da Floresta</t>
  </si>
  <si>
    <t>10059</t>
  </si>
  <si>
    <t>Modos de Produção Animal Alternativos</t>
  </si>
  <si>
    <t>1445</t>
  </si>
  <si>
    <t>Monitorização Ambiental</t>
  </si>
  <si>
    <t>10060</t>
  </si>
  <si>
    <t>Monitorização da Vegetação com UAVs e LiDAR</t>
  </si>
  <si>
    <t>Juan Guerra Hernández</t>
  </si>
  <si>
    <t>Ana Isabel Rosa Cabral_1</t>
  </si>
  <si>
    <t>2538</t>
  </si>
  <si>
    <t>Morfologia e Aptidão Animal</t>
  </si>
  <si>
    <t>FMV</t>
  </si>
  <si>
    <t>2539</t>
  </si>
  <si>
    <t>Necessidades Hídricas e Sistemas de Rega</t>
  </si>
  <si>
    <t>1811</t>
  </si>
  <si>
    <t>Noções de Fisiologia, Nutrição e Dietética</t>
  </si>
  <si>
    <t>2540</t>
  </si>
  <si>
    <t>Nutrição Animal</t>
  </si>
  <si>
    <t>1723</t>
  </si>
  <si>
    <t>Nutrição Animal Avançada</t>
  </si>
  <si>
    <t>Nota: Passou para 56h</t>
  </si>
  <si>
    <t>2541</t>
  </si>
  <si>
    <t>Nutrição Vegetal, Fertilidade do Solo e Fertilização</t>
  </si>
  <si>
    <t>10061</t>
  </si>
  <si>
    <t>Nutrição e Alimentação de Equídeos, Animais de Companhia, Peixes e Bivalves</t>
  </si>
  <si>
    <t>1810</t>
  </si>
  <si>
    <t>O Vinho na Gastronomia</t>
  </si>
  <si>
    <t>cod96158959</t>
  </si>
  <si>
    <t>Oficina</t>
  </si>
  <si>
    <t>10062</t>
  </si>
  <si>
    <t>Olivicultura</t>
  </si>
  <si>
    <t xml:space="preserve"> Semestre errado, mudar para 1º semestre</t>
  </si>
  <si>
    <t>Pedro Manuel Vieira Talhinhas</t>
  </si>
  <si>
    <t>Dra Encarnação Marcelo (INIAV)</t>
  </si>
  <si>
    <t>Mestre Maria José Santos (LET)</t>
  </si>
  <si>
    <t>2542</t>
  </si>
  <si>
    <t>Operações Florestais</t>
  </si>
  <si>
    <t>1621</t>
  </si>
  <si>
    <t>Ordenamento do Território - Níveis Regional e Nacional</t>
  </si>
  <si>
    <t>56h // Nome também em inglês: Regional and National Planning</t>
  </si>
  <si>
    <t>Nome em Portugês: Planeamento da Paisagem Regional e Nacional</t>
  </si>
  <si>
    <t>Docente em contratação (Arquitectura Paisagista)_2</t>
  </si>
  <si>
    <t>1616</t>
  </si>
  <si>
    <t>Ordenamento do Território - Nível Municipal</t>
  </si>
  <si>
    <t>84h // Nome também em inglês: Municipal Planning</t>
  </si>
  <si>
    <t>Nome em Português: Planeamento ao Nível Municipal </t>
  </si>
  <si>
    <t>coordenação Ana Luisa Soares</t>
  </si>
  <si>
    <t>10063</t>
  </si>
  <si>
    <t>Ordenamento e Gestão do Território</t>
  </si>
  <si>
    <t>2548</t>
  </si>
  <si>
    <t>Organização da Produção Agrícola e Pecuária</t>
  </si>
  <si>
    <t>Gonçalo Pereira Fernandes Caleia Rodrigues</t>
  </si>
  <si>
    <t>2296</t>
  </si>
  <si>
    <t>Otimização de Sistemas Agrícolas_1</t>
  </si>
  <si>
    <t>já está no serviço externo  6H linha 109 (Tropical Farming System Optimization PDAITFC)</t>
  </si>
  <si>
    <t>já está no serviço externo  1,5H linha 85 (Tropical Farming System Optimization PDAITFC)</t>
  </si>
  <si>
    <t>já está no serviço externo 1,5H linha 86  (Tropical Farming System Optimization PDAITFC)</t>
  </si>
  <si>
    <t>já está no serviço externo 1,5H linha 105  (Tropical Farming System Optimization PDAITFC)</t>
  </si>
  <si>
    <t>já está no serviço externo 6H linha 106  (Tropical Farming System Optimization PDAITFC)</t>
  </si>
  <si>
    <t>já está no serviço externo 3H linha 84  (Tropical Farming System Optimization PDAITFC)</t>
  </si>
  <si>
    <t>já está no serviço externo 1,5H linha 107  (Tropical Farming System Optimization PDAITFC)</t>
  </si>
  <si>
    <t>já está no serviço externo 1,5H linha 108  (Tropical Farming System Optimization PDAITFC)</t>
  </si>
  <si>
    <t>docente externo: Eugenia Andrade (INIAV)</t>
  </si>
  <si>
    <t>2018</t>
  </si>
  <si>
    <t>Paisagem Biodiversidade e Sociedade</t>
  </si>
  <si>
    <t>2549</t>
  </si>
  <si>
    <t>Pastagens e Forragens</t>
  </si>
  <si>
    <t>Doutora Teresa Carita (INIAV Elvas)</t>
  </si>
  <si>
    <t>1469</t>
  </si>
  <si>
    <t>Patologia Vegetal</t>
  </si>
  <si>
    <t>ajustado de 70h para 56h de acordo com o novo plano de Mestrado</t>
  </si>
  <si>
    <t>1470</t>
  </si>
  <si>
    <t>Pesticidas e Ambiente</t>
  </si>
  <si>
    <t>Docente em contratação (Agronomia)_2</t>
  </si>
  <si>
    <t>Maria Cecília Nunes Farinha Rego</t>
  </si>
  <si>
    <t>2551</t>
  </si>
  <si>
    <t>Planeamento e Certificação da Gestão Florestal</t>
  </si>
  <si>
    <t>2550</t>
  </si>
  <si>
    <t>Planeamento e Ordenamento do Território</t>
  </si>
  <si>
    <t>10065</t>
  </si>
  <si>
    <t>Planeamento e Projeto de Engenharia de Restauro Ecológico</t>
  </si>
  <si>
    <t>Ana Luísa Brito dos Santos de Sousa Soares</t>
  </si>
  <si>
    <t>2552</t>
  </si>
  <si>
    <t>Política e História Florestal</t>
  </si>
  <si>
    <t>2252</t>
  </si>
  <si>
    <t>Política e Políticas de Desenvolvimento</t>
  </si>
  <si>
    <t>2553</t>
  </si>
  <si>
    <t>Poluição e Ecotoxicologia</t>
  </si>
  <si>
    <t>10066</t>
  </si>
  <si>
    <t>Poluição e Proteção de Águas Subterrâneas</t>
  </si>
  <si>
    <t>2554</t>
  </si>
  <si>
    <t>Pragas e Doenças Florestais</t>
  </si>
  <si>
    <t>2555</t>
  </si>
  <si>
    <t>Prática Florestal</t>
  </si>
  <si>
    <t>cod91921898</t>
  </si>
  <si>
    <t>Práticas Sociais, Alimentação e Saúde</t>
  </si>
  <si>
    <t>2556</t>
  </si>
  <si>
    <t>Princípios de Nutrição e Dietética</t>
  </si>
  <si>
    <t>2557</t>
  </si>
  <si>
    <t>Processamento e Conservação dos Alimentos</t>
  </si>
  <si>
    <t>10067</t>
  </si>
  <si>
    <t>Processos Inovadores Sustentáveis em Engenharia Alimentar</t>
  </si>
  <si>
    <t>2560</t>
  </si>
  <si>
    <t>Processos Tecnológicos e Qualidade dos Produtos de Origem Animal</t>
  </si>
  <si>
    <t>Menalda Valeriano André</t>
  </si>
  <si>
    <t>2558</t>
  </si>
  <si>
    <t>Processos de Engenharia Alimentar I</t>
  </si>
  <si>
    <t>2559</t>
  </si>
  <si>
    <t>Processos de Engenharia Alimentar II</t>
  </si>
  <si>
    <t>1855</t>
  </si>
  <si>
    <t>Processos dos Ecossistemas Florestais</t>
  </si>
  <si>
    <t>passou a Funcionamento dos Ecossistemas Florestais</t>
  </si>
  <si>
    <t>1802</t>
  </si>
  <si>
    <t>Produção Alimentar e Processos de Trabalho em Restauração</t>
  </si>
  <si>
    <t>2561</t>
  </si>
  <si>
    <t>Produção Avícola</t>
  </si>
  <si>
    <t xml:space="preserve">Docente convidado Rui Fortunato a contratar </t>
  </si>
  <si>
    <t>2563</t>
  </si>
  <si>
    <t>Produção Industrial de Alimentos</t>
  </si>
  <si>
    <t>Maria Helena Guimarães de Almeida</t>
  </si>
  <si>
    <t>2564</t>
  </si>
  <si>
    <t>Produção Suína</t>
  </si>
  <si>
    <t>2562</t>
  </si>
  <si>
    <t>Produção de Ruminantes</t>
  </si>
  <si>
    <t>2565</t>
  </si>
  <si>
    <t>Produtos Florestais</t>
  </si>
  <si>
    <t>10068</t>
  </si>
  <si>
    <t>Produtos Lácteos</t>
  </si>
  <si>
    <t>10069</t>
  </si>
  <si>
    <t>Produtos Tropicais</t>
  </si>
  <si>
    <t>cod93513882</t>
  </si>
  <si>
    <t>Project Management in Science</t>
  </si>
  <si>
    <t>UC Vinifera Master . 6,0 ECTS. Coordenação Elsa Gonçalves</t>
  </si>
  <si>
    <t>Já estão 10 H no serviço externo linha 61</t>
  </si>
  <si>
    <t>2567</t>
  </si>
  <si>
    <t>Projecto_1</t>
  </si>
  <si>
    <t>1634</t>
  </si>
  <si>
    <t>Projecto_2</t>
  </si>
  <si>
    <t>UC comum ao MSc Ambiente e Ciência de dados.</t>
  </si>
  <si>
    <t>1910</t>
  </si>
  <si>
    <t>Projecto Avançado em Arquitectura Paisagista</t>
  </si>
  <si>
    <t>56h / Nome também em ingles: Advanced Project Design</t>
  </si>
  <si>
    <t>Luis Paulo Almeida Faria Ribeiro</t>
  </si>
  <si>
    <t>Luis Paulo (coordenação)</t>
  </si>
  <si>
    <t>2573</t>
  </si>
  <si>
    <t>Projecto Integrador em Engenharia do Ambiente</t>
  </si>
  <si>
    <t>2568</t>
  </si>
  <si>
    <t>Projecto de Arquitectura Paisagista I</t>
  </si>
  <si>
    <t>Teresa Alfaiate em sabatida. Maria Matos Silva Aires Pereira substitui na coordenação apenas neste semestre</t>
  </si>
  <si>
    <t>0 horas</t>
  </si>
  <si>
    <t>2569</t>
  </si>
  <si>
    <t>Projecto de Arquitectura Paisagista II</t>
  </si>
  <si>
    <t>Coordenação de Teresa Alfaiate e nao de Maria Matos Silva Aires Pereira</t>
  </si>
  <si>
    <t>Maria Teresa Amaro Alfaiate</t>
  </si>
  <si>
    <t>Teresa Alfaiate</t>
  </si>
  <si>
    <t>2570</t>
  </si>
  <si>
    <t>Projecto de Arquitectura Paisagista III</t>
  </si>
  <si>
    <t>2566</t>
  </si>
  <si>
    <t>Projecto de Biologia</t>
  </si>
  <si>
    <t>As horas em falta serão actualizadas aquando da escolha dos temas e respectivos orientadores pelos alunos</t>
  </si>
  <si>
    <t>2571</t>
  </si>
  <si>
    <t>Projecto de Gestão Florestal</t>
  </si>
  <si>
    <t>2572</t>
  </si>
  <si>
    <t>Projecto de Indústria Alimentar</t>
  </si>
  <si>
    <t>2584</t>
  </si>
  <si>
    <t>Projecto de Recuperação da Paisagem</t>
  </si>
  <si>
    <t>UC chama-se "Recuperação da Paisagem"</t>
  </si>
  <si>
    <t>Projeto</t>
  </si>
  <si>
    <t>UC Projeto comum ao MSc Ambiente e Ciência de dados. A UC Projecto_2 linhas 5168 a 5184 é a mesma e tem o mesmo código, tem de ser retirada a UC Projecto_2 do ficheiro para que apareçam as 56 horas nesta UC (Projeto)</t>
  </si>
  <si>
    <t>António José Guerreiro de Brito</t>
  </si>
  <si>
    <t>2375</t>
  </si>
  <si>
    <t>Projeto Hackathon de Ciência de Dados</t>
  </si>
  <si>
    <t>10070</t>
  </si>
  <si>
    <t>Projeto Hidroagrícola</t>
  </si>
  <si>
    <t>Alterar para 1º semestre</t>
  </si>
  <si>
    <t>1487</t>
  </si>
  <si>
    <t>Projeto Industrial</t>
  </si>
  <si>
    <t>só 2 turmas</t>
  </si>
  <si>
    <t>1611</t>
  </si>
  <si>
    <t>Projeto de Execução em Arquitetura Paisagista</t>
  </si>
  <si>
    <t>2298</t>
  </si>
  <si>
    <t>Projeto de Investigação</t>
  </si>
  <si>
    <t>investigadora convidada no ISA (Ana Gabriela Albuquerque) - juntar à lista de docentes?</t>
  </si>
  <si>
    <t>José Veríssimo (ISEG) - o doutoramento é oferecido em conjunto com o ISEG</t>
  </si>
  <si>
    <t xml:space="preserve"> </t>
  </si>
  <si>
    <t>cod81429844</t>
  </si>
  <si>
    <t>Projeto de Tese I</t>
  </si>
  <si>
    <t>cod53426992</t>
  </si>
  <si>
    <t>Projeto de Tese II</t>
  </si>
  <si>
    <t>1622</t>
  </si>
  <si>
    <t>Projeto e Critica do Espaço Publico</t>
  </si>
  <si>
    <t>84h // Nome também em Inglês: Shaping the Public Realm</t>
  </si>
  <si>
    <t>Docente 6AP a convidar</t>
  </si>
  <si>
    <t>1489</t>
  </si>
  <si>
    <t>Proteção das Culturas</t>
  </si>
  <si>
    <t>1569</t>
  </si>
  <si>
    <t>Protecção da Vinha</t>
  </si>
  <si>
    <t>2574</t>
  </si>
  <si>
    <t>Protecção de Plantas I</t>
  </si>
  <si>
    <t>2575</t>
  </si>
  <si>
    <t>Protecção de Plantas II</t>
  </si>
  <si>
    <t>2576</t>
  </si>
  <si>
    <t>Qualidade do Ar e Ruído</t>
  </si>
  <si>
    <t>2577</t>
  </si>
  <si>
    <t>Qualidade e Monitorização Ambiental</t>
  </si>
  <si>
    <t>2578</t>
  </si>
  <si>
    <t>Qualidade e Segurança dos Alimentos</t>
  </si>
  <si>
    <t>A alterar . A coordenação é de Anabela Raymundo, conforme aprovado pelo CC</t>
  </si>
  <si>
    <t>Docente convidado  contratado João Cristina</t>
  </si>
  <si>
    <t>2579</t>
  </si>
  <si>
    <t>Química</t>
  </si>
  <si>
    <t>Luís Manuel Vieira Soares de Resende</t>
  </si>
  <si>
    <t>Duarte Miranda Neiva</t>
  </si>
  <si>
    <t>Esta  turma será lecionada pela Solange Araujo mas ela não aparece na lista de docentes</t>
  </si>
  <si>
    <t>1749</t>
  </si>
  <si>
    <t>Química Ambiental</t>
  </si>
  <si>
    <t>Catarina Filipa Martins Esteves</t>
  </si>
  <si>
    <t>Estas 16 horas serão dadas por Catarina Esteves, Pós-Doc contratada pelo projeto Living Lab (Pro Bono)</t>
  </si>
  <si>
    <t>2582</t>
  </si>
  <si>
    <t>Química Geral</t>
  </si>
  <si>
    <t>2583</t>
  </si>
  <si>
    <t>Química Orgânica e Bioquímica</t>
  </si>
  <si>
    <t>Ana Lourenço DRAT  (Docente ISA) não está na lista de docentes, é preciso acrescentar</t>
  </si>
  <si>
    <t>1795</t>
  </si>
  <si>
    <t>Química dos Alimentos</t>
  </si>
  <si>
    <t>2580</t>
  </si>
  <si>
    <t>Química e Bioquímica dos Alimentos</t>
  </si>
  <si>
    <t>Leonor de Castro Esteves Guerra Guimarães</t>
  </si>
  <si>
    <t>2581</t>
  </si>
  <si>
    <t>Química e Física para Arquitectura Paisagista</t>
  </si>
  <si>
    <t>1617</t>
  </si>
  <si>
    <t>Recuperação e Gestão da Paisagem Cultural</t>
  </si>
  <si>
    <r>
      <t>56h // Nome também em inglês:</t>
    </r>
    <r>
      <rPr>
        <sz val="12"/>
        <color theme="1"/>
        <rFont val="Aptos"/>
        <family val="2"/>
        <charset val="1"/>
      </rPr>
      <t xml:space="preserve"> </t>
    </r>
    <r>
      <rPr>
        <sz val="11"/>
        <color rgb="FF000000"/>
        <rFont val="Aptos Narrow"/>
        <family val="2"/>
        <charset val="1"/>
      </rPr>
      <t>Cultural Landscape Management</t>
    </r>
  </si>
  <si>
    <t>2585</t>
  </si>
  <si>
    <t>Recursos Faunísticos</t>
  </si>
  <si>
    <t>1496</t>
  </si>
  <si>
    <t>Rega e Drenagem</t>
  </si>
  <si>
    <t xml:space="preserve">Docente convidado a contratar Gonçalo Leal </t>
  </si>
  <si>
    <t>2586</t>
  </si>
  <si>
    <t>Reologia e Estrutura dos Alimentos</t>
  </si>
  <si>
    <t>Esta UC é do 2S, é preciso alterar o semestre</t>
  </si>
  <si>
    <t>1799</t>
  </si>
  <si>
    <t>Reologia e Textura de Alimentos</t>
  </si>
  <si>
    <t>2587</t>
  </si>
  <si>
    <t>Reprodução Animal</t>
  </si>
  <si>
    <t>cod83649031</t>
  </si>
  <si>
    <t>Research Methods in Planetary Health</t>
  </si>
  <si>
    <t>10089</t>
  </si>
  <si>
    <t>Research and project development methodology – applications (e-learning mode)</t>
  </si>
  <si>
    <t>10072</t>
  </si>
  <si>
    <t>Restauro Florestal e Agroflorestal</t>
  </si>
  <si>
    <t>Maria da Conceição Colaço-a inserir nos docentes</t>
  </si>
  <si>
    <t>Vanda Acácio a inserir nos docentes</t>
  </si>
  <si>
    <t>10071</t>
  </si>
  <si>
    <t>Restauro de Ecossistemas Terrestres e Costeiros</t>
  </si>
  <si>
    <t>10073</t>
  </si>
  <si>
    <t>Rotulagem e Segurança dos Alimentos</t>
  </si>
  <si>
    <t>cod92158181</t>
  </si>
  <si>
    <t>Segurança Alimentar e Dinâmicas Globais</t>
  </si>
  <si>
    <t>Já está no serviço externo 9H na linha  43; outras UCs do DCS-REASOn aparecem no Serviço Externo</t>
  </si>
  <si>
    <t>1563</t>
  </si>
  <si>
    <t>Segurança e Política Alimentar</t>
  </si>
  <si>
    <t>10090</t>
  </si>
  <si>
    <t>Seminar of Model Forest concept (Winter School by U Valladolid)</t>
  </si>
  <si>
    <t>1946</t>
  </si>
  <si>
    <t>Seminário</t>
  </si>
  <si>
    <t>2182</t>
  </si>
  <si>
    <t>Seminário (em Engenharia do Ambiente)</t>
  </si>
  <si>
    <t>1499</t>
  </si>
  <si>
    <t>Seminário I</t>
  </si>
  <si>
    <t>2189</t>
  </si>
  <si>
    <t>Seminário II</t>
  </si>
  <si>
    <t>10075</t>
  </si>
  <si>
    <t>Seminário Plano de Dissertação</t>
  </si>
  <si>
    <t>É o do MSAA</t>
  </si>
  <si>
    <t>2382</t>
  </si>
  <si>
    <t>Seminário Técnicas e Metodologias Experimentais</t>
  </si>
  <si>
    <t>É do TERRA, tem 56 horas TP, falta preencher as horas nas uc 2024-25</t>
  </si>
  <si>
    <t>Cristina Maria Moniz Simões de Oliveira</t>
  </si>
  <si>
    <t>cod99314062</t>
  </si>
  <si>
    <t>Seminário de Acompanhamento_1</t>
  </si>
  <si>
    <t>cod93339131</t>
  </si>
  <si>
    <t>Seminário de Acompanhamento_2</t>
  </si>
  <si>
    <t>cod77050199</t>
  </si>
  <si>
    <t>Seminário de Acompanhamento_3</t>
  </si>
  <si>
    <t>cod38588679</t>
  </si>
  <si>
    <t>Seminário de Acompanhamento_4</t>
  </si>
  <si>
    <t>2027</t>
  </si>
  <si>
    <t>Seminário de Ciência da Sustentabilidade e Alterações Climáticas</t>
  </si>
  <si>
    <t>10074</t>
  </si>
  <si>
    <t>Seminário de Competências Transversais</t>
  </si>
  <si>
    <t>É uma UC do RESTORE</t>
  </si>
  <si>
    <t>2385</t>
  </si>
  <si>
    <t>Seminário de Conhecimento Avançado</t>
  </si>
  <si>
    <t>É do TERRA, tem 56 horas e falta preencher as horas nas uc 2024-25</t>
  </si>
  <si>
    <t>2378</t>
  </si>
  <si>
    <t>Seminário de Desenvolvimento do Plano de Tese</t>
  </si>
  <si>
    <t>cod99957098</t>
  </si>
  <si>
    <t>Seminário de Estudos de Desenvolvimento</t>
  </si>
  <si>
    <t>2254</t>
  </si>
  <si>
    <t>Seminário de Investigação I</t>
  </si>
  <si>
    <t>2259</t>
  </si>
  <si>
    <t>Seminário de Investigação II</t>
  </si>
  <si>
    <t>2173</t>
  </si>
  <si>
    <t>Seminário de Mestrado em AP</t>
  </si>
  <si>
    <t>Nome também em inglês: Research Methods in Landscape Architecture</t>
  </si>
  <si>
    <t>Nome em Português: Métodos de Investigação em Arquitectura Paisagista</t>
  </si>
  <si>
    <t>2191</t>
  </si>
  <si>
    <t>Seminário de Mestrado em Engenharia de Viticultura e Enologia</t>
  </si>
  <si>
    <t>1909</t>
  </si>
  <si>
    <t>Seminário de Orientação</t>
  </si>
  <si>
    <t>2019</t>
  </si>
  <si>
    <t>Seminário de Projecto</t>
  </si>
  <si>
    <t>Seminário de Técnicas e Metodologias Experimentais</t>
  </si>
  <si>
    <t>Está repetido. Mais atrás já estava mencionado (Linha 6230 e seguintes)</t>
  </si>
  <si>
    <t>1908</t>
  </si>
  <si>
    <t>Seminário de Teoria e Métodos em Arquitectura Paisagista e Ecologia Urbana</t>
  </si>
  <si>
    <t>2374</t>
  </si>
  <si>
    <t>Seminário em Ciência de Dados</t>
  </si>
  <si>
    <t>3</t>
  </si>
  <si>
    <t>Seminário sobre Conhecimento Avançado</t>
  </si>
  <si>
    <t>Está repetido. Mais atrás já estava mencionado (Linha 6104 e seguintes)</t>
  </si>
  <si>
    <t>2032</t>
  </si>
  <si>
    <t>Seminário sobre Energia e Alterações Climáticas</t>
  </si>
  <si>
    <t>1814</t>
  </si>
  <si>
    <t>Seminários III_1</t>
  </si>
  <si>
    <t>maioritariamente professores convidados e visitas</t>
  </si>
  <si>
    <t>cod68730427</t>
  </si>
  <si>
    <t>Seminários III_2</t>
  </si>
  <si>
    <t>1813</t>
  </si>
  <si>
    <t>Seminários II_1</t>
  </si>
  <si>
    <t>cod93870082</t>
  </si>
  <si>
    <t>Seminários II_2</t>
  </si>
  <si>
    <t>1815</t>
  </si>
  <si>
    <t>Seminários IV</t>
  </si>
  <si>
    <t>1804</t>
  </si>
  <si>
    <t>Seminários I_1</t>
  </si>
  <si>
    <t>cod68941674</t>
  </si>
  <si>
    <t>Seminários I_2</t>
  </si>
  <si>
    <t>outras UCs do DCS-REASOn aparecem no Serviço Externo</t>
  </si>
  <si>
    <t>2588</t>
  </si>
  <si>
    <t>Silvicultura I</t>
  </si>
  <si>
    <t>2589</t>
  </si>
  <si>
    <t>Silvicultura II</t>
  </si>
  <si>
    <t>2590</t>
  </si>
  <si>
    <t>Sistemas Agroflorestais</t>
  </si>
  <si>
    <t>2026</t>
  </si>
  <si>
    <t>Sistemas Terrestres e Oceânicos</t>
  </si>
  <si>
    <t>1502</t>
  </si>
  <si>
    <t>Sistemas da Qualidade</t>
  </si>
  <si>
    <t>Esta UC é do 1 S, é preciso alterar o semestre</t>
  </si>
  <si>
    <t>10076</t>
  </si>
  <si>
    <t>Sistemas de Agricultura Sustentável</t>
  </si>
  <si>
    <t>2591</t>
  </si>
  <si>
    <t>Sistemas de Informação Geográfica_1</t>
  </si>
  <si>
    <t>1T + 3P</t>
  </si>
  <si>
    <t>Maria do Carmo Sequeira Nunes</t>
  </si>
  <si>
    <t>Vanda Acácio, que não consta da lista de docentes, mas que é docente em 2023/2024</t>
  </si>
  <si>
    <t>Daniel Mameri, que não consta da lista de docentes, mas que é docente em 2023/2024</t>
  </si>
  <si>
    <t>1503</t>
  </si>
  <si>
    <t>Sistemas de Informação Geográfica_2</t>
  </si>
  <si>
    <t>A Angeliki Peponi também vai dar as aulas de sigs de mestrado comigo mas não sei ainda quantas horas</t>
  </si>
  <si>
    <t>Angeliki Peponi</t>
  </si>
  <si>
    <t>10077</t>
  </si>
  <si>
    <t>Sociedade, Comunicação e Ambiente</t>
  </si>
  <si>
    <t>1765</t>
  </si>
  <si>
    <t>Sociedade e Sistemas Rurais</t>
  </si>
  <si>
    <t>28h //  Nome em Inglês: Society and Land</t>
  </si>
  <si>
    <t>Nome em Português: Sociedade e Território</t>
  </si>
  <si>
    <t>10078</t>
  </si>
  <si>
    <t>Socioeconomia da Gestão Adaptativa da Floresta</t>
  </si>
  <si>
    <t>2025</t>
  </si>
  <si>
    <t>Sociologia do Ambiente e Comunicação</t>
  </si>
  <si>
    <t>2592</t>
  </si>
  <si>
    <t>Sociologia e Política Agrícola e Alimentar</t>
  </si>
  <si>
    <t>2593</t>
  </si>
  <si>
    <t>Sociologia e Política Ambiental e Territorial</t>
  </si>
  <si>
    <t>2594</t>
  </si>
  <si>
    <t>Solos</t>
  </si>
  <si>
    <t>10079</t>
  </si>
  <si>
    <t>Soluções Baseadas na Natureza no Ciclo Urbano da Água</t>
  </si>
  <si>
    <t>cod63654939</t>
  </si>
  <si>
    <t xml:space="preserve">Systems Science in Planetary Health </t>
  </si>
  <si>
    <t>10080</t>
  </si>
  <si>
    <t>Técnicas Avançadas de Fertilização</t>
  </si>
  <si>
    <t>UC obrigatória do MEAgron. Foram consideradas 2 Turmas práticas, mas pode ser necessário passar a 3 turmas práticas consoante o que for considerado nas outras UC obrigatórias</t>
  </si>
  <si>
    <t>2596</t>
  </si>
  <si>
    <t>Técnicas Laboratoriais em Biologia</t>
  </si>
  <si>
    <t>Emília Cardoso Moura da Silva</t>
  </si>
  <si>
    <t>Ana Carina Lourenço</t>
  </si>
  <si>
    <t>10081</t>
  </si>
  <si>
    <t>Técnicas Laboratoriais em Química, Bioquímica e Biologia Molecular</t>
  </si>
  <si>
    <t>Joana Patrícia Araújo Ferreira</t>
  </si>
  <si>
    <t>1800</t>
  </si>
  <si>
    <t>Técnicas de Análise Sensorial</t>
  </si>
  <si>
    <t>2595</t>
  </si>
  <si>
    <t>Técnicas de Construção Aplicadas ao Projecto de Arquitectura Paisagista</t>
  </si>
  <si>
    <t>10082</t>
  </si>
  <si>
    <t>Tecnologia de Óleos e Gorduras</t>
  </si>
  <si>
    <t>10083</t>
  </si>
  <si>
    <t>Tecnologia de Produtos Hortofrutícolas</t>
  </si>
  <si>
    <t>1522</t>
  </si>
  <si>
    <t>Tecnologia dos Alimentos para Animais</t>
  </si>
  <si>
    <t>Alterar para 56H</t>
  </si>
  <si>
    <t>2597</t>
  </si>
  <si>
    <t>Tecnologia dos Produtos Florestais</t>
  </si>
  <si>
    <t>10084</t>
  </si>
  <si>
    <t>Tecnologia dos Produtos de Origem Animal</t>
  </si>
  <si>
    <t>1612</t>
  </si>
  <si>
    <t>Tecnologias da Água Aplicadas em Arquitectura Paisagista</t>
  </si>
  <si>
    <t>Nome também em inglês:  Water Applied Technologies</t>
  </si>
  <si>
    <t>2598</t>
  </si>
  <si>
    <t>Tecnologias de Produção Hortícola, Frutícola e Vitícola</t>
  </si>
  <si>
    <t>1 Turma teórica (28 H) + 3 turmas práticas (84 H)</t>
  </si>
  <si>
    <t>Prof. Cristina Oliveira vai reformar-se</t>
  </si>
  <si>
    <t>1531</t>
  </si>
  <si>
    <t>Tecnologias de Tratamento de Água/Águas Residuais</t>
  </si>
  <si>
    <t>novo nome: Tecnologias de Tratamento de Águas/Águas Residuais e Recuperação de Recursos</t>
  </si>
  <si>
    <t>1532</t>
  </si>
  <si>
    <t>Tecnologias de Tratamento de Resíduos</t>
  </si>
  <si>
    <t>Passou a 56 H</t>
  </si>
  <si>
    <t>novo nome: Tecnologias de Tratamento Integrado de Resíduos Sólidos</t>
  </si>
  <si>
    <t>2599</t>
  </si>
  <si>
    <t>Teoria da Arquitectura Paisagista</t>
  </si>
  <si>
    <t>2600</t>
  </si>
  <si>
    <t>Teoria e Métodos de Ecologia da Paisagem</t>
  </si>
  <si>
    <t>Inês Duarte, Prof. da UAlgarve e investigadora integrada no CEABN/InBIO</t>
  </si>
  <si>
    <t>Vanda Acácio, investigadora no CEABN/ISA , Norma transitória , docente da UC há anos</t>
  </si>
  <si>
    <t>2251</t>
  </si>
  <si>
    <t>Teorias da Modernidade e do Desenvolvimento</t>
  </si>
  <si>
    <t>2031</t>
  </si>
  <si>
    <t>Teorias e Práticas do Desenvolvimento Sustentável_3</t>
  </si>
  <si>
    <t>2601</t>
  </si>
  <si>
    <t>Termodinâmica Aplicada</t>
  </si>
  <si>
    <t>2257</t>
  </si>
  <si>
    <t>Tópicos de Estudos de Desenvolvimento</t>
  </si>
  <si>
    <t>cod34681636</t>
  </si>
  <si>
    <t>Topics in Planetary Health</t>
  </si>
  <si>
    <t>2602</t>
  </si>
  <si>
    <t>Tratamento de Águas e Efluentes</t>
  </si>
  <si>
    <t>2604</t>
  </si>
  <si>
    <t>Tratamento de Resíduos e Valorização de Subprodutos</t>
  </si>
  <si>
    <t>cod45708881</t>
  </si>
  <si>
    <t>Uso dos Recursos: Água e Solo</t>
  </si>
  <si>
    <t>1942</t>
  </si>
  <si>
    <t>Uso e Gestão do Território e da Água_1</t>
  </si>
  <si>
    <t>DTERRA</t>
  </si>
  <si>
    <t>Silvia Carvalho, investigador auxiliar convidado ISA</t>
  </si>
  <si>
    <t>1538</t>
  </si>
  <si>
    <t>Valorização Agronómica e Florestal de Resíduos e Bioprodutos</t>
  </si>
  <si>
    <t>passou para 56 H</t>
  </si>
  <si>
    <t>Paula Maria da Luz Figueiredo de Alvarenga</t>
  </si>
  <si>
    <t>Estas 16 horas serão dadas por Catarina Esteves, Pós-Doc contratada pelo projeto Living Lab</t>
  </si>
  <si>
    <t>10085</t>
  </si>
  <si>
    <t>Valorização Energética de Resíduos</t>
  </si>
  <si>
    <t>2605</t>
  </si>
  <si>
    <t>Vegetação Aplicada a Projecto de Arquitectura Paisagista</t>
  </si>
  <si>
    <t>1777</t>
  </si>
  <si>
    <t>Vegetação no Espaço Urbano</t>
  </si>
  <si>
    <t>56h / Nome também em inglês: Design with Plants</t>
  </si>
  <si>
    <t>Nome em Português: Vegetação no Projecto de Paisagem Urbana</t>
  </si>
  <si>
    <t>1778</t>
  </si>
  <si>
    <t>Vinhos Licorosos</t>
  </si>
  <si>
    <t>Jorge Queiroz (FC/UPorto)</t>
  </si>
  <si>
    <t>1568</t>
  </si>
  <si>
    <t>Vinificação</t>
  </si>
  <si>
    <t>1540</t>
  </si>
  <si>
    <t>Viticultura</t>
  </si>
  <si>
    <t>Alterar para 84H totais (28 teoricas + 2 turmas praticas x 28= 84)</t>
  </si>
  <si>
    <t>Acrescentar na folha "uc 2024_25" optativa do MEAgr</t>
  </si>
  <si>
    <t>1573</t>
  </si>
  <si>
    <t>Viticultura Avançada</t>
  </si>
  <si>
    <t>Alterar para 56 H totais</t>
  </si>
  <si>
    <t>2101</t>
  </si>
  <si>
    <t>Viticultura de Montanha, Semi-Árida e Tropical</t>
  </si>
  <si>
    <t>2299</t>
  </si>
  <si>
    <t>Webinários I</t>
  </si>
  <si>
    <t>2300</t>
  </si>
  <si>
    <t>Webinários II</t>
  </si>
  <si>
    <t>2301</t>
  </si>
  <si>
    <t>Webinários III</t>
  </si>
  <si>
    <t>cod67442376</t>
  </si>
  <si>
    <t>Wine Analysis</t>
  </si>
  <si>
    <t>UC do Vinifera Master. 5,0 ECTS. Sofia Catarino é a coordenadora</t>
  </si>
  <si>
    <t>As restantes horas são asseguradas por Aurélie Roland e Patrice Pellerin (Institut Agro Montpellier), Iris Loira (Madrid University), Piergiorgio Comuzzo (Udine University)</t>
  </si>
  <si>
    <t>2607</t>
  </si>
  <si>
    <t>Zoologia Geral</t>
  </si>
  <si>
    <t>2606</t>
  </si>
  <si>
    <t>Zoologia e Diversidade Animal</t>
  </si>
  <si>
    <t>2608</t>
  </si>
  <si>
    <t>Zootecnia</t>
  </si>
  <si>
    <t>10086</t>
  </si>
  <si>
    <t>Zootecnia de Precisão</t>
  </si>
  <si>
    <t>curso formacao</t>
  </si>
  <si>
    <t>CNCG 76</t>
  </si>
  <si>
    <t>A Zootecnia Tropical como Ferramenta de Ajuda ao Desenvolvimento</t>
  </si>
  <si>
    <t>curso especializacao</t>
  </si>
  <si>
    <t>CNCG 64</t>
  </si>
  <si>
    <t>Aplicação da Tecnologia LiDAR à Gestão dos Recursos Naturais</t>
  </si>
  <si>
    <t>CNCG 68</t>
  </si>
  <si>
    <t>Avaliação dos Impactos das Alterações Climáticas na Gestão da Água na Agricultura</t>
  </si>
  <si>
    <t>CNCG 69</t>
  </si>
  <si>
    <t>Avaliação e Manutenção de Sistemas de Rega Localizada</t>
  </si>
  <si>
    <t>CNCG 74</t>
  </si>
  <si>
    <t>Comunicação e Inovação na Gastronomia</t>
  </si>
  <si>
    <t>CNCG 61</t>
  </si>
  <si>
    <t>Conhecer as Árvores: Ciência, História e Literatura</t>
  </si>
  <si>
    <t>CNCG 78</t>
  </si>
  <si>
    <t>Contributos do Design Circular para o Agroalimentar</t>
  </si>
  <si>
    <t>CNCG 24 v2</t>
  </si>
  <si>
    <t>Curso de Formação em Competências transversais em investigação científica: alimentação, inovação, sustentabilidade</t>
  </si>
  <si>
    <t>CNCG 79</t>
  </si>
  <si>
    <t>Enosofia 2.0 - O conceito de terroir</t>
  </si>
  <si>
    <t>CNCG 40</t>
  </si>
  <si>
    <t>Enosophy: a holistic approach to understand wine</t>
  </si>
  <si>
    <t>CNCG 67</t>
  </si>
  <si>
    <t>Estratégias de Avaliação e Recuperação de Solos</t>
  </si>
  <si>
    <t>CNCG 53</t>
  </si>
  <si>
    <t>Formação Avançada em Rega</t>
  </si>
  <si>
    <t>CNCG 75</t>
  </si>
  <si>
    <t>Gestão Ambiental em Exploração de Bovinos</t>
  </si>
  <si>
    <t>CNCG 73</t>
  </si>
  <si>
    <t>Gestão da Matéria Orgânica em Solos Agrícolas</t>
  </si>
  <si>
    <t>CNCG 70</t>
  </si>
  <si>
    <t>Iniciação à Prova de Azeites Virgens II</t>
  </si>
  <si>
    <t>CNCG 41</t>
  </si>
  <si>
    <t>Introdução a QGIS</t>
  </si>
  <si>
    <t>CNCG 52</t>
  </si>
  <si>
    <t>Introdução em Modelos de Distribuição de Espécies</t>
  </si>
  <si>
    <t>CNCG 83</t>
  </si>
  <si>
    <t>Projeto Mais do que Casas</t>
  </si>
  <si>
    <t>CNCG 42</t>
  </si>
  <si>
    <t>QGIS With PYTHON</t>
  </si>
  <si>
    <t>CNCG 72</t>
  </si>
  <si>
    <t>Rotulagem Alimentar &amp; Comunicação Comercial Dirigida ao Consumidor - Instruções de Utilização</t>
  </si>
  <si>
    <t>CNCG 81</t>
  </si>
  <si>
    <t>Subericultura XXI Fundamentação Científica para a Valorização da Cortiça e do Ecossistema Montado</t>
  </si>
  <si>
    <t>CNCG 43</t>
  </si>
  <si>
    <t>The Wine &amp; Spirit Education Trust (WSET) Nível 1</t>
  </si>
  <si>
    <t>uc_obrigatoria</t>
  </si>
  <si>
    <t>uc_optativa</t>
  </si>
  <si>
    <t>uc_interna</t>
  </si>
  <si>
    <t>ECTS</t>
  </si>
  <si>
    <t>h_trab_totais</t>
  </si>
  <si>
    <t>T</t>
  </si>
  <si>
    <t>TP</t>
  </si>
  <si>
    <t>PL</t>
  </si>
  <si>
    <t>TC</t>
  </si>
  <si>
    <t>S</t>
  </si>
  <si>
    <t>E</t>
  </si>
  <si>
    <t>OT</t>
  </si>
  <si>
    <t>O</t>
  </si>
  <si>
    <t>h_contacto_total</t>
  </si>
  <si>
    <t>horas indicativas</t>
  </si>
  <si>
    <t>horas 2024 2025</t>
  </si>
  <si>
    <t>diferença horas</t>
  </si>
  <si>
    <t>Em falta</t>
  </si>
  <si>
    <t>justificação alteração horas</t>
  </si>
  <si>
    <t>obs</t>
  </si>
  <si>
    <t>sugestões de modificação da info da UC</t>
  </si>
  <si>
    <t>responsável confirmado CC</t>
  </si>
  <si>
    <t>responsavel_unidade_curricular</t>
  </si>
  <si>
    <t>Houve mudança</t>
  </si>
  <si>
    <t>justicação novo responsável UC</t>
  </si>
  <si>
    <t>MEDFOR</t>
  </si>
  <si>
    <t>sim</t>
  </si>
  <si>
    <t>ISA</t>
  </si>
  <si>
    <t>José Guilherme Martins Dias Calvão Borges</t>
  </si>
  <si>
    <t>MEAgr</t>
  </si>
  <si>
    <t>1 turma teórica (28H) + 2 turmas teórico-práticas (84H)</t>
  </si>
  <si>
    <t>Optativa de 1º ou 2º ano/2º semestre</t>
  </si>
  <si>
    <t>Maria Odete Pereira Torres</t>
  </si>
  <si>
    <t>+1 turma pratica</t>
  </si>
  <si>
    <t>LEZ</t>
  </si>
  <si>
    <t>LEAgr</t>
  </si>
  <si>
    <t>GR volta ao ISA</t>
  </si>
  <si>
    <t>Domingos Paulo Ferreira de Almeida</t>
  </si>
  <si>
    <t>DIACAT</t>
  </si>
  <si>
    <t>MRESTORE</t>
  </si>
  <si>
    <t>Coordenação externa ao ISA</t>
  </si>
  <si>
    <t>LB, LEAgr, LEAli, LEAmb, LEFRN, LEZ</t>
  </si>
  <si>
    <t>Redução de 11 para 10 turmas práticas</t>
  </si>
  <si>
    <t>MCGastr</t>
  </si>
  <si>
    <t>MEAli</t>
  </si>
  <si>
    <t>Optativa 1º ano/1º semestre</t>
  </si>
  <si>
    <t>LAP</t>
  </si>
  <si>
    <t>Trimestral</t>
  </si>
  <si>
    <t>LEAmb</t>
  </si>
  <si>
    <t>MGCRN</t>
  </si>
  <si>
    <t xml:space="preserve">Coordenação Uévora </t>
  </si>
  <si>
    <t>Redução de 11 para 9 turmas práticas</t>
  </si>
  <si>
    <t>LEAli</t>
  </si>
  <si>
    <t>Uma turma teórica + 2 turmas práticas (UC com 3 créditos)</t>
  </si>
  <si>
    <t>MCDados</t>
  </si>
  <si>
    <t>Coordenador da FMV (António Duarte)</t>
  </si>
  <si>
    <t>não</t>
  </si>
  <si>
    <t>9 ECTS Joint Winter School at Univ. Valladolid (Spain)</t>
  </si>
  <si>
    <t>Não tem código porque não está no fénix.</t>
  </si>
  <si>
    <t>Coordenador da FMV (Fernando Afonso)</t>
  </si>
  <si>
    <t>MSAA</t>
  </si>
  <si>
    <t xml:space="preserve">Optativa IST 2º ano/ 1º semestre </t>
  </si>
  <si>
    <t>1º ano/1º semestre  (FCUL)</t>
  </si>
  <si>
    <t>MEAmb</t>
  </si>
  <si>
    <t>LAP, LEAmb</t>
  </si>
  <si>
    <t>A UC no ano passado já estava com 56h, fruto da re-estruturação; as turmas Amb e Arquitetura estiveram juntas no ano atual</t>
  </si>
  <si>
    <t>Por indicação do António Brito alterada coordenação para José Maria Santos</t>
  </si>
  <si>
    <t>LB, LEAmb</t>
  </si>
  <si>
    <t>PhD REASOn, Não tem código porque não está no fénix.</t>
  </si>
  <si>
    <t>alterado o nome para Bioenergias e Processos de Conversão. vai ser comum ao MEAMB e MSAA</t>
  </si>
  <si>
    <t>Optativa ISA 1º ano/1º semestre</t>
  </si>
  <si>
    <t>Sem coordenador. Esclarecer com a Clarisse se esta opcional existe</t>
  </si>
  <si>
    <t>LB</t>
  </si>
  <si>
    <t>Tem direito a 60% de redução por razões de saúde</t>
  </si>
  <si>
    <t>LEAgr, LEAli, LEAmb, LEFRN, LEZ</t>
  </si>
  <si>
    <t>Reestruturação: 4h/semana</t>
  </si>
  <si>
    <t>LEFRN</t>
  </si>
  <si>
    <t>As aulas de Seminário precisam de decorrer em 2 turnos (2x 2 aulas de 2,5h)</t>
  </si>
  <si>
    <t>Coordenação FCT (Ana Luísa Fernandes)</t>
  </si>
  <si>
    <t>SEM COORDENADOR</t>
  </si>
  <si>
    <t>UC que substitui "Biotecnologia Vegetal", coordenada pela mesma docente.</t>
  </si>
  <si>
    <t>LB, LAP, LEAgr, LEAli, LEFRN</t>
  </si>
  <si>
    <t>LAP, LEAgr, LEAmb, LEFRN</t>
  </si>
  <si>
    <t>1 turma T (7 h) e 5 turmas TP (21 h cada)</t>
  </si>
  <si>
    <t>MEZ</t>
  </si>
  <si>
    <t>existem dois turnos de TP devido ao nº total de aluno na UC</t>
  </si>
  <si>
    <t>LEAgr, LEAmb, LEFRN</t>
  </si>
  <si>
    <t>Coordenado na FMV (Ilda Rosa)</t>
  </si>
  <si>
    <t>MEVE</t>
  </si>
  <si>
    <t>54 horas a serem leccionadas pela professora convidada Alexandra Seabra Pinto</t>
  </si>
  <si>
    <t>FC</t>
  </si>
  <si>
    <t>Coordenação em Évora</t>
  </si>
  <si>
    <t>MAP</t>
  </si>
  <si>
    <t>Coordenação FCT (Bruno Leite)</t>
  </si>
  <si>
    <t>Coordenação FCT (Bruno Leite) Optativa FC 1º ano/ 2º semestre</t>
  </si>
  <si>
    <t>DDS</t>
  </si>
  <si>
    <t>MEFRN, MEDFOR</t>
  </si>
  <si>
    <t>MEAgr, MEAmb</t>
  </si>
  <si>
    <t>UC passou a chamar-se assim. É obrigadoria de EFRN e optativa de vários outros</t>
  </si>
  <si>
    <t>estas horas são lecionadas pela CEEC Ana Filipa Filipes, que não está na lista docente</t>
  </si>
  <si>
    <t>FCUL</t>
  </si>
  <si>
    <t>redução de horario semanal após reavaliação desta UC</t>
  </si>
  <si>
    <t>1º ano/2º semestre  (FCUL)</t>
  </si>
  <si>
    <t>MEFRN</t>
  </si>
  <si>
    <t>MRESTORE, MCDados, MEDFOR</t>
  </si>
  <si>
    <t>LAP, LB, LEAgr, LEAmb, LEFRN, LEZ</t>
  </si>
  <si>
    <t>LEAgr, LEAli, LEZ</t>
  </si>
  <si>
    <t>UCP</t>
  </si>
  <si>
    <t>MSAA, MEAmb, MGCRN</t>
  </si>
  <si>
    <t>MRESTORE, MCDados</t>
  </si>
  <si>
    <t>passou para 84 H</t>
  </si>
  <si>
    <t>horario semanal já reduzido a 4h desde 2022</t>
  </si>
  <si>
    <t>ISEG</t>
  </si>
  <si>
    <t>IST</t>
  </si>
  <si>
    <t>com a restruturação a UC passou a ter 4 h por semana</t>
  </si>
  <si>
    <t>Optativa 1º ano/2º semestre</t>
  </si>
  <si>
    <t>Vinifera EuroMaster, leccionadas em França</t>
  </si>
  <si>
    <t>MRESTORE, MEAgr</t>
  </si>
  <si>
    <t>4 horas por semana REISA; NB: UC do 2º semestre e não 1º semestre</t>
  </si>
  <si>
    <t>Optativa de 1º ou 2º ano/1º semestre</t>
  </si>
  <si>
    <t>há rotação entre Elisabete Figueiredo e J.C. Franco. no ano letivo 2023/24 a responsável é Elisabete Figueiredo, logo em 2024/25 será J.C. Franco</t>
  </si>
  <si>
    <t>Coordenação FMV (Maria João Fradinho) Trimestral</t>
  </si>
  <si>
    <t>Considerar 9 turmas em vez de 10</t>
  </si>
  <si>
    <t>MEAmb, MEAgr, MEAli, MEFRN, MEVE</t>
  </si>
  <si>
    <t xml:space="preserve">2 turnos*1.5h de teórica + 1T Amb + 1T Flor + 2T Agro + 2T Alim + 2T MEV * 2.5h/T </t>
  </si>
  <si>
    <t>passou para 112 H</t>
  </si>
  <si>
    <t>4 h por semana REISA; NB: UC de 1º semestre e não 2º semestre</t>
  </si>
  <si>
    <t>Substituída no novo plano de estudos do Mestrado de Engenharia Agronómica pela UC Técnicas Avançadas de Fertilização</t>
  </si>
  <si>
    <t>Optativa AGR</t>
  </si>
  <si>
    <t>Optativa ISEG 2º ano/ 1º semestre;</t>
  </si>
  <si>
    <t>LB, LEAgr</t>
  </si>
  <si>
    <t>Coordenação FMV (Rui Bessa) Trimestral</t>
  </si>
  <si>
    <t>LAP, LB, LEAmb, LEFRN</t>
  </si>
  <si>
    <t>nº de turmas práticas=5 (2h); 1 teórica (2h) / semana (7)</t>
  </si>
  <si>
    <t>Esta UC foi substituída pela de Gestão Sustentável do Solo, portanto não percebo porque ainda aparece aqui</t>
  </si>
  <si>
    <t>2 turmas práticas</t>
  </si>
  <si>
    <t>Esta UC é do 2º semestre tem de ser mudada</t>
  </si>
  <si>
    <t>DFLUVIO</t>
  </si>
  <si>
    <t>MSAA, MCDados</t>
  </si>
  <si>
    <t>Optativa 2</t>
  </si>
  <si>
    <t>Há 3 turmas práticas mais de 80 alunos</t>
  </si>
  <si>
    <t>Coordenação FCT (Ana Lourenço)</t>
  </si>
  <si>
    <t>LB, LEZ</t>
  </si>
  <si>
    <t>As horas de Seminário estão incluídas nas aula práticas do horário, correspondendo 3 turnos para 3 turmas, o que resulta num acréscimo de 16 h</t>
  </si>
  <si>
    <t>ALTERAÇÃO DA COORDENAÇÃO PARA Maria Manuela Gomes da Silva (Anteriormente Ricardo Boavida Ferreira)</t>
  </si>
  <si>
    <t>Coordenação FMV (Vitor Alves)</t>
  </si>
  <si>
    <t>1º ano/2º semestre  (ISA)</t>
  </si>
  <si>
    <t>conforme contactos entre Teresa Ferreira (CAT) e Manuel Camagnolo (MAT); não havendo massa crítica na Matemática para assegurar a coordenação da UC e havendo alternatica, MC sugeriu deixar de ser responsável pela UC</t>
  </si>
  <si>
    <t>Optativa FC 1º ano/ 2º semestre</t>
  </si>
  <si>
    <t>devem funcionar 3 turmas teorico-práticas e esta UC é de semestre PAR e não de semestre impar, como aqui aparece</t>
  </si>
  <si>
    <t>LEAgr, LEAli, LEAmb, LEZ</t>
  </si>
  <si>
    <t>Não estava preenchido e a UC mudou de nome</t>
  </si>
  <si>
    <t>Coordenação UÉvora</t>
  </si>
  <si>
    <t>Optativa EFL</t>
  </si>
  <si>
    <t>MRESTORE, MSAA</t>
  </si>
  <si>
    <t>deverá continuar no 1º semestre devido à DSD do responsável no 2º semestre; com a restruturação a UC passou a ter 4 h por semana;  sugeria a integração como optativa noutros mestrados (ex. MEFRN; MGCRN; MRESTORE)</t>
  </si>
  <si>
    <t>LEAgr, LEAmb</t>
  </si>
  <si>
    <t>serão necessárias 3 turmas práticas, tal como aconteceu em 2023/2024 e que não está aqui reflectido</t>
  </si>
  <si>
    <t>serão necessárias 3 turmas práticas</t>
  </si>
  <si>
    <t xml:space="preserve">Coordenação FMV </t>
  </si>
  <si>
    <t>Coordenaçã FCT (Ana Lourenço)</t>
  </si>
  <si>
    <t>Horas em falta</t>
  </si>
  <si>
    <t>Não se percebe esta UC</t>
  </si>
  <si>
    <t>com a nova reforma o total de horas passa a 4 h/sem x 14 sem = 56 h</t>
  </si>
  <si>
    <t>IGOT</t>
  </si>
  <si>
    <t>LB, LEAgr, LEAli, LEAmb, LEFRN</t>
  </si>
  <si>
    <t>Optativa</t>
  </si>
  <si>
    <t>Curso online pela Univ. Valladolid</t>
  </si>
  <si>
    <t>MCDados, MEDFOR</t>
  </si>
  <si>
    <t>Reestruturação dos mestrados</t>
  </si>
  <si>
    <t>Optativa MAT</t>
  </si>
  <si>
    <t>Responsabilidade alternada entre Marta Mesquita e Isabel Martins</t>
  </si>
  <si>
    <t>Foi alterado o nome da UC passou para Comunicação e Marketing, retirar a UC 1425 da folha</t>
  </si>
  <si>
    <t>Optativa CES</t>
  </si>
  <si>
    <t>José Afonso Rodrigues Graça</t>
  </si>
  <si>
    <t>Microbiologia são 2 turmas, cada turma com 4h TP/semana</t>
  </si>
  <si>
    <t>Optativa IGOT 1º ano/ 2º semestre</t>
  </si>
  <si>
    <t>Retirar UC, já não existe</t>
  </si>
  <si>
    <t>UC nova semestral</t>
  </si>
  <si>
    <t>7 T + 36 TP + 6 TC</t>
  </si>
  <si>
    <t>LAP, LEAgr</t>
  </si>
  <si>
    <t>Maria Margarida Branco de Brito Tavares Tomé</t>
  </si>
  <si>
    <t>Passou a ter 6 ECTS</t>
  </si>
  <si>
    <r>
      <rPr>
        <sz val="11"/>
        <color rgb="FF000000"/>
        <rFont val="Calibri"/>
        <scheme val="minor"/>
      </rPr>
      <t xml:space="preserve">Dada a mudança de semestre, esta UC será ministrada e regida por </t>
    </r>
    <r>
      <rPr>
        <b/>
        <sz val="11"/>
        <color rgb="FF000000"/>
        <rFont val="Calibri"/>
        <scheme val="minor"/>
      </rPr>
      <t>Pedro Miguel Ramos Arsénio</t>
    </r>
    <r>
      <rPr>
        <sz val="11"/>
        <color rgb="FF000000"/>
        <rFont val="Calibri"/>
        <scheme val="minor"/>
      </rPr>
      <t>, dado que já terá decorrido o seu período de licença sabática</t>
    </r>
  </si>
  <si>
    <r>
      <rPr>
        <sz val="11"/>
        <color rgb="FF000000"/>
        <rFont val="Calibri"/>
        <scheme val="minor"/>
      </rPr>
      <t xml:space="preserve">Dada a mudança de semestre, esta UC será  regida por </t>
    </r>
    <r>
      <rPr>
        <b/>
        <sz val="11"/>
        <color rgb="FF000000"/>
        <rFont val="Calibri"/>
        <scheme val="minor"/>
      </rPr>
      <t>Ana Luísa Brito dos Santos de Sousa Soares</t>
    </r>
    <r>
      <rPr>
        <sz val="11"/>
        <color rgb="FF000000"/>
        <rFont val="Calibri"/>
        <scheme val="minor"/>
      </rPr>
      <t>, dado que neste semestre o docente Pedro Miguel Ramos Arsénio se encontra a gozar o seu período de licença sabática</t>
    </r>
  </si>
  <si>
    <t>LEAgr, LEAli</t>
  </si>
  <si>
    <t>mal preenchido???</t>
  </si>
  <si>
    <t>LEAgr, LEZ</t>
  </si>
  <si>
    <t>2 turmas teóricas 56 H (1 turma de Eng. Agron + 1 turma de Eng. Zoot) + 4 turmas teórico-práticas 112 H (3 turmas de Eng. Agron + 1 turma de Eng .Zoot)</t>
  </si>
  <si>
    <t>No novo plano de curso de mestrado Eng. Agronomica as UC de 6 ECTS têm 56 h de contacto</t>
  </si>
  <si>
    <t>o novo plano de curso de mestrado Eng. Agronomica as UC de 6 ECTS não têm apenas 56 h de contacto?</t>
  </si>
  <si>
    <t>56h de contacto de acordo com re-estruração: 10T+38TP+8TC</t>
  </si>
  <si>
    <t>a coordenação é partilhada ano sim ano não entre APRamos e MBranco</t>
  </si>
  <si>
    <t>Dois turnos de aulas teorico práticas de 2h cada</t>
  </si>
  <si>
    <t>Mudou de nome para Funcionamento dos Ecossistemas Florestais</t>
  </si>
  <si>
    <t>Elsa Maria Félix Gonçalves/ Suzana Ferreira Dias</t>
  </si>
  <si>
    <t>UC comum MEamb (obrigatória) e  MCDados (optativa) retirar esta UC (Projecto_2) do ficheiro</t>
  </si>
  <si>
    <t>Optativa EAM</t>
  </si>
  <si>
    <t>Verificar se se encontra nas optativas de GreenData Science</t>
  </si>
  <si>
    <t>DLINK</t>
  </si>
  <si>
    <t>Passou a 56 H; UC Projeto comum ao MSc Ambiente e Ciência de dados. A UC Projecto_2 linha 289  é a mesma e tem o mesmo código, tem de ser retirada a UC Projecto_2 do ficheiro para que apareçam as 56 horas nesta UC (Projeto)</t>
  </si>
  <si>
    <t>UC Anual</t>
  </si>
  <si>
    <t xml:space="preserve">
</t>
  </si>
  <si>
    <t>2 TP+1T; total 6 horas/semana; 14 semanas</t>
  </si>
  <si>
    <t>novo Curriculum</t>
  </si>
  <si>
    <t xml:space="preserve">3ª turma prática  é necessária na maior parte dos anos; são os mesmo nº de alunos de PP1 </t>
  </si>
  <si>
    <t>Novo plano de estudos</t>
  </si>
  <si>
    <t>Ana Alves DRAT (Docente ISA) não está na lista de docentes,  é preciso acrescentar; Atenção, a Ana Alves já não tem contrato, não pode fazer parte da lista</t>
  </si>
  <si>
    <t>MCDados, MEVE</t>
  </si>
  <si>
    <t>com a restruturação a UC passou a ter as aulas todas teorico-práticas. Uma vez que psaaou do 2ª para o 1ª ano irá ter alunos dos dois anos em simultâneo. Por isso coloquei mais uma turma , embora possa vir a ser necessário mais uma</t>
  </si>
  <si>
    <t>Coordenação FMV (Mário Quaresma)</t>
  </si>
  <si>
    <t>e-learning mode at Univ.Padua (Italy)</t>
  </si>
  <si>
    <t>MRESTORE, MEDFOR</t>
  </si>
  <si>
    <t>a UC passou de 6 ECTs para 3 ECTs</t>
  </si>
  <si>
    <t>mista</t>
  </si>
  <si>
    <t>ISA/FC/IGOT/IST/ISEG/ICS</t>
  </si>
  <si>
    <t>repetido, já está atrás</t>
  </si>
  <si>
    <t>FCT/ISA à sessão</t>
  </si>
  <si>
    <t>Coordenado FCT (Ana Lourenço)</t>
  </si>
  <si>
    <t>FCT/ISA</t>
  </si>
  <si>
    <t>preenchimento estranho, horas a mais</t>
  </si>
  <si>
    <t>Esta UC é do 1S é preciso alterar o semestre</t>
  </si>
  <si>
    <t>duas turmas práticas (?) - de acordo com a Ficha de UC</t>
  </si>
  <si>
    <t>em resultado de reunião a 23-04-2024 entre CAT e MAT, para  coordenação das UCs da Geomática, entre Teresa Ferreira Manuel Campagnolo, Gonçalo Duarte, Ru Figueira; não havendo massa crítica na Matemática para assegurar a coordenação da UC e havendo alternatica, MC sugeriu deixar de ser responsável pela UC</t>
  </si>
  <si>
    <t>apenas uma turma</t>
  </si>
  <si>
    <t>1º ano/1º semestre  (ISA)</t>
  </si>
  <si>
    <t>em resultado de reunião a 23-04-2024 entre CAT e MAT, para  coordenação das UCs da Geomática, entre Teresa Ferreira Manuel Campagnolo, Gonçalo Duarte, Ru Figueira</t>
  </si>
  <si>
    <t>ICS</t>
  </si>
  <si>
    <t>as horas da UC são 28</t>
  </si>
  <si>
    <t>Devem ser suficientes 6 turmas práticas</t>
  </si>
  <si>
    <t>São necessárias, pelo menos, 2 turmas práticas. Poderá ter que aumentar para 3, em função do nº de alunos. Há outras UCs a considerar 3 turmas práticas, devia-se uniformizar.</t>
  </si>
  <si>
    <t>As horas de Seminário estão incluídas nas aula práticas do horário, correspondendo a 2 turnos para 2 turmas, o que resulta num acréscimo de 8 h</t>
  </si>
  <si>
    <t>as horas são 56, tem de ser alterado</t>
  </si>
  <si>
    <t>Reetruturação do mestrado</t>
  </si>
  <si>
    <t>LEAli, LEAmb</t>
  </si>
  <si>
    <t>LEAli, LEAmb, LEZ</t>
  </si>
  <si>
    <t>DFLUVIO, DTERRA</t>
  </si>
  <si>
    <t>Com o novo plano de estudos, as UCs passam a ter 4 horas semanais = 56 horas por semestre</t>
  </si>
  <si>
    <t>Acrescentar como optativa do MEAgr</t>
  </si>
  <si>
    <t>passou para 56H</t>
  </si>
  <si>
    <t>passou para 28 H</t>
  </si>
  <si>
    <t>1 teórica e  2 turmas práticas (7 semanas x 6 h)</t>
  </si>
  <si>
    <t>Presencial, Pós-laboral</t>
  </si>
  <si>
    <t>Híbrido, Pós-laboral</t>
  </si>
  <si>
    <t>Presencial, Laboral</t>
  </si>
  <si>
    <t>1 ECTS por módulo (completo: 80 horas + 8 extra; 8 horas/módulo), Online, Pós-laboral</t>
  </si>
  <si>
    <t>1 ECTS/módulo (8 horas contacto); Online</t>
  </si>
  <si>
    <t>O curso é "Iniciação à Prova de Azeites Virgens I"</t>
  </si>
  <si>
    <t>Online, Pós-laboral</t>
  </si>
  <si>
    <t>Híbrido, Laboral</t>
  </si>
  <si>
    <t>3 ECTS por módulo (completo: 80 horas + 8 extra; 8 horas/módulo); Online, Pós-laboral</t>
  </si>
  <si>
    <t>coluna</t>
  </si>
  <si>
    <t>descricao</t>
  </si>
  <si>
    <t>observacoes</t>
  </si>
  <si>
    <t>1_ciclo</t>
  </si>
  <si>
    <t>Licenciatura</t>
  </si>
  <si>
    <t>Mestrado</t>
  </si>
  <si>
    <t>Doutoramento</t>
  </si>
  <si>
    <t>Formação pós-graduada, não conducante de grau, com creditação ECTS</t>
  </si>
  <si>
    <t>unidade curricular obrigatória para o(s) curso(s) identificado(s)</t>
  </si>
  <si>
    <t>unidade curricular optativa para o(s) curso(s) identificado(s)</t>
  </si>
  <si>
    <t>código da unidade curricular ou código do curso de formação/especialazação</t>
  </si>
  <si>
    <t>designação da unidade curriculat</t>
  </si>
  <si>
    <t>funciona_2024/2025</t>
  </si>
  <si>
    <t>a unidade curricular funciona no ano letvo 2024/2025</t>
  </si>
  <si>
    <t>não (2º ano)</t>
  </si>
  <si>
    <t>funcionamento da unidade curricular não previsto para 2024/2025 mas poderá funcionar se ocorrer ingresso no 2º ano do mestrado</t>
  </si>
  <si>
    <t>area_cient</t>
  </si>
  <si>
    <t>área cientifica da unidade curricular</t>
  </si>
  <si>
    <t>não associado a ano curricular</t>
  </si>
  <si>
    <t>a unidade curricular funciona no 1º ano curricular do(s) curso(s) identificado(s)</t>
  </si>
  <si>
    <t>a unidade curricular funciona no 2º ano curricular do(s) curso(s) identificado(s)</t>
  </si>
  <si>
    <t>a unidade curricular funciona no 3º ano curricular do(s) curso(s) identificado(s)</t>
  </si>
  <si>
    <t>a unidade curricular é oferecida como optativa de 1º ou de 2º ano para, pelo menos, um dos cursos identificados</t>
  </si>
  <si>
    <t>não associado a semestre curricular</t>
  </si>
  <si>
    <t>a unidade curricular funciona no 1º semestre do(s) curso(s) identificado(s)</t>
  </si>
  <si>
    <t>a unidade curricular funciona no 2º semestre do(s) curso(s) identificado(s)</t>
  </si>
  <si>
    <t>a unidade curricular funciona no 1º ou no 2º semestre do(s) curso(s) identificado(s)</t>
  </si>
  <si>
    <t>informação provisória (unidade curricular optativa a aguardar validação de proposta de reestrutução em curso)</t>
  </si>
  <si>
    <t>número total de horas de trabalho correspondente à unidade curricular</t>
  </si>
  <si>
    <t>tipologia de horas de contacto - teóricas</t>
  </si>
  <si>
    <t>tipologia de horas de contacto - teórico-práticas</t>
  </si>
  <si>
    <t>tipologia de horas de contacto - práticas ou práticas de laboratório</t>
  </si>
  <si>
    <t>tipologia de horas de contacto - trabalho de campo</t>
  </si>
  <si>
    <t>tipologia de horas de contacto - seminário</t>
  </si>
  <si>
    <t>tipologia de horas de contacto - estágio</t>
  </si>
  <si>
    <t>tipologia de horas de contacto - orientação tutorial</t>
  </si>
  <si>
    <t>tipologia de horas de contacto - outro tipo</t>
  </si>
  <si>
    <t>número total de horas de contacto cotrrespondente à unidade curricular</t>
  </si>
  <si>
    <t>ECTS (European Credit Transfer System) traduz o tempo de trabalho efetuado pelos estudantes em cada área científica e unidade curricular</t>
  </si>
  <si>
    <t>a unidade curricular é leccionada pelo ISA</t>
  </si>
  <si>
    <t>a unidade curricular é leccionada fora do ISA</t>
  </si>
  <si>
    <t>a unidade curricular pode ser leccionada no ISA ou em outra escola associada ao curso identificado</t>
  </si>
  <si>
    <t>NumeroAlunos</t>
  </si>
  <si>
    <t>alunos no fenix 2023/2024</t>
  </si>
  <si>
    <t>Total horas docência</t>
  </si>
  <si>
    <t>horas totais de docência da UC no DSD 2023-2024; caso não exista, é o número d ehoras de contacto da UC</t>
  </si>
  <si>
    <t>Novo responsável</t>
  </si>
  <si>
    <t>Justificação de alteração de responsável</t>
  </si>
  <si>
    <t>Horas totais sugeridas para a UC</t>
  </si>
  <si>
    <t>Justificação para as horas totais sugeridas para a UC</t>
  </si>
  <si>
    <t>num_pessoal</t>
  </si>
  <si>
    <t>nome</t>
  </si>
  <si>
    <t>corpo</t>
  </si>
  <si>
    <t>posicao</t>
  </si>
  <si>
    <t>ETI</t>
  </si>
  <si>
    <t>contratacao_vinculo</t>
  </si>
  <si>
    <t>data_fim</t>
  </si>
  <si>
    <t>Obs</t>
  </si>
  <si>
    <t>total horas internas</t>
  </si>
  <si>
    <t>total horas externas</t>
  </si>
  <si>
    <t>horas por semana</t>
  </si>
  <si>
    <t>total horas CNCG</t>
  </si>
  <si>
    <t>sem termo</t>
  </si>
  <si>
    <t>Docente ou especialista não do ISA que participa na docência sem receber pagamento do ISA: o nome do docente pode ser indicado na coluna de observações</t>
  </si>
  <si>
    <t>750000A</t>
  </si>
  <si>
    <t>Docente</t>
  </si>
  <si>
    <t>Professor Auxiliar</t>
  </si>
  <si>
    <t>CTFP Tempo Ind.</t>
  </si>
  <si>
    <t>Edital 1007/2023; prevista contratação até setembro/2024</t>
  </si>
  <si>
    <t>750000B</t>
  </si>
  <si>
    <t>750000C</t>
  </si>
  <si>
    <t>750000D</t>
  </si>
  <si>
    <t>750000E</t>
  </si>
  <si>
    <t>750000F</t>
  </si>
  <si>
    <t>Aguarda abertura do procedimento; contratação posterior a setembro/2024)</t>
  </si>
  <si>
    <t>750000G</t>
  </si>
  <si>
    <t>Abílio Santos Malengue</t>
  </si>
  <si>
    <t>Não Docente - Não Doutorado</t>
  </si>
  <si>
    <t>Doutorando</t>
  </si>
  <si>
    <t>Ahmad Zia Khan</t>
  </si>
  <si>
    <t>Alana Kasahara Neves</t>
  </si>
  <si>
    <t>Investigador</t>
  </si>
  <si>
    <t>Investigador Doutorado Projeto</t>
  </si>
  <si>
    <t xml:space="preserve">CTFP Tempo Det. </t>
  </si>
  <si>
    <t>Alcides Morais Satuala Lofa</t>
  </si>
  <si>
    <t>Alexandre Badiane</t>
  </si>
  <si>
    <t>Não Docente - Doutorado</t>
  </si>
  <si>
    <t>Pós-doutorando</t>
  </si>
  <si>
    <t>Alice Maria Garcia Ferreira</t>
  </si>
  <si>
    <t>Amândio David Zimba</t>
  </si>
  <si>
    <t>Amy Elizabeth Thom</t>
  </si>
  <si>
    <t>Ana Beatriz de Melo Segatelli</t>
  </si>
  <si>
    <t>Ana Caroline de Lourdes Pereira Assis</t>
  </si>
  <si>
    <t>PREVPAP</t>
  </si>
  <si>
    <t>Investigador Auxiliar (Agregação ou Habilitação)</t>
  </si>
  <si>
    <t>Investigador Auxiliar</t>
  </si>
  <si>
    <t>Ana Isabel Rosa Cabral_2</t>
  </si>
  <si>
    <t>Ana Maria Lopes Domingues Guerra</t>
  </si>
  <si>
    <t>Ana Maria da Costa Aldir Magro</t>
  </si>
  <si>
    <t>Ana Maria da Silva Monteiro</t>
  </si>
  <si>
    <t>Professor Auxiliar com Agregação</t>
  </si>
  <si>
    <t>Ana Müller Lopes Silva Carvalho</t>
  </si>
  <si>
    <t>Ana Paula de Mira do Carmo Pereira</t>
  </si>
  <si>
    <t>Ana Raquel Fernandes Gomes Cunha</t>
  </si>
  <si>
    <t>Ana Rita Almeida Mendes</t>
  </si>
  <si>
    <t>Ana Rita de Oliveira Braga</t>
  </si>
  <si>
    <t>Professor Associado com Agregação</t>
  </si>
  <si>
    <t>André Filipe Sotero de Azevedo</t>
  </si>
  <si>
    <t>Andrea Soriano Redondo</t>
  </si>
  <si>
    <t>CEEC Individual - 5ª edição</t>
  </si>
  <si>
    <t>CTFP Tempo Det.</t>
  </si>
  <si>
    <t>Andreia Alexandra Mesquita Chaves</t>
  </si>
  <si>
    <t>Ângelo Saimone José</t>
  </si>
  <si>
    <t>Antónia Fortes Duarte Ferreira</t>
  </si>
  <si>
    <t>António Carlos Filipe dos Santos</t>
  </si>
  <si>
    <t>António Eduardo Batista Leitão</t>
  </si>
  <si>
    <t>António Henrique Costa Gomes Soares Correia</t>
  </si>
  <si>
    <t>Professor Catedrático</t>
  </si>
  <si>
    <t>António Maria Salgado de Tovar Faro</t>
  </si>
  <si>
    <t>António Nkulo Ndengoloka David</t>
  </si>
  <si>
    <t>António Venâncio Nunes</t>
  </si>
  <si>
    <t>António Zaquio Chimuco</t>
  </si>
  <si>
    <t>Arlindo Rodrigues Fortes</t>
  </si>
  <si>
    <t>Arthur Cupertino Serpa dos Santos</t>
  </si>
  <si>
    <t>Ayssata Patricia da Costa Leocadia Vaz D Almeida</t>
  </si>
  <si>
    <t>Bassem Mouhammad</t>
  </si>
  <si>
    <t>Berta Lúcia Cumbane</t>
  </si>
  <si>
    <t>Boshra Varastegani</t>
  </si>
  <si>
    <t>Britta Kautzmann</t>
  </si>
  <si>
    <t>Bucar Indjai</t>
  </si>
  <si>
    <t>Carla Helena Marques Tavares</t>
  </si>
  <si>
    <t>Catarina Andreia Flausino dos Reis</t>
  </si>
  <si>
    <t>Catarina Tonelo Jorge</t>
  </si>
  <si>
    <t>Catarina de Azevedo Tavares</t>
  </si>
  <si>
    <t>Técnico Superior</t>
  </si>
  <si>
    <t>PREVPAP | Licença sem vencimento</t>
  </si>
  <si>
    <t>Cátia Falcão Martins</t>
  </si>
  <si>
    <t>Claudete António André Bastos</t>
  </si>
  <si>
    <t>Professor Associado</t>
  </si>
  <si>
    <t>Cremildo Riba Gouveia Dias</t>
  </si>
  <si>
    <t>Criscian Kellen Amaro de Oliveira Danielli</t>
  </si>
  <si>
    <t>Dagm Fikir Abate</t>
  </si>
  <si>
    <t>Daniel Alexandre Francisco Garcia</t>
  </si>
  <si>
    <t>Daniela Alexandra Jorge Soares</t>
  </si>
  <si>
    <t>Daniela Aparecida Freitas</t>
  </si>
  <si>
    <t>Danielle Lacerda Rudley</t>
  </si>
  <si>
    <t>Daniesse Kasanoski</t>
  </si>
  <si>
    <t>David Miguel Ribeiro Vieira Santos</t>
  </si>
  <si>
    <t>Débora Almeida Caramelo</t>
  </si>
  <si>
    <t>Delfim Domingos da Costa</t>
  </si>
  <si>
    <t>CEEC Institucional 2.ª Edição</t>
  </si>
  <si>
    <t>Dina Jahanianfard</t>
  </si>
  <si>
    <t>Elisabete Augusto Fernandes</t>
  </si>
  <si>
    <t>Elsa Maria Borges da Silva</t>
  </si>
  <si>
    <t>Mobilidade fora do ISA</t>
  </si>
  <si>
    <t>Erik Augusto da Cruz Sequeira</t>
  </si>
  <si>
    <t>Fabio Marcolin</t>
  </si>
  <si>
    <t>Fernando Eduardo Lagos Costa</t>
  </si>
  <si>
    <t>Filipa da Palma Pereira Zacarias</t>
  </si>
  <si>
    <t>Filipe Eduardo Danielli</t>
  </si>
  <si>
    <t>Filipe Hélder Cardoso Lema</t>
  </si>
  <si>
    <t>Art 23 DL57</t>
  </si>
  <si>
    <t>Francisca da Conceição de Barros Monteiro</t>
  </si>
  <si>
    <t>Gabriela Sofia Pires Sousa</t>
  </si>
  <si>
    <t>Geraldo Filipe Nhapulo</t>
  </si>
  <si>
    <t>Gomes da Silva Silveira Cahango</t>
  </si>
  <si>
    <t>CEECINST2018 | Licença para Governação</t>
  </si>
  <si>
    <t>Héctor Luis Hernández Hernández</t>
  </si>
  <si>
    <t>Helena Sofia Maurício Patrício</t>
  </si>
  <si>
    <t>Inês Daniela Herculano Ramires</t>
  </si>
  <si>
    <t>Inês Figueiredo Ferreira</t>
  </si>
  <si>
    <t>Inês Gonçalves de Sousa</t>
  </si>
  <si>
    <t>Inês Sofia Jorge Silva</t>
  </si>
  <si>
    <t>Inocência da Piedade Ernesto Tapaça</t>
  </si>
  <si>
    <t>Iqra Zafar Khan</t>
  </si>
  <si>
    <t>Iryna Skulska Kolos</t>
  </si>
  <si>
    <t>Isabel Cristina dos Santos Lourenço Marques</t>
  </si>
  <si>
    <t>FCT CEEC 4º Ed/2022</t>
  </si>
  <si>
    <t>Jean Luiz Andrade Magalhães</t>
  </si>
  <si>
    <t>Joana Filipa Jorge Marinheiro</t>
  </si>
  <si>
    <t>Joana Filipa Martinho da Costa</t>
  </si>
  <si>
    <t>Joana Isabel Esteves Neto</t>
  </si>
  <si>
    <t>Joana Margarida Granja Soares</t>
  </si>
  <si>
    <t>Joana Ride Sales São Martinho</t>
  </si>
  <si>
    <t>João Carlos Pereira Rua</t>
  </si>
  <si>
    <t>João Carlos da Silva Dias</t>
  </si>
  <si>
    <t>João Francisco Caeiro Valente</t>
  </si>
  <si>
    <t>João Francisco Semedo Monteiro</t>
  </si>
  <si>
    <t>João Guilherme Valente Mendes Serra</t>
  </si>
  <si>
    <t>João Paulo Martinho Craveiro</t>
  </si>
  <si>
    <t>Joaquim Cordeiro João</t>
  </si>
  <si>
    <t>Investigador Principal com Agregação</t>
  </si>
  <si>
    <t>Jorge Manuel da Silva Delgado Nunes</t>
  </si>
  <si>
    <t>Jorge Miguel Sousa Vieira</t>
  </si>
  <si>
    <t>Jorge Oliveira Araújo</t>
  </si>
  <si>
    <t>José Carlos de Carvalho Rodrigues</t>
  </si>
  <si>
    <t>José Domingos Cochicho Ramalho</t>
  </si>
  <si>
    <t>José João Tchamba</t>
  </si>
  <si>
    <t>Josefa da Graça Fernandes Rangel</t>
  </si>
  <si>
    <t>Juan Gabriel Garbanzo León</t>
  </si>
  <si>
    <t>Jules Basse</t>
  </si>
  <si>
    <t>Juliana Botelho Moreira</t>
  </si>
  <si>
    <t>Karl Mattheu Wienhold</t>
  </si>
  <si>
    <t>Karol Henry Mavisoy Muchavisoy</t>
  </si>
  <si>
    <t>Laura Sacarrão Vaz Birrento</t>
  </si>
  <si>
    <t>Leonardo Ventura de Araújo</t>
  </si>
  <si>
    <t>Leónia do Carmo Santos Nunes</t>
  </si>
  <si>
    <t>CEECINST2018</t>
  </si>
  <si>
    <t>Luísa Feliciana Leopoldo Dovala</t>
  </si>
  <si>
    <t>Madalena Ramos</t>
  </si>
  <si>
    <t>Madalena Sofia Fernandes Antunes</t>
  </si>
  <si>
    <t>Manuel Eduardo Trujillo</t>
  </si>
  <si>
    <t>Manuel Joaquim Fonseca Trindade</t>
  </si>
  <si>
    <t>Mara Elisabete Pereira Lopes</t>
  </si>
  <si>
    <t>Márcia Alexandra Rodrigues Figueira</t>
  </si>
  <si>
    <t>Marco André Gonçalves Neves Marques</t>
  </si>
  <si>
    <t>Margarida Dias Lima de Faria</t>
  </si>
  <si>
    <t>Maria Carolina Freitas Palha Nunes Godinho</t>
  </si>
  <si>
    <t>Maria Cristina Luiz Antunes Simões Beja da Costa</t>
  </si>
  <si>
    <t>Maria Cristina de Almeida Pelejão Fernandes Serrano</t>
  </si>
  <si>
    <t>Maria Helena Mendes da Costa Ferreira Correia de Oliveira</t>
  </si>
  <si>
    <t>Maria José Alves Rio Perestrelo Vasconcelos</t>
  </si>
  <si>
    <t>Maria José Brito Monteiro da Silva</t>
  </si>
  <si>
    <t>Maria Leonor Moura de Oliveira Temudo Barata</t>
  </si>
  <si>
    <t>Maria Manuela Marques Matias Ferreira Pinto</t>
  </si>
  <si>
    <t>Maria da Graça Fraga Freire de Barros Barbosa da Maia</t>
  </si>
  <si>
    <t>Maria do Céu Machado Lavado da Silva</t>
  </si>
  <si>
    <t>Maria do Rosário Pereira Fernandes</t>
  </si>
  <si>
    <t>Marianne Medeiros Gomes</t>
  </si>
  <si>
    <t>Marina Augusta Pereira Padrão Temudo</t>
  </si>
  <si>
    <t>Mário Rui Proença dos Santos</t>
  </si>
  <si>
    <t>Matilda Merkohasanaj</t>
  </si>
  <si>
    <t>Mengyang Zhao</t>
  </si>
  <si>
    <t>Merlin Leunda Martiarena</t>
  </si>
  <si>
    <t>Miguel Ângelo Filipe Brilhante</t>
  </si>
  <si>
    <t>Miguel Filipe Marques Pedro</t>
  </si>
  <si>
    <t>Miriam Cavaco Viegas de Sousa Pereira de Carvalho</t>
  </si>
  <si>
    <t>Muha Abdullah Al Pavel</t>
  </si>
  <si>
    <t>Muhammad Abrar</t>
  </si>
  <si>
    <t>Nancy Yousef Abdel Latif Mahmoud</t>
  </si>
  <si>
    <t>Nandara Gabriela Mendonça Oliveira</t>
  </si>
  <si>
    <t>Nelson Miguel Vaz Pereira</t>
  </si>
  <si>
    <t>Nicolay Petranof da Cruz Africano</t>
  </si>
  <si>
    <t>Obete Madacussengua</t>
  </si>
  <si>
    <t>Onuche Vincent Musa</t>
  </si>
  <si>
    <t>Panganai Chatapura</t>
  </si>
  <si>
    <t>Patrícia Eduarda Domingos Vidigal</t>
  </si>
  <si>
    <t xml:space="preserve">PREVPAP | Mobilidade fora do ISA </t>
  </si>
  <si>
    <t>Paula Cristina Bento Batista dos Santos</t>
  </si>
  <si>
    <t>Paulo José Tavares Canaveira</t>
  </si>
  <si>
    <t>Investigador Doutorado Projeto (Investigador Principal)</t>
  </si>
  <si>
    <t>Pedrina Pinto Rocha</t>
  </si>
  <si>
    <t>Assistente Convidado</t>
  </si>
  <si>
    <t>Docente Convidado</t>
  </si>
  <si>
    <t>Pedro Miguel Margarido Xavier</t>
  </si>
  <si>
    <t>Pieter-Jan Keleman</t>
  </si>
  <si>
    <t>Quelvina Maria Fortes</t>
  </si>
  <si>
    <t>Rafaela do Couto Santos</t>
  </si>
  <si>
    <t>Raphael Riemke de Campos Cesar Leão</t>
  </si>
  <si>
    <t>Raquel Alexandra Cardoso Costa Saraiva</t>
  </si>
  <si>
    <t>Razieh Ebadati Esfahani</t>
  </si>
  <si>
    <t>Renata Isabel Lino dos Santos</t>
  </si>
  <si>
    <t>Renato Viana Linhares Neto</t>
  </si>
  <si>
    <t>Renato da Cunha Gomes</t>
  </si>
  <si>
    <t>Ricardo Alexandre Rodrigues Costa</t>
  </si>
  <si>
    <t>Ricardo Manuel Reis da Mata</t>
  </si>
  <si>
    <t>Rita Maria Domingues Carvalho</t>
  </si>
  <si>
    <t>Robin Spencer Payne</t>
  </si>
  <si>
    <t>Rosalba Ortega Fors</t>
  </si>
  <si>
    <t>Rui Miguel Serôdio Simões</t>
  </si>
  <si>
    <t>Saeed Salari</t>
  </si>
  <si>
    <t>Samuel Pedrosa Guerreiro</t>
  </si>
  <si>
    <t>Sara Filipa Ramalho Simões_2</t>
  </si>
  <si>
    <t>Sisgo Rachith Acuña Chinchilla</t>
  </si>
  <si>
    <t>Sofia Conde Costa</t>
  </si>
  <si>
    <t>Sofia Frade dos Santos</t>
  </si>
  <si>
    <t>Sofia Graça Barbosa Alves</t>
  </si>
  <si>
    <t>Sónia Rocha Neves Pereira de Oliveira</t>
  </si>
  <si>
    <t>Sónia Silva Simões Surgy</t>
  </si>
  <si>
    <t>Soraia Alexandra Félix da Cruz</t>
  </si>
  <si>
    <t>Stamatis Chrysanthopoulos</t>
  </si>
  <si>
    <t>Tamara Priscila Faleiro Pereira Leite</t>
  </si>
  <si>
    <t>Teresa Filipa de Sousa Lobo Elias Líbano Monteiro</t>
  </si>
  <si>
    <t>Teresa José Lopes</t>
  </si>
  <si>
    <t>Teresa Maria Gonçalves Quilho Marques dos Santos</t>
  </si>
  <si>
    <t>Thanh Phuong Nguyen</t>
  </si>
  <si>
    <t>Tiago Luís Ferreira Lima</t>
  </si>
  <si>
    <t>Vanézia Simone Monteiro Rocha</t>
  </si>
  <si>
    <t>Vasiliki Thanasi</t>
  </si>
  <si>
    <t>Vera Lúcia Gameiro Prazeres</t>
  </si>
  <si>
    <t>Vera Viegas Ferreira Medeiros Soares</t>
  </si>
  <si>
    <t>Vinicius John</t>
  </si>
  <si>
    <t>Vitor Manuel Pinto Varzea</t>
  </si>
  <si>
    <t>Yara Xiluva Bulha Loforte</t>
  </si>
  <si>
    <t>descricao_2</t>
  </si>
  <si>
    <t>descricao_3</t>
  </si>
  <si>
    <t>descricao_4</t>
  </si>
  <si>
    <t>numero_de_indentificacao_pessoal_atribuido_pelos_RH</t>
  </si>
  <si>
    <t>Unnamed:_2</t>
  </si>
  <si>
    <t>Unnamed:_3</t>
  </si>
  <si>
    <t>Unnamed:_4</t>
  </si>
  <si>
    <t>nome completo do docente, investigador ou técnico superior doutorado</t>
  </si>
  <si>
    <t>Posição</t>
  </si>
  <si>
    <t>Professor Auxiliar Convidado</t>
  </si>
  <si>
    <t>Investigador Auxiliar Convidado</t>
  </si>
  <si>
    <t>Contrato-Programa FCT DL57</t>
  </si>
  <si>
    <t>Contratação de bolseiros doutorados que desempenhassem funções em instituições públicas, ou que fossem financiados por fundos públicos, há mais de três anos, seguidos ou interpolados, no âmbito do DL n.º 57/2016</t>
  </si>
  <si>
    <t>Contrato financiado por projeto, a termo resolutivo</t>
  </si>
  <si>
    <t>FCT CEEC 2017</t>
  </si>
  <si>
    <t>Concurso Estímulo ao Emprego Científico Individual 1ª edição</t>
  </si>
  <si>
    <t>FCT CEEC 2018</t>
  </si>
  <si>
    <t>Concurso Estímulo ao Emprego Científico Individual 2ª edição</t>
  </si>
  <si>
    <t>Concurso Estímulo ao Emprego Científico Institucional 2ª edição</t>
  </si>
  <si>
    <t>FCT CEEC 3º Ed/2021</t>
  </si>
  <si>
    <t>Concurso Estímulo ao Emprego Científico Individual 3ª edição</t>
  </si>
  <si>
    <t>Concurso Estímulo ao Emprego Científico Individual 4ª edição</t>
  </si>
  <si>
    <t>Concurso Estímulo ao Emprego Científico Individual 5ª edição</t>
  </si>
  <si>
    <t>Não docente - Doutorado</t>
  </si>
  <si>
    <t>Pós-Doutorando</t>
  </si>
  <si>
    <t>Não docente - não Doutorado</t>
  </si>
  <si>
    <t>corresponde ao número de horas que um funcionário a tempo integral (afeto a 100%) trabalha para uma entidade</t>
  </si>
  <si>
    <t>Contrato de trabalho em funções públicas por tempo indeterminado</t>
  </si>
  <si>
    <t>Contrato de trabalho em funções públicas a termo resolutivo</t>
  </si>
  <si>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</si>
  <si>
    <t>Concurso de Estímulo ao Emprego Científico na Modalidade de Apoio Institucional 2018; susente com licença para governação</t>
  </si>
  <si>
    <t>Concurso de Estímulo ao Emprego Científico na Modalidade de Apoio Institucional 2018</t>
  </si>
  <si>
    <t>Programa de regularização extraordinária dos vínculos precários na Administração Pública</t>
  </si>
  <si>
    <t>Programa de regularização extraordinária dos vínculos precários na Administração Pública, ausente em licença sem vncimentyo</t>
  </si>
  <si>
    <t>Programa de regularização extraordinária dos vínculos precários na Administração Pública, ausente por mobilidade fora do ISA</t>
  </si>
  <si>
    <t>Docente convidade, com contrato a termo resolutivo</t>
  </si>
  <si>
    <t>Técnico superior Doutotado ausente po mobilidade fora do ISA</t>
  </si>
  <si>
    <t>Data de fim de contrato em vigor; poderá haver lugar a renovação</t>
  </si>
  <si>
    <t>horas totais de docência no ano</t>
  </si>
  <si>
    <t>horas médias docência por semana</t>
  </si>
  <si>
    <t>Nome da UC</t>
  </si>
  <si>
    <t>Nome do curso</t>
  </si>
  <si>
    <t>Nível</t>
  </si>
  <si>
    <t>Semestre de funcionamento</t>
  </si>
  <si>
    <t>Parceria institucional estabelecida</t>
  </si>
  <si>
    <t>Com centro de custos ISA ou de empresas do ISA</t>
  </si>
  <si>
    <t>Ocorrência</t>
  </si>
  <si>
    <t>Instituição responsável</t>
  </si>
  <si>
    <t>Link do curso</t>
  </si>
  <si>
    <t>Responsável do Curso</t>
  </si>
  <si>
    <t>Responsável de UC</t>
  </si>
  <si>
    <t>Email responsável UC</t>
  </si>
  <si>
    <t>Funcionamento</t>
  </si>
  <si>
    <t>Funciona dependente do nº alunos</t>
  </si>
  <si>
    <t>Número mínimo de alunos para funcionar</t>
  </si>
  <si>
    <t>Número horas indicativas 2022_2023</t>
  </si>
  <si>
    <t>Nome do docente</t>
  </si>
  <si>
    <t>Número horas letivas</t>
  </si>
  <si>
    <t>Observação</t>
  </si>
  <si>
    <t>Biotecnologia Avançada</t>
  </si>
  <si>
    <t>Biologia Aplicada</t>
  </si>
  <si>
    <t>2º ciclo</t>
  </si>
  <si>
    <t>2º</t>
  </si>
  <si>
    <t>Sim</t>
  </si>
  <si>
    <t>Não</t>
  </si>
  <si>
    <t>Todos os anos</t>
  </si>
  <si>
    <t>Universidade da Madeira</t>
  </si>
  <si>
    <t>Universidade da Madeira (uma.pt)</t>
  </si>
  <si>
    <t>Miguel Sequeira</t>
  </si>
  <si>
    <t>Manuela Gouveia</t>
  </si>
  <si>
    <t>mgouveia@uma.pt</t>
  </si>
  <si>
    <t>obrigatória</t>
  </si>
  <si>
    <t> </t>
  </si>
  <si>
    <t>Técnicas de Biologia Molecular</t>
  </si>
  <si>
    <t>Biologia da Conservação</t>
  </si>
  <si>
    <t>Consórcio de BioEducação</t>
  </si>
  <si>
    <t>Masters Program Gorongosa</t>
  </si>
  <si>
    <t>Kris Bal</t>
  </si>
  <si>
    <t>Ana Ribeiro</t>
  </si>
  <si>
    <t>anaifribeiro@edu.ulisboa.pt</t>
  </si>
  <si>
    <t>Biologia de Sistemas</t>
  </si>
  <si>
    <t>extra-semestre</t>
  </si>
  <si>
    <t>Universidade Eduardo Mondlane</t>
  </si>
  <si>
    <t>Mestrado UEM.mz</t>
  </si>
  <si>
    <t>Joaquim Saíde</t>
  </si>
  <si>
    <t>Seminário De Conhecimento Avançado</t>
  </si>
  <si>
    <t>Seminário De Metodologias Experimentais</t>
  </si>
  <si>
    <t>Seminário De Desenvolvimento do Plano de Tese</t>
  </si>
  <si>
    <t>Seminários</t>
  </si>
  <si>
    <t>Curso de pós-graduação em Gestão de Pragas</t>
  </si>
  <si>
    <t>Não conferente de grau</t>
  </si>
  <si>
    <t>Faculdade Medicina Veterinária</t>
  </si>
  <si>
    <t>https://www.fmv.ulisboa.pt/pt/ensino/posgraduacoes/pos-graduacao-em-gestao-de-pragas</t>
  </si>
  <si>
    <t>Maria João Fraqueza</t>
  </si>
  <si>
    <t>António Mexia</t>
  </si>
  <si>
    <t>amexia@isa.ulisboa.pt</t>
  </si>
  <si>
    <t>Desenvolvimento de Produtos Funcionais</t>
  </si>
  <si>
    <t>Mestrado em Biologia dos Recursos Naturais</t>
  </si>
  <si>
    <t>Faculdade de Ciências Universidade de Lisboa</t>
  </si>
  <si>
    <t>https://fenix.ciencias.ulisboa.pt/degrees/mbrv-2253350296879106</t>
  </si>
  <si>
    <t>Prof. Cristina Branquinho</t>
  </si>
  <si>
    <t xml:space="preserve">Ana Cristina Figueiredo (CF), Margarida Moldão (MM) </t>
  </si>
  <si>
    <t>Projeto em Biologia de recursos Vegetais</t>
  </si>
  <si>
    <t xml:space="preserve">Mestrado em Biologia de Recursos Vegetais </t>
  </si>
  <si>
    <t>Faculdade de Ciências / Faculdade de Arquitetura da Universidade de Lisboa</t>
  </si>
  <si>
    <t>https://www.belasartes.ulisboa.pt/cursos/mestrados/design-para-a-sustentabilidade/</t>
  </si>
  <si>
    <t>cmbranquinho@fc.ul.pt</t>
  </si>
  <si>
    <t>optativa</t>
  </si>
  <si>
    <t xml:space="preserve">Ciência para o Grande Público na Área da Saúde II </t>
  </si>
  <si>
    <t>Cultura Científica e Divulgação das Ciências</t>
  </si>
  <si>
    <t>1º</t>
  </si>
  <si>
    <t>Instituto de Educação de Lisboa</t>
  </si>
  <si>
    <t>http://www.ie.ulisboa.pt/ensino/mestrados/cultura-cientifica-divulgacao-ciencias</t>
  </si>
  <si>
    <t>Prof. Cecília Galvão</t>
  </si>
  <si>
    <t>cgalvao@ie.ulisboa.pt</t>
  </si>
  <si>
    <t>Tecnologia Alimentar e Inovação</t>
  </si>
  <si>
    <t xml:space="preserve">Licenciatura em Ciências da Nutrição </t>
  </si>
  <si>
    <t>1º ciclo</t>
  </si>
  <si>
    <t>Faculdade de Medicina da Ulisboa</t>
  </si>
  <si>
    <t>https://www.medicina.ulisboa.pt/licenciatura-em-ciencias-da-nutricao-lcn</t>
  </si>
  <si>
    <t xml:space="preserve">Catarina Sousa Guerreiro </t>
  </si>
  <si>
    <t>Isabel Sousa</t>
  </si>
  <si>
    <t>isousa@isa.ulisboa.pt</t>
  </si>
  <si>
    <t>Higiene e Segurança Alimentar</t>
  </si>
  <si>
    <t>Medicina veternária</t>
  </si>
  <si>
    <t>Faculdade de Medicina veternária</t>
  </si>
  <si>
    <t>https://www.fmv.ulisboa.pt/pt/ensino/mestradointegrado</t>
  </si>
  <si>
    <t>Prof. Marilia Ferreira</t>
  </si>
  <si>
    <t>marilia@fmv.ulisboa.pt</t>
  </si>
  <si>
    <t>Viticulture</t>
  </si>
  <si>
    <t>Vinifera EuroMaster (Msc in Viticulture and Enology)</t>
  </si>
  <si>
    <t>L´Institut AGRO, Montpellier</t>
  </si>
  <si>
    <t>https://www.vinifera-euromaster.eu/</t>
  </si>
  <si>
    <t>Anne Pellegrino (L´Institut AGRO): Vinifera Scientific Director</t>
  </si>
  <si>
    <t>M Selim and A Metay</t>
  </si>
  <si>
    <t>moustafa.selim@hs-gm.de</t>
  </si>
  <si>
    <t>Produção primária de alimentos</t>
  </si>
  <si>
    <t>MESTRADO SEGURANÇA ALIMENTAR (pós-laboral)</t>
  </si>
  <si>
    <t>https://www.fmv.ulisboa.pt/pt/ensino/mestrados/seguranca-alimentar</t>
  </si>
  <si>
    <t>Rui Bessa</t>
  </si>
  <si>
    <t>rjbbessa@fmv.ulisboa.pt</t>
  </si>
  <si>
    <t>Anne Pellegrino )(L´Institut AGRO): Vinifera Scientific Director; Patrice Lallemand (L´Institut AGRO) e Jorge Ricardo da Silva (representante do Consórcio EMaVE em Portugal)</t>
  </si>
  <si>
    <t>Elsa Maria Félix Gonçalves (ISA) e Benedicte Fontez (l´Institut AGRO)</t>
  </si>
  <si>
    <t>elsagoncalves@isa.ulisboa.pt (e  benedicte.fontez@supagro.fr)</t>
  </si>
  <si>
    <t xml:space="preserve">Estatística e Desenho de Investigação </t>
  </si>
  <si>
    <t>Mestrado em Biologia da Conservação</t>
  </si>
  <si>
    <t>Não regular</t>
  </si>
  <si>
    <t xml:space="preserve">Parque Nacional da Gorongosa, Moçambique </t>
  </si>
  <si>
    <t>https://gorongosa.org/faculty/</t>
  </si>
  <si>
    <t>Tara Massad</t>
  </si>
  <si>
    <t>João Neves Silva</t>
  </si>
  <si>
    <t>joaosilva@isa.ulisboa.pt</t>
  </si>
  <si>
    <t>Jorge Ricardo da Silva (ISA) e Aurélie Roland (L´Institut AGRO)</t>
  </si>
  <si>
    <t>jricardosil@isa.ulisboa.pt</t>
  </si>
  <si>
    <t>Não tem, mas nunca temos tido nos últimos anos menos de 30 alunos</t>
  </si>
  <si>
    <t>Jorge Ricardo da Silva leccionou 17 horas</t>
  </si>
  <si>
    <t>Biodiversidade e Serviços dos Ecossistema</t>
  </si>
  <si>
    <t xml:space="preserve">REASOn Ciências da Sustentabilidade </t>
  </si>
  <si>
    <t>3º ciclo</t>
  </si>
  <si>
    <t>Universidade de Lisboa</t>
  </si>
  <si>
    <t>https://csustentabilidade.ulisboa.pt/</t>
  </si>
  <si>
    <t>Amélia Branco</t>
  </si>
  <si>
    <t>José Carlos Franco e Tiago Capela</t>
  </si>
  <si>
    <t>jsantossilva@isa.ulisboa.pt</t>
  </si>
  <si>
    <t>Também está na folha DSD 2024-25 linha 633</t>
  </si>
  <si>
    <t>Tecnologias de Produção e Processamento de Alimentos</t>
  </si>
  <si>
    <t>Programa Doutoral em Tecnologias Agro-Industriais</t>
  </si>
  <si>
    <t>Faculdade de Ciências e Tecnologia, Universidade Nova de Lisboa</t>
  </si>
  <si>
    <t>https://www.fct.unl.pt/ensino/curso/doutoramento-em-tecnologias-agroindustriais</t>
  </si>
  <si>
    <t>Prof. Fernando C. Lidon</t>
  </si>
  <si>
    <t>Prof. Fernando Reboredo</t>
  </si>
  <si>
    <t>fhr@fct.unl.pt</t>
  </si>
  <si>
    <t>Biodiversidade e Serviços de ecossistemas</t>
  </si>
  <si>
    <t>retirar esta linha</t>
  </si>
  <si>
    <t>????????</t>
  </si>
  <si>
    <t>Doutoramento Estudos em Desenvolvimento</t>
  </si>
  <si>
    <t>https://www.ics.ulisboa.pt/en/phd/development-studies</t>
  </si>
  <si>
    <t>Teorias e Práticas do Desenvolvimento Sustentável</t>
  </si>
  <si>
    <t xml:space="preserve">Doutoramento em Alterações Climáticas e Políticas de Desenvolvimento Sustentável </t>
  </si>
  <si>
    <t>Universidade de Lisboa e Universidade Nova de Lisboa</t>
  </si>
  <si>
    <t>http://alteracoesclimaticas.ics.ulisboa.pt/</t>
  </si>
  <si>
    <t>José Lima Santos &lt;jlsantos@isa.ulisboa.pt&gt;</t>
  </si>
  <si>
    <t>já  está na folha DSD 2024-25, linha 7221, 16 h</t>
  </si>
  <si>
    <t>ULisboa</t>
  </si>
  <si>
    <t>Luís Moreno (IGOT) e Magda Fontes (FMV)</t>
  </si>
  <si>
    <t>luis.moreno@edu.ulisboa.pt; magdaaguiar@fmv.ulisboa.pt</t>
  </si>
  <si>
    <t>(REASOn - deverá ser interna)</t>
  </si>
  <si>
    <t>Métodos e Técnicas de Investigação</t>
  </si>
  <si>
    <t>Mónica Truninger (ICS) e Paulo Morgado (IGOT)</t>
  </si>
  <si>
    <t>monica.truninger@ics.ulisboa.pt; paulo@campus.ul.pt</t>
  </si>
  <si>
    <t>Seminários-I</t>
  </si>
  <si>
    <t>Amélia Branco (ISEG) e Luís Goulão (ISA)</t>
  </si>
  <si>
    <t>ameliab@iseg.ulisboa.pt; goulao@isa.ulisboa.pt</t>
  </si>
  <si>
    <t>já está listada como interna - verificado</t>
  </si>
  <si>
    <t>Development in Transition</t>
  </si>
  <si>
    <t>Estudos de Desenvolvimento</t>
  </si>
  <si>
    <t>Olivia Bina</t>
  </si>
  <si>
    <t>Olivia Bina (ICS) e Jorge Malheiros (IGOT)</t>
  </si>
  <si>
    <t>bina@edu.ulisboa.pt; jmalheiros@campus.ul.pt</t>
  </si>
  <si>
    <t>Consórcio ICS, ISEG, IGOT, ISA - coordenação rotativa. Em 2024-2025 passa para o IGOT - deverá ser interna</t>
  </si>
  <si>
    <t>Development Policy and Politics</t>
  </si>
  <si>
    <t>Alexandre Abreu (ISEG) e Carlos Castel-Branco (ISEG)</t>
  </si>
  <si>
    <t>alexandreabreu@iseg.ulisboa.pt; cnbranco@iseg.ulisboa.pt</t>
  </si>
  <si>
    <t>Consórcio ICS, ISEG, IGOT, ISA - coordenação rotativa. Em 2024-2025 passa para o IGOT  - deverá ser interna</t>
  </si>
  <si>
    <t>Agriculture and Food Security for Development</t>
  </si>
  <si>
    <t>Inovação Agrícola em Cadeias de Valor Tropicais</t>
  </si>
  <si>
    <t>ULisboa/ISA/ISEG/INIAV</t>
  </si>
  <si>
    <t>https://www.isa.ulisboa.pt/ensino/doutoramentos/diacat/lp/</t>
  </si>
  <si>
    <t>Luís Goulão</t>
  </si>
  <si>
    <t>goulao@isa.ulisboa.pt; joao.baptista@ics.ulisboa.pt</t>
  </si>
  <si>
    <t>já está listada como interna (mas em português) - verificado
Já estão 7,5 H na DSD, linha 129</t>
  </si>
  <si>
    <t>Luís Goulão (ISA) e João Baptista (ICS)</t>
  </si>
  <si>
    <t>Inovation</t>
  </si>
  <si>
    <t>TropiKOne</t>
  </si>
  <si>
    <t>Luís Mira da Silva</t>
  </si>
  <si>
    <t>luismira@isa.ulisboa.pt </t>
  </si>
  <si>
    <t>Projecto em Biologia dos Recursos Vegetais</t>
  </si>
  <si>
    <t>Biologia dos Recursos Vegetais</t>
  </si>
  <si>
    <t>Faculdade de Ciências</t>
  </si>
  <si>
    <t>Cristina Branquinho</t>
  </si>
  <si>
    <t xml:space="preserve">cmbranquinho@fc.ul.pt </t>
  </si>
  <si>
    <t xml:space="preserve">Inovation and Entrepreneurship
</t>
  </si>
  <si>
    <t>Cecília Galvão</t>
  </si>
  <si>
    <t>também está na folha DSD 2024-25 linha 3459</t>
  </si>
  <si>
    <t>Agribusiness for Rural Development</t>
  </si>
  <si>
    <t>Agriculture Inovation in Tropical Food Chains</t>
  </si>
  <si>
    <t>José Veríssimo</t>
  </si>
  <si>
    <t xml:space="preserve">jose.verissimo@iseg.utl.pt </t>
  </si>
  <si>
    <t xml:space="preserve">Topics in Development Studies 	</t>
  </si>
  <si>
    <t>Development Studies</t>
  </si>
  <si>
    <t>ISEG/ICS</t>
  </si>
  <si>
    <t>Olívia Bina</t>
  </si>
  <si>
    <t>bina@edu.ulisboa.pt</t>
  </si>
  <si>
    <t xml:space="preserve">Enosofia </t>
  </si>
  <si>
    <t>Enosofia</t>
  </si>
  <si>
    <t>https://open-campus.isa.ulisboa.pt/enosofia</t>
  </si>
  <si>
    <t>Prof. Manuel Malfeito Ferreira</t>
  </si>
  <si>
    <t>mmalfeito@isa.ulisboa.pt</t>
  </si>
  <si>
    <t>Laboratório de Ciências da Saúde</t>
  </si>
  <si>
    <t>Cultura Científica e Divulgação de Ciência</t>
  </si>
  <si>
    <t>Luisa Louro</t>
  </si>
  <si>
    <t>luisalouro@isa.ulisboa.pt</t>
  </si>
  <si>
    <t>Desenvolvimento de Produtos funcionais</t>
  </si>
  <si>
    <t>Segurança Alimentar</t>
  </si>
  <si>
    <t>Rui Bessa e Maria João Fraqueza</t>
  </si>
  <si>
    <t>Marília Catarina Ferreira</t>
  </si>
  <si>
    <t>Genómica funcional de cereais: o caso do trigo</t>
  </si>
  <si>
    <t>Competências Transversais em Investigação Científica: Alimentação, Inovação, Sustentabilidade</t>
  </si>
  <si>
    <t>LEAF - ISA, Ulisboa</t>
  </si>
  <si>
    <t>Anabela Raymundo</t>
  </si>
  <si>
    <t>manuelasilva@isa.ulisboa.pt</t>
  </si>
  <si>
    <t>U Lisboa</t>
  </si>
  <si>
    <t>Margarida Tomé e José Palma Oliveira</t>
  </si>
  <si>
    <t>10.5</t>
  </si>
  <si>
    <t>APLICAÇÃO DA TECNOLOGIA LIDAR À GESTÃO DOS RECURSOS NATURAIS</t>
  </si>
  <si>
    <t>Carbono Florestal e Outros Serviços do Ecossistema</t>
  </si>
  <si>
    <t>Social Practices, Food and Health</t>
  </si>
  <si>
    <t>Maria Henriques Ribeiro</t>
  </si>
  <si>
    <t>mhribeiro@ff.ulisboa.pt</t>
  </si>
  <si>
    <t>Anne Pellegrino (L´Institut AGRO): Vinifera Scientific Director e Jorge Ricardo da Silva  (representante do Consórcio EMaVE em Portugal)</t>
  </si>
  <si>
    <t>Bénédicte Fontez (L´Institut AGRO) e Elsa Gonçalves (ISA)</t>
  </si>
  <si>
    <t>Também aparece na DSD linha 5134</t>
  </si>
  <si>
    <t>Produção de pastagens e forragens</t>
  </si>
  <si>
    <t>Mestrado em Ciências Equinas</t>
  </si>
  <si>
    <t>https://www.fmv.ulisboa.pt/pt/ensino/mestrados/mce</t>
  </si>
  <si>
    <t>Rui Caldeira e Teresa de Jesus da Silva Matos (Coordenadora do ISA)</t>
  </si>
  <si>
    <t>Teresa Afonso do Paço</t>
  </si>
  <si>
    <t>tapaco@isa.ulisboa.pt</t>
  </si>
  <si>
    <t>Filipe Duarte Santos</t>
  </si>
  <si>
    <t xml:space="preserve">SUSTENTABILIDADE E GESTÃO AMBIENTAL </t>
  </si>
  <si>
    <t xml:space="preserve">https://www.fmv.ulisboa.pt/pt/ensino/mestrados/mce
</t>
  </si>
  <si>
    <t>Magda Aguiar Fontes</t>
  </si>
  <si>
    <t>magdaaguiar@fmv.ulisboa.pt</t>
  </si>
  <si>
    <t>Tecnologia de Alimentos</t>
  </si>
  <si>
    <t>Mestrado em Segurança Alimentar</t>
  </si>
  <si>
    <t>Sofia Catarino (ISA) e Patrice Lallemand (L´Institut AGRO)</t>
  </si>
  <si>
    <t>sofiacatarino@isa.ulisboa.pt</t>
  </si>
  <si>
    <t xml:space="preserve">PhD Advanced Course </t>
  </si>
  <si>
    <t>Programa Doutoral da Faculdade de Farmácia - ULisboa</t>
  </si>
  <si>
    <t>Faculdade de Farmácia ULisboa</t>
  </si>
  <si>
    <t>Maria Alexandra de Oliveira Silva Braga Pedreira de Brito</t>
  </si>
  <si>
    <t>Maria Rosário Bronze/Noélia Duarte</t>
  </si>
  <si>
    <t>mduarte@ff.ulisboa.pt; mrbronze@ff.ulisboa.pt</t>
  </si>
  <si>
    <t>Isabel Maria Nunes de Sousa Sousa</t>
  </si>
  <si>
    <t>Produção Primária de Alimentos</t>
  </si>
  <si>
    <t>Mestrado em Segurança Alimentar FMV</t>
  </si>
  <si>
    <t>Seminários -II</t>
  </si>
  <si>
    <t>não estava listada; coordenador do ISA (REASOn - deverá ser interna)</t>
  </si>
  <si>
    <t>Seminários-III</t>
  </si>
  <si>
    <t>Saúde Pública e Nutrição</t>
  </si>
  <si>
    <t>Nutrição Clínica</t>
  </si>
  <si>
    <t>Fac. de Medicina da ULisboa</t>
  </si>
  <si>
    <t>https://www.medicina.ulisboa.pt/mestrado-nutricao-clinica</t>
  </si>
  <si>
    <t xml:space="preserve">Catarina Ferreira Murinello Sousa Guerreiro </t>
  </si>
  <si>
    <t>Joana Sousa (PM)</t>
  </si>
  <si>
    <t>joanamsousa@medicina.ulisboa.pt</t>
  </si>
  <si>
    <t>não estava listada</t>
  </si>
  <si>
    <t>Webinars I</t>
  </si>
  <si>
    <t>José Veríssimo (ISEG)</t>
  </si>
  <si>
    <t>jose.verissimo@iseg.ulisboa.pt</t>
  </si>
  <si>
    <t>não estava listada - deve ser interna</t>
  </si>
  <si>
    <t>Webinars II</t>
  </si>
  <si>
    <t>Amélia Lopes (INIAV)</t>
  </si>
  <si>
    <t>amelia.lopes@iniav.pt</t>
  </si>
  <si>
    <t>Webinars III</t>
  </si>
  <si>
    <t>Métodos Quantitativos em Economia</t>
  </si>
  <si>
    <t>Mestrado em Agronomia e Recursos Naturais</t>
  </si>
  <si>
    <t>Ana Maria Contente deVinha Novais</t>
  </si>
  <si>
    <t>Tropical Farming System Optimization</t>
  </si>
  <si>
    <t>PDAITFC</t>
  </si>
  <si>
    <t>Economia, Gestão e Empreendedorismo</t>
  </si>
  <si>
    <t>Curso de Mestrado Integrado em Medicina Veterinária</t>
  </si>
  <si>
    <t>Ciências Sociais em Ambiente</t>
  </si>
  <si>
    <t xml:space="preserve">Eng. do ambiente da ULISBOA School </t>
  </si>
  <si>
    <t>O número de horas está por definir</t>
  </si>
  <si>
    <t>Desenvolvimento Sustentável de Sistemas de Produção e Cadeias de Valor Agrícolas</t>
  </si>
  <si>
    <t>Doutoramento em Tecnologia Agro-Alimentar</t>
  </si>
  <si>
    <t>Margarida Moldão-Martins</t>
  </si>
  <si>
    <t>Luís Goulão (ISA) e Pascoal Chiambo (FCA-UJES)</t>
  </si>
  <si>
    <t>goulao@isa.ulisboa.pt</t>
  </si>
  <si>
    <t>?????</t>
  </si>
  <si>
    <t>julgo faltar este Doutoramento, numa parceria ISA-ULisboa com UJES-Angola (algumas das UCs, com responsabilidade de docentes do ISA, serão internas)</t>
  </si>
  <si>
    <t>Integrated Resources Management</t>
  </si>
  <si>
    <t>também está na folha DSD 2024-25 linha 634</t>
  </si>
  <si>
    <t>Repetido também está na folha DSD 2024-25 linha 635</t>
  </si>
  <si>
    <t>também está na folha DSD 2024-25 linha 636</t>
  </si>
  <si>
    <t>Tecnologia do Açúcar e Produtos Alternativos</t>
  </si>
  <si>
    <t>Mestrado em Engenharia Alimentar do ISA</t>
  </si>
  <si>
    <t>minj@isa.ulisboa.pt</t>
  </si>
  <si>
    <t>Esta UC não é externa. Dada a sua não listagem nas folhas da DSD e das UCs, deste documento, foi sugerido pelo CG que a colocasse nesta folha. É uma UC optativa do Plano de Estudos  (novo e anterior- a UC manteve a designação) do MEAlim, com 56h (6ECTS).</t>
  </si>
  <si>
    <t>Integração de Energias Renováveis em Processos Ambientais e Agroindustriais</t>
  </si>
  <si>
    <t>Mestrado Eng. do Ambiente do ISA, UC Optativa</t>
  </si>
  <si>
    <t>Rita Fragoso</t>
  </si>
  <si>
    <t>https://en.shu.edu.cn/ : Consórcio ULisboa-Uni de Xangai 5 semanas de aulas de Biologia - Licenciatura em Engenharia do Ambiente, UC Biologia</t>
  </si>
  <si>
    <t>Programa de Cooperação com a China</t>
  </si>
  <si>
    <t>Programa de cooperação com a China</t>
  </si>
  <si>
    <t>Ecologia Aplicada e Remediação de Ecossistemas</t>
  </si>
  <si>
    <t>Patricia Maria Rodriguez Gonzalez &lt;patri@edu.ulisboa.pt&gt;</t>
  </si>
  <si>
    <t>Mestrado de Eng do Ambiente (UShanghai-ULisboa)</t>
  </si>
  <si>
    <t>Recuperación de Espacios degradados en el Medio Natural</t>
  </si>
  <si>
    <t>Grado en Ingeniería Forestal y del Medio Natural (Universidade de Santiago de Compostela)</t>
  </si>
  <si>
    <t>Gestão de Risco de Incêndios Florestais - da Prevenção à Recuperação</t>
  </si>
  <si>
    <t>Medfor, ainda em funcionamento em 2024/2025</t>
  </si>
  <si>
    <t>cod_curso</t>
  </si>
  <si>
    <t>grau</t>
  </si>
  <si>
    <t>curso</t>
  </si>
  <si>
    <t>Sigla Curso</t>
  </si>
  <si>
    <t>siglaCurso</t>
  </si>
  <si>
    <t>8258</t>
  </si>
  <si>
    <t>Arquitectura Paisagista</t>
  </si>
  <si>
    <t>9011</t>
  </si>
  <si>
    <t>Biologia</t>
  </si>
  <si>
    <t>9086</t>
  </si>
  <si>
    <t>Engenharia Agronómica</t>
  </si>
  <si>
    <t>9087</t>
  </si>
  <si>
    <t>Engenharia Alimentar</t>
  </si>
  <si>
    <t>9099</t>
  </si>
  <si>
    <t>Engenharia do Ambiente</t>
  </si>
  <si>
    <t>8377</t>
  </si>
  <si>
    <t>Engenharia Florestal e dos Recursos Naturais</t>
  </si>
  <si>
    <t>9129</t>
  </si>
  <si>
    <t>Engenharia Zootécnica</t>
  </si>
  <si>
    <t>6998</t>
  </si>
  <si>
    <t>MD69</t>
  </si>
  <si>
    <t>Ciência de Dados em Agricultura, Alimentação, Floresta e Ambiente</t>
  </si>
  <si>
    <t>M432</t>
  </si>
  <si>
    <t>Ciências Gastronómicas</t>
  </si>
  <si>
    <t>9520</t>
  </si>
  <si>
    <t>9567</t>
  </si>
  <si>
    <t>M941</t>
  </si>
  <si>
    <t>Engenharia de Viticultura e Enologia</t>
  </si>
  <si>
    <t>9417</t>
  </si>
  <si>
    <t>6425</t>
  </si>
  <si>
    <t>6095</t>
  </si>
  <si>
    <t>Engenharia Zootécnica - Produção Animal</t>
  </si>
  <si>
    <t>M599</t>
  </si>
  <si>
    <t>Gestão da Floresta e dos Recursos Naturais no Mediterrâneo</t>
  </si>
  <si>
    <t>6777</t>
  </si>
  <si>
    <t>NCE01</t>
  </si>
  <si>
    <t>Restauro Ecológico e Engenharia Natural</t>
  </si>
  <si>
    <t>cod provisório</t>
  </si>
  <si>
    <t>Restore</t>
  </si>
  <si>
    <t>NCE02</t>
  </si>
  <si>
    <t>Sustentabilidade Ambiental Aplicada</t>
  </si>
  <si>
    <t>5731</t>
  </si>
  <si>
    <t>Alterações Climáticas e Políticas de Desenvolvimento Sustentável</t>
  </si>
  <si>
    <t>DCLIMA</t>
  </si>
  <si>
    <t>5632</t>
  </si>
  <si>
    <t>Arquitectura Paisagista e Ecologia Urbana</t>
  </si>
  <si>
    <t>LINK</t>
  </si>
  <si>
    <t>5321</t>
  </si>
  <si>
    <t>DS</t>
  </si>
  <si>
    <t>5829</t>
  </si>
  <si>
    <t>Gestão Interdisciplinar da Paisagem</t>
  </si>
  <si>
    <t>GIP</t>
  </si>
  <si>
    <t>DGIP</t>
  </si>
  <si>
    <t>D005</t>
  </si>
  <si>
    <t>Inovação Agrícola em Cadeias Alimentares Tropicais</t>
  </si>
  <si>
    <t>5704</t>
  </si>
  <si>
    <t>Restauro e Gestão Fluviais</t>
  </si>
  <si>
    <t>FLUVIO</t>
  </si>
  <si>
    <t>D015</t>
  </si>
  <si>
    <t>Uso Sustentável da Terra</t>
  </si>
  <si>
    <t>TERRA</t>
  </si>
  <si>
    <t>nan</t>
  </si>
  <si>
    <t>Ciências da Sustentabilidade</t>
  </si>
  <si>
    <t xml:space="preserve">Não se encontra no fénix. Não tem código. </t>
  </si>
  <si>
    <t>REASON</t>
  </si>
  <si>
    <t>DREASON</t>
  </si>
  <si>
    <t>Estudos de Saúde Planetária</t>
  </si>
  <si>
    <t>A fev 2024 encontra-se na A3Es</t>
  </si>
  <si>
    <t>Sigla Estudos De Saúde Planetária</t>
  </si>
  <si>
    <t>DPLANET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</si>
</sst>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11">
    <font>
      <sz val="11"/>
      <color theme="1"/>
      <name val="Calibri"/>
      <family val="2"/>
      <scheme val="minor"/>
    </font>
    <font>
      <sz val="11"/>
      <color rgb="FFFF0000"/>
      <name val="Calibri"/>
      <family val="2"/>
      <scheme val="minor"/>
    </font>
    <font>
      <sz val="11"/>
      <color rgb="FF000000"/>
      <name val="Aptos Narrow"/>
      <charset val="1"/>
    </font>
    <font>
      <sz val="11"/>
      <color rgb="FF000000"/>
      <name val="Calibri"/>
      <charset val="1"/>
    </font>
    <font>
      <sz val="11"/>
      <color rgb="FF000000"/>
      <name val="Calibri"/>
      <scheme val="minor"/>
    </font>
    <font>
      <b/>
      <sz val="11"/>
      <color rgb="FF000000"/>
      <name val="Calibri"/>
      <scheme val="minor"/>
    </font>
    <font>
      <sz val="9"/>
      <color rgb="FF333333"/>
      <name val="Segoe UI"/>
      <charset val="1"/>
    </font>
    <font>
      <b/>
      <sz val="11"/>
      <color rgb="FFFF0000"/>
      <name val="Calibri"/>
      <family val="2"/>
      <scheme val="minor"/>
    </font>
    <font>
      <sz val="11"/>
      <color rgb="FF000000"/>
      <name val="Aptos Narrow"/>
      <family val="2"/>
      <charset val="1"/>
    </font>
    <font>
      <sz val="12"/>
      <color theme="1"/>
      <name val="Aptos"/>
      <family val="2"/>
      <charset val="1"/>
    </font>
    <font>
      <sz val="11"/>
      <color rgb="FF000000"/>
      <name val="Calibri"/>
      <family val="2"/>
      <charset val="1"/>
    </font>
  </fonts>
  <fills count="8">
    <fill>
      <patternFill patternType="none"/>
    </fill>
    <fill>
      <patternFill patternType="gray125"/>
    </fill>
    <fill>
      <patternFill patternType="solid">
        <fgColor rgb="FFFFFFED"/>
        <bgColor rgb="FFFFFFED"/>
      </patternFill>
    </fill>
    <fill>
      <patternFill patternType="solid">
        <fgColor rgb="FFC0FFCB"/>
        <bgColor rgb="FFC0FFCB"/>
      </patternFill>
    </fill>
    <fill>
      <patternFill patternType="solid">
        <fgColor rgb="FFFFDBE9"/>
      </patternFill>
    </fill>
    <fill>
      <patternFill patternType="solid">
        <fgColor rgb="FFFFC000"/>
        <bgColor indexed="64"/>
      </patternFill>
    </fill>
    <fill>
      <patternFill patternType="solid">
        <fgColor rgb="FFC0FFCB"/>
        <bgColor indexed="64"/>
      </patternFill>
    </fill>
    <fill>
      <patternFill patternType="solid">
        <fgColor rgb="FFFFFF0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rgb="FF000000"/>
      </bottom>
      <diagonal/>
    </border>
    <border>
      <left/>
      <right/>
      <top/>
      <bottom style="thin">
        <color rgb="FF000000"/>
      </bottom>
      <diagonal/>
    </border>
  </borders>
  <cellStyleXfs count="1">
    <xf numFmtId="0" fontId="0" fillId="0" borderId="0"/>
  </cellStyleXfs>
  <cellXfs count="55">
    <xf numFmtId="0" fontId="0" fillId="0" borderId="0" xfId="0"/>
    <xf numFmtId="0" fontId="0" fillId="2" borderId="1" xfId="0" applyFill="1" applyBorder="1"/>
    <xf numFmtId="0" fontId="0" fillId="4" borderId="0" xfId="0" applyFill="1"/>
    <xf numFmtId="0" fontId="0" fillId="3" borderId="1" xfId="0" applyFill="1" applyBorder="1" applyProtection="1">
      <protection locked="0"/>
    </xf>
    <xf numFmtId="0" fontId="0" fillId="4" borderId="1" xfId="0" applyFill="1" applyBorder="1"/>
    <xf numFmtId="164" fontId="0" fillId="2" borderId="1" xfId="0" applyNumberFormat="1" applyFill="1" applyBorder="1"/>
    <xf numFmtId="164" fontId="0" fillId="0" borderId="0" xfId="0" applyNumberFormat="1"/>
    <xf numFmtId="0" fontId="1" fillId="2" borderId="1" xfId="0" applyFont="1" applyFill="1" applyBorder="1"/>
    <xf numFmtId="0" fontId="1" fillId="3" borderId="1" xfId="0" applyFont="1" applyFill="1" applyBorder="1" applyProtection="1">
      <protection locked="0"/>
    </xf>
    <xf numFmtId="0" fontId="0" fillId="3" borderId="1" xfId="0" applyFill="1" applyBorder="1" applyAlignment="1" applyProtection="1">
      <alignment wrapText="1"/>
      <protection locked="0"/>
    </xf>
    <xf numFmtId="0" fontId="2" fillId="0" borderId="0" xfId="0" applyFont="1" applyProtection="1">
      <protection locked="0"/>
    </xf>
    <xf numFmtId="0" fontId="0" fillId="5" borderId="0" xfId="0" applyFill="1"/>
    <xf numFmtId="0" fontId="0" fillId="5" borderId="1" xfId="0" applyFill="1" applyBorder="1"/>
    <xf numFmtId="0" fontId="0" fillId="3" borderId="3" xfId="0" applyFill="1" applyBorder="1" applyProtection="1">
      <protection locked="0"/>
    </xf>
    <xf numFmtId="0" fontId="0" fillId="3" borderId="5" xfId="0" applyFill="1" applyBorder="1" applyProtection="1">
      <protection locked="0"/>
    </xf>
    <xf numFmtId="0" fontId="0" fillId="6" borderId="0" xfId="0" applyFill="1" applyProtection="1">
      <protection locked="0"/>
    </xf>
    <xf numFmtId="0" fontId="0" fillId="3" borderId="2" xfId="0" applyFill="1" applyBorder="1" applyProtection="1">
      <protection locked="0"/>
    </xf>
    <xf numFmtId="0" fontId="0" fillId="2" borderId="3" xfId="0" applyFill="1" applyBorder="1"/>
    <xf numFmtId="0" fontId="0" fillId="3" borderId="6" xfId="0" applyFill="1" applyBorder="1" applyProtection="1">
      <protection locked="0"/>
    </xf>
    <xf numFmtId="0" fontId="0" fillId="3" borderId="4" xfId="0" applyFill="1" applyBorder="1" applyProtection="1">
      <protection locked="0"/>
    </xf>
    <xf numFmtId="0" fontId="0" fillId="2" borderId="1" xfId="0" applyFill="1" applyBorder="1" applyProtection="1">
      <protection locked="0"/>
    </xf>
    <xf numFmtId="0" fontId="0" fillId="3" borderId="7" xfId="0" applyFill="1" applyBorder="1" applyProtection="1">
      <protection locked="0"/>
    </xf>
    <xf numFmtId="0" fontId="0" fillId="7" borderId="1" xfId="0" applyFill="1" applyBorder="1"/>
    <xf numFmtId="0" fontId="0" fillId="7" borderId="0" xfId="0" applyFill="1"/>
    <xf numFmtId="0" fontId="4" fillId="3" borderId="1" xfId="0" applyFont="1" applyFill="1" applyBorder="1" applyProtection="1">
      <protection locked="0"/>
    </xf>
    <xf numFmtId="0" fontId="0" fillId="0" borderId="0" xfId="0" applyProtection="1">
      <protection locked="0"/>
    </xf>
    <xf numFmtId="0" fontId="6" fillId="6" borderId="2" xfId="0" applyFont="1" applyFill="1" applyBorder="1" applyProtection="1">
      <protection locked="0"/>
    </xf>
    <xf numFmtId="0" fontId="0" fillId="6" borderId="2" xfId="0" applyFill="1" applyBorder="1"/>
    <xf numFmtId="0" fontId="6" fillId="7" borderId="0" xfId="0" applyFont="1" applyFill="1" applyAlignment="1" applyProtection="1">
      <alignment horizontal="left" vertical="top"/>
      <protection locked="0"/>
    </xf>
    <xf numFmtId="0" fontId="0" fillId="7" borderId="1" xfId="0" applyFill="1" applyBorder="1" applyAlignment="1" applyProtection="1">
      <alignment vertical="top"/>
      <protection locked="0"/>
    </xf>
    <xf numFmtId="0" fontId="0" fillId="3" borderId="1" xfId="0" applyFill="1" applyBorder="1" applyAlignment="1" applyProtection="1">
      <alignment vertical="top"/>
      <protection locked="0"/>
    </xf>
    <xf numFmtId="0" fontId="0" fillId="7" borderId="0" xfId="0" applyFill="1" applyAlignment="1">
      <alignment vertical="top"/>
    </xf>
    <xf numFmtId="0" fontId="7" fillId="7" borderId="0" xfId="0" applyFont="1" applyFill="1"/>
    <xf numFmtId="0" fontId="0" fillId="7" borderId="1" xfId="0" applyFill="1" applyBorder="1" applyAlignment="1" applyProtection="1">
      <alignment vertical="center"/>
      <protection locked="0"/>
    </xf>
    <xf numFmtId="0" fontId="0" fillId="3" borderId="1" xfId="0" applyFill="1" applyBorder="1" applyAlignment="1" applyProtection="1">
      <alignment vertical="center"/>
      <protection locked="0"/>
    </xf>
    <xf numFmtId="0" fontId="10" fillId="0" borderId="0" xfId="0" applyFont="1" applyProtection="1">
      <protection locked="0"/>
    </xf>
    <xf numFmtId="0" fontId="0" fillId="0" borderId="8" xfId="0" applyBorder="1"/>
    <xf numFmtId="0" fontId="0" fillId="4" borderId="8" xfId="0" applyFill="1" applyBorder="1"/>
    <xf numFmtId="0" fontId="0" fillId="2" borderId="5" xfId="0" applyFill="1" applyBorder="1"/>
    <xf numFmtId="164" fontId="0" fillId="2" borderId="5" xfId="0" applyNumberFormat="1" applyFill="1" applyBorder="1"/>
    <xf numFmtId="0" fontId="0" fillId="4" borderId="5" xfId="0" applyFill="1" applyBorder="1"/>
    <xf numFmtId="0" fontId="0" fillId="7" borderId="1" xfId="0" applyFill="1" applyBorder="1" applyProtection="1">
      <protection locked="0"/>
    </xf>
    <xf numFmtId="1" fontId="0" fillId="4" borderId="0" xfId="0" applyNumberFormat="1" applyFill="1"/>
    <xf numFmtId="0" fontId="0" fillId="2" borderId="1" xfId="0" applyFill="1" applyBorder="1" applyAlignment="1">
      <alignment wrapText="1"/>
    </xf>
    <xf numFmtId="0" fontId="0" fillId="0" borderId="0" xfId="0" applyAlignment="1">
      <alignment wrapText="1"/>
    </xf>
    <xf numFmtId="0" fontId="0" fillId="6" borderId="0" xfId="0" applyFill="1" applyAlignment="1" applyProtection="1">
      <alignment wrapText="1"/>
      <protection locked="0"/>
    </xf>
    <xf numFmtId="0" fontId="3" fillId="0" borderId="0" xfId="0" applyFont="1" applyAlignment="1" applyProtection="1">
      <alignment wrapText="1"/>
      <protection locked="0"/>
    </xf>
    <xf numFmtId="0" fontId="8" fillId="0" borderId="0" xfId="0" applyFont="1" applyAlignment="1" applyProtection="1">
      <alignment wrapText="1"/>
      <protection locked="0"/>
    </xf>
    <xf numFmtId="0" fontId="0" fillId="0" borderId="0" xfId="0" applyAlignment="1" applyProtection="1">
      <alignment wrapText="1"/>
      <protection locked="0"/>
    </xf>
    <xf numFmtId="0" fontId="0" fillId="6" borderId="4" xfId="0" applyFill="1" applyBorder="1" applyAlignment="1" applyProtection="1">
      <alignment wrapText="1"/>
      <protection locked="0"/>
    </xf>
    <xf numFmtId="0" fontId="2" fillId="6" borderId="2" xfId="0" applyFont="1" applyFill="1" applyBorder="1" applyAlignment="1" applyProtection="1">
      <alignment wrapText="1"/>
      <protection locked="0"/>
    </xf>
    <xf numFmtId="0" fontId="0" fillId="3" borderId="5" xfId="0" applyFill="1" applyBorder="1" applyAlignment="1" applyProtection="1">
      <alignment wrapText="1"/>
      <protection locked="0"/>
    </xf>
    <xf numFmtId="0" fontId="2" fillId="0" borderId="0" xfId="0" applyFont="1" applyAlignment="1" applyProtection="1">
      <alignment wrapText="1"/>
      <protection locked="0"/>
    </xf>
    <xf numFmtId="0" fontId="2" fillId="6" borderId="0" xfId="0" applyFont="1" applyFill="1" applyAlignment="1" applyProtection="1">
      <alignment wrapText="1"/>
      <protection locked="0"/>
    </xf>
    <xf numFmtId="0" fontId="0" fillId="7" borderId="0" xfId="0" applyFill="1" applyAlignment="1">
      <alignment wrapText="1"/>
    </xf>
  </cellXfs>
  <cellStyles count="1">
    <cellStyle name="Normal" xfId="0" builtinId="0"/>
  </cellStyles>
  <dxfs count="0"/>
  <tableStyles count="0" defaultTableStyle="TableStyleMedium9" defaultPivotStyle="PivotStyleLight16"/>
  <colors>
    <mruColors>
      <color rgb="FFC0FF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C4EE52E3-8CFE-498E-B333-36AF3477EFC0}">
    <nsvFilter filterId="{00000000-0009-0000-0000-000000000000}" ref="A1:I8065" tableId="0">
      <columnFilter colId="5">
        <filter colId="5">
          <x:filters blank="1">
            <x:filter val="(NonBlanks)"/>
            <x:filter val="A Zootecnia Tropical como Ferramenta de Ajuda ao Desenvolvimento"/>
            <x:filter val="Adaptação e Mitigação das Alterações Climáticas"/>
            <x:filter val="Adaptive Forest Management for the Bioeconomy: case studies and research problems"/>
            <x:filter val="Agricultura Biológica"/>
            <x:filter val="Agricultura Digital"/>
            <x:filter val="Agricultura e Máquinas Agrícolas I"/>
            <x:filter val="Agricultura e Máquinas Agrícolas II"/>
            <x:filter val="Agricultura e Segurança Alimentar para o Desenvolvimento_1"/>
            <x:filter val="Agricultura Geral"/>
            <x:filter val="Agroecologia"/>
            <x:filter val="Agronegócio para o Desenvolvimento Rural"/>
            <x:filter val="Álgebra Linear"/>
            <x:filter val="Alimentação Animal"/>
            <x:filter val="Alimentos de Cereais"/>
            <x:filter val="Alimentos Fermentados_1"/>
            <x:filter val="Alimentos Fermentados_2"/>
            <x:filter val="Alterações Climáticas"/>
            <x:filter val="Alterações Climáticas e Ordenamento de Território"/>
            <x:filter val="Ambiente, Recursos e Sociedade"/>
            <x:filter val="Análise e Visualização de Dados Complexos Agro-Ambientais"/>
            <x:filter val="Análise Espacial"/>
            <x:filter val="Análise Matemática"/>
            <x:filter val="Análise Química dos Alimentos"/>
            <x:filter val="Análise Sensorial"/>
            <x:filter val="Anatomia e Fisiologia Animal I"/>
            <x:filter val="Anatomia e Fisiologia Animal II"/>
            <x:filter val="Annual Young Researches Meeting (Winter School by U Valladolid)"/>
            <x:filter val="Anthropocene in Planetary Health"/>
            <x:filter val="Apicultura, Cunicultura e Outras Produções Animais"/>
            <x:filter val="Aplicação da Tecnologia LiDAR à Gestão dos Recursos Naturais"/>
            <x:filter val="Aprendizagem Automática Aplicada"/>
            <x:filter val="Aquacultura"/>
            <x:filter val="Armazenamento de Energia"/>
            <x:filter val="Avaliação Ambiental"/>
            <x:filter val="Avaliação de Impactes Ambientais"/>
            <x:filter val="Avaliação dos Impactos das Alterações Climáticas na Gestão da Água na Agricultura"/>
            <x:filter val="Avaliação e Gestão Ambiental"/>
            <x:filter val="Avaliação e Manutenção de Sistemas de Rega Localizada"/>
            <x:filter val="Biodiversidade e Conservação"/>
            <x:filter val="Biodiversidade e Serviços dos Ecossistemas"/>
            <x:filter val="Bioenergias e Processos de Conversão"/>
            <x:filter val="Bioenergias Renováveis e Processos de Conversão"/>
            <x:filter val="Bioinformática"/>
            <x:filter val="Biologia Animal"/>
            <x:filter val="Biologia Celular"/>
            <x:filter val="Biologia Celular e Microbiologia"/>
            <x:filter val="Biologia Computacional_1"/>
            <x:filter val="Biologia do Desenvolvimento"/>
            <x:filter val="Biologia Florestal"/>
            <x:filter val="Biologia Molecular"/>
            <x:filter val="Biologia Vegetal"/>
            <x:filter val="Bioquímica"/>
            <x:filter val="Bioquímica dos Alimentos"/>
            <x:filter val="Biotecnologia"/>
            <x:filter val="Biotecnologia Alimentar"/>
            <x:filter val="Biotecnologia Aplicada à Agricultura"/>
            <x:filter val="Botânica Agrícola"/>
            <x:filter val="Botânica Geral"/>
            <x:filter val="Cartografia"/>
            <x:filter val="Ciência Animal nos Trópicos"/>
            <x:filter val="Ciência das Alterações Climáticas"/>
            <x:filter val="Ciências da Terra e do Mar"/>
            <x:filter val="Ciências e Sistemas de Informação Geográfica"/>
            <x:filter val="Climatologia e Agrometeorologia"/>
            <x:filter val="Climatologia e Gestão da Água"/>
            <x:filter val="Comportamento e Bem-Estar Animal"/>
            <x:filter val="Composição Química e Análise Sensorial da Uva e do vinho"/>
            <x:filter val="Comunicação e Inovação na Gastronomia"/>
            <x:filter val="Comunicação e Marketing"/>
            <x:filter val="Comunicação em Ciência"/>
            <x:filter val="Conhecer as Árvores: Ciência, História e Literatura"/>
            <x:filter val="Conservação da Biodiversidade e Serviços de Ecossistemas"/>
            <x:filter val="Conservação e Estabilização de Vinhos"/>
            <x:filter val="Conservação e Reabilitação de Solos"/>
            <x:filter val="Conservação e Restauro de Rios e Zonas Húmidas"/>
            <x:filter val="Contaminantes e Patogénios Alimentares"/>
            <x:filter val="Contributos do Design Circular para o Agroalimentar"/>
            <x:filter val="Culturas Arvenses"/>
            <x:filter val="Curso de Formação em Competências transversais em investigação científica: alimentação, inovação, sustentabilidade"/>
            <x:filter val="Delineamento e Análise Experimental em Ecologia"/>
            <x:filter val="Derivados e Sub-Produtos da Uva e do Vinho"/>
            <x:filter val="Desafios atuais em Engenharia Alimentar"/>
            <x:filter val="Desenho"/>
            <x:filter val="Desenho Assistido por Computador"/>
            <x:filter val="Desenho de Comunicação"/>
            <x:filter val="Desenho de Representação e Apresentação da Paisagem"/>
            <x:filter val="Desenvolvimento de Produtos Alimentares_1"/>
            <x:filter val="Desenvolvimento de Produtos Alimentares_2"/>
            <x:filter val="Desenvolvimento em Transição"/>
            <x:filter val="Desenvolvimento Sustentável de Cadeias de Valor e Territórios"/>
            <x:filter val="Desenvolvimento: Conceitos e Teorias"/>
            <x:filter val="Desenvolvimento: Desafios I"/>
            <x:filter val="Desenvolvimento: Desafios II  "/>
            <x:filter val="Deteção Remota"/>
            <x:filter val="Diversidade e Aplicação de Recursos Vegetais"/>
            <x:filter val="Ecologia Animal"/>
            <x:filter val="Ecologia da Paisagem Aplicada"/>
            <x:filter val="Ecologia e Conservação de Mamíferos"/>
            <x:filter val="Ecologia e Gestão de Espécies Aquícolas"/>
            <x:filter val="Ecologia e Gestão de Populações Animais"/>
            <x:filter val="Ecologia e Gestão de Recursos Cinegéticos"/>
            <x:filter val="Ecologia e Gestão do Fogo"/>
            <x:filter val="Ecologia e Sustentabilidade Ecológica"/>
            <x:filter val="Ecologia Urbana"/>
            <x:filter val="Ecologia Vegetal"/>
            <x:filter val="Economia Agrícola e Alimentar"/>
            <x:filter val="Economia de Ecossistemas Florestais"/>
            <x:filter val="Economia do Ambiente e dos Recursos Naturais"/>
            <x:filter val="Economia e Sustentabilidade da Cadeia de Valor"/>
            <x:filter val="Economia Geral"/>
            <x:filter val="Economia, Regulação e Mercado"/>
            <x:filter val="Ecotoxicologia"/>
            <x:filter val="Ecoturismo e Valorização de Recursos Naturais"/>
            <x:filter val="Embalagem de Produtos Alimentares"/>
            <x:filter val="Empreendedorismo e Conceção de Projetos em Zootecnia"/>
            <x:filter val="Empreendedorismo Social"/>
            <x:filter val="Energia e Eficiência Energética"/>
            <x:filter val="Energia e Sustentabilidade"/>
            <x:filter val="Engenharia da Água"/>
            <x:filter val="Engenharia Enológica"/>
            <x:filter val="Enology"/>
            <x:filter val="Enosofia 2.0 - O conceito de terroir"/>
            <x:filter val="Enosophy: a holistic approach to understand wine"/>
            <x:filter val="Ensaio de Investigação"/>
            <x:filter val="Entomologia Aplicada"/>
            <x:filter val="Equinicultura"/>
            <x:filter val="Espaços Arborizados Urbanos"/>
            <x:filter val="Estágio Profissionalizante e Visita de Estudo"/>
            <x:filter val="Estágio_Arq. Pais."/>
            <x:filter val="Estágio_Biologia"/>
            <x:filter val="Estágio_Eng. Agro."/>
            <x:filter val="Estágio_Eng. Alim."/>
            <x:filter val="Estágio_Eng. Amb."/>
            <x:filter val="Estágio_Eng. Flore."/>
            <x:filter val="Estágio_Eng. Zootec."/>
            <x:filter val="Estatística"/>
            <x:filter val="Estatística e Análise de Dados em Zootecnia"/>
            <x:filter val="Estatística e Delineamento Experimental"/>
            <x:filter val="Estética e Ética da Paisagem"/>
            <x:filter val="Estratégia Empresarial e Avaliação de Projetos"/>
            <x:filter val="Estratégias de Avaliação e Recuperação de Solos"/>
            <x:filter val="Estratégias de Proteção Integrada"/>
            <x:filter val="Ética, Políticas Públicas e Diplomacia Ambiental"/>
            <x:filter val="Fenómenos de Transferência de Massa e de Energia"/>
            <x:filter val="Fertilizantes e Técnicas de Fertilização"/>
            <x:filter val="Finanças Sustentáveis"/>
            <x:filter val="Física"/>
            <x:filter val="Fisiologia Animal"/>
            <x:filter val="Fisiologia da Produção Animal"/>
            <x:filter val="Fisiologia Microbiana"/>
            <x:filter val="Fisiologia Vegetal"/>
            <x:filter val="Flora e Vegetação"/>
            <x:filter val="Forest biological threats and climate changes (Winter School by U Valladolid)"/>
            <x:filter val="Formação Avançada em Rega"/>
            <x:filter val="Formação e Conservação do Solo"/>
            <x:filter val="Fruticultura"/>
            <x:filter val="Funcionamento dos Ecossistemas Florestais"/>
            <x:filter val="Funcionamento e Monitorização de Sistemas Fluviais"/>
            <x:filter val="Fundamentos da Ciência de Dados Agro-Ambientais"/>
            <x:filter val="Fundamentos da Viticultura"/>
            <x:filter val="Fundamentos de Produção Hortícola, Frutícola e Vitícola"/>
            <x:filter val="Gastronomia e Produtos Tradicionais Portugueses"/>
            <x:filter val="Gastronomia Molecular I"/>
            <x:filter val="Gastronomia Molecular II"/>
            <x:filter val="Genética"/>
            <x:filter val="Genética Ambiental"/>
            <x:filter val="Genética Aplicada à Zootecnia"/>
            <x:filter val="Genética e Melhoramento de Plantas"/>
            <x:filter val="Geociências"/>
            <x:filter val="Geomorfologia"/>
            <x:filter val="Geoprocessamento e Análise Espacial"/>
            <x:filter val="Gestão Ambiental em Exploração de Bovinos"/>
            <x:filter val="Gestão da Empresa"/>
            <x:filter val="Gestão da Fauna Silvestre"/>
            <x:filter val="Gestão da Floresta e dos Recursos Naturais"/>
            <x:filter val="Gestão da Inovação"/>
            <x:filter val="Gestão da Matéria Orgânica em Solos Agrícolas"/>
            <x:filter val="Gestão de Pragas Florestais"/>
            <x:filter val="Gestão de Recursos Pesqueiros e Cinegéticos"/>
            <x:filter val="Gestão e Armazenamento de Dados"/>
            <x:filter val="Gestão e Conservação da Fauna Silvestre"/>
            <x:filter val="Gestão e Conservação da Vegetação"/>
            <x:filter val="Gestão e Conservação de Comunidades Faunísticas Terrestres"/>
            <x:filter val="Gestão e Conservação de Ecossistemas de Águas Interiores"/>
            <x:filter val="Gestão e Conservação de Ecossistemas Estuarinos"/>
            <x:filter val="Gestão e Conservação de Ecossistemas Litorais Marinhos"/>
            <x:filter val="Gestão e Conservação de Recursos Naturais"/>
            <x:filter val="Gestão e Conservação de Sistemas Fluviais"/>
            <x:filter val="Gestão Integrada de Bacias Hidrográficas"/>
            <x:filter val="Gestão Integrada de Recursos"/>
            <x:filter val="Gestão Integrada de Recursos Hídricos"/>
            <x:filter val="Gestão Sustentável dos Solos"/>
            <x:filter val="Gestão, Marketing e Comercialização no Sector Vitivinícola."/>
            <x:filter val="Governança Florestal"/>
            <x:filter val="Herbologia"/>
            <x:filter val="Hidráulica"/>
            <x:filter val="Hidrocolóides na Alimentação"/>
            <x:filter val="Hidrologia"/>
            <x:filter val="Hidrologia Florestal"/>
            <x:filter val="Higiene e Sanidade"/>
            <x:filter val="História da Alimentação"/>
            <x:filter val="História da Arte Geral"/>
            <x:filter val="História do Urbanismo"/>
            <x:filter val="História e Teoria da Arte dos Jardins"/>
            <x:filter val="Horticultura"/>
            <x:filter val="Iniciação à Prova de Azeites Virgens II"/>
            <x:filter val="Inovação e Empreendedorismo"/>
            <x:filter val="Inovação, Sustentabilidade e Bem-Estar em Produção Animal"/>
            <x:filter val="Instalações Agrícolas e Condicionamento Ambiental"/>
            <x:filter val="Instalações Pecuárias"/>
            <x:filter val="Instrumentos, Métodos e Técnicas do Ordenamento Biofísico do Território"/>
            <x:filter val="Introdução à Arquitectura Paisagista"/>
            <x:filter val="Introdução à Ciência e Organização de Dados"/>
            <x:filter val="Introdução à Engenharia Alimentar"/>
            <x:filter val="Introdução à Programação"/>
            <x:filter val="Introdução a QGIS"/>
            <x:filter val="Introdução ao Python"/>
            <x:filter val="Introdução aos Espaços Arborizados Urbanos"/>
            <x:filter val="Introdução aos Fogos Rurais"/>
            <x:filter val="Introdução às Ciências Florestais"/>
            <x:filter val="Introdução em Modelos de Distribuição de Espécies"/>
            <x:filter val="Introduction to Mediterranean Forestry and Natural Resources"/>
            <x:filter val="Inventário Florestal"/>
            <x:filter val="Investigação Operacional Aplicada"/>
            <x:filter val="Landscape Architecture Design Lab"/>
            <x:filter val="Marketing"/>
            <x:filter val="Marketing da Gastronomia"/>
            <x:filter val="Matemática para Arquitectura Paisagista"/>
            <x:filter val="Materiais Tecnológicos de Origem Florestal"/>
            <x:filter val="Matérias Primas"/>
            <x:filter val="Mecanização Agrícola"/>
            <x:filter val="Mediação e Comunicação Ambiental"/>
            <x:filter val="Melhoramento Genético Animal"/>
            <x:filter val="Melhoramento Genético Florestal"/>
            <x:filter val="Metodologias  de investigação I"/>
            <x:filter val="Metodologias  de investigação II"/>
            <x:filter val="Metodologias de Avaliação da Sustentabilidade"/>
            <x:filter val="Metodologias de Investigação em Zootecnia"/>
            <x:filter val="Métodos de Investigação em Estudos de Desenvolvimento"/>
            <x:filter val="Métodos e Processos de Medição"/>
            <x:filter val="Métodos e Técnicas de Investigação: Rotação Laboratorial"/>
            <x:filter val="Métodos em Investigação Aplicada_1"/>
            <x:filter val="Métodos Opcionais de Investigação"/>
            <x:filter val="Microbiologia"/>
            <x:filter val="Microbiologia e Segurança dos Alimentos"/>
            <x:filter val="Microbiologia Enológica"/>
            <x:filter val="Microbiologia Industrial e Alimentar"/>
            <x:filter val="Modelação dos Ecossistemas Florestais"/>
            <x:filter val="Modelação dos Recursos Florestais"/>
            <x:filter val="Modelação e Planeamento Ambiental"/>
            <x:filter val="Modelação Ecológica"/>
            <x:filter val="Modelação Tridimensional e Ecologia Urbana"/>
            <x:filter val="Modelos e Simuladores para Apoio à Gestão da Floresta"/>
            <x:filter val="Modelos Matemáticos e Aplicações_1"/>
            <x:filter val="Modos de Produção Animal Alternativos"/>
            <x:filter val="Monitorização Ambiental"/>
            <x:filter val="Monitorização da Vegetação com UAVs e LiDAR"/>
            <x:filter val="Morfologia e Aptidão Animal"/>
            <x:filter val="Necessidades Hídricas e Sistemas de Rega"/>
            <x:filter val="Noções de Fisiologia, Nutrição e Dietética"/>
            <x:filter val="Nutrição Animal"/>
            <x:filter val="Nutrição Animal Avançada"/>
            <x:filter val="Nutrição e Alimentação de Equídeos, Animais de Companhia, Peixes e Bivalves"/>
            <x:filter val="Nutrição Vegetal, Fertilidade do Solo e Fertilização"/>
            <x:filter val="O Vinho na Gastronomia"/>
            <x:filter val="Oficina"/>
            <x:filter val="Olivicultura"/>
            <x:filter val="Operações Florestais"/>
            <x:filter val="Ordenamento do Território - Níveis Regional e Nacional"/>
            <x:filter val="Ordenamento do Território - Nível Municipal"/>
            <x:filter val="Ordenamento e Gestão do Território"/>
            <x:filter val="Organização da Produção Agrícola e Pecuária"/>
            <x:filter val="Otimização de Sistemas Agrícolas_1"/>
            <x:filter val="Paisagem Biodiversidade e Sociedade"/>
            <x:filter val="Pastagens e Forragens"/>
            <x:filter val="Patologia Vegetal"/>
            <x:filter val="Pesticidas e Ambiente"/>
            <x:filter val="Planeamento e Certificação da Gestão Florestal"/>
            <x:filter val="Planeamento e Ordenamento do Território"/>
            <x:filter val="Planeamento e Projeto de Engenharia de Restauro Ecológico"/>
            <x:filter val="Política e História Florestal"/>
            <x:filter val="Política e Políticas de Desenvolvimento"/>
            <x:filter val="Poluição e Ecotoxicologia"/>
            <x:filter val="Poluição e Proteção de Águas Subterrâneas"/>
            <x:filter val="Pragas e Doenças Florestais"/>
            <x:filter val="Prática Florestal"/>
            <x:filter val="Práticas Sociais, Alimentação e Saúde"/>
            <x:filter val="Princípios de Nutrição e Dietética"/>
            <x:filter val="Processamento e Conservação dos Alimentos"/>
            <x:filter val="Processos de Engenharia Alimentar I"/>
            <x:filter val="Processos de Engenharia Alimentar II"/>
            <x:filter val="Processos dos Ecossistemas Florestais"/>
            <x:filter val="Processos Inovadores Sustentáveis em Engenharia Alimentar"/>
            <x:filter val="Processos Tecnológicos e Qualidade dos Produtos de Origem Animal"/>
            <x:filter val="Produção Alimentar e Processos de Trabalho em Restauração"/>
            <x:filter val="Produção Avícola"/>
            <x:filter val="Produção de Ruminantes"/>
            <x:filter val="Produção Industrial de Alimentos"/>
            <x:filter val="Produção Suína"/>
            <x:filter val="Produtos Florestais"/>
            <x:filter val="Produtos Lácteos"/>
            <x:filter val="Produtos Tropicais"/>
            <x:filter val="Project Management in Science"/>
            <x:filter val="Projecto Avançado em Arquitectura Paisagista"/>
            <x:filter val="Projecto de Arquitectura Paisagista I"/>
            <x:filter val="Projecto de Arquitectura Paisagista II"/>
            <x:filter val="Projecto de Arquitectura Paisagista III"/>
            <x:filter val="Projecto de Biologia"/>
            <x:filter val="Projecto de Gestão Florestal"/>
            <x:filter val="Projecto de Indústria Alimentar"/>
            <x:filter val="Projecto de Recuperação da Paisagem"/>
            <x:filter val="Projecto Integrador em Engenharia do Ambiente"/>
            <x:filter val="Projecto_1"/>
            <x:filter val="Projecto_2"/>
            <x:filter val="Projeto"/>
            <x:filter val="Projeto de Execução em Arquitetura Paisagista"/>
            <x:filter val="Projeto de Investigação"/>
            <x:filter val="Projeto de Tese I"/>
            <x:filter val="Projeto de Tese II"/>
            <x:filter val="Projeto e Critica do Espaço Publico"/>
            <x:filter val="Projeto Hackathon de Ciência de Dados"/>
            <x:filter val="Projeto Hidroagrícola"/>
            <x:filter val="Projeto Industrial"/>
            <x:filter val="Projeto Mais do que Casas"/>
            <x:filter val="Proteção das Culturas"/>
            <x:filter val="Protecção da Vinha"/>
            <x:filter val="Protecção de Plantas I"/>
            <x:filter val="Protecção de Plantas II"/>
            <x:filter val="QGIS With PYTHON"/>
            <x:filter val="Qualidade do Ar e Ruído"/>
            <x:filter val="Qualidade e Monitorização Ambiental"/>
            <x:filter val="Qualidade e Segurança dos Alimentos"/>
            <x:filter val="Química"/>
            <x:filter val="Química Ambiental"/>
            <x:filter val="Química dos Alimentos"/>
            <x:filter val="Química e Bioquímica dos Alimentos"/>
            <x:filter val="Química e Física para Arquitectura Paisagista"/>
            <x:filter val="Química Geral"/>
            <x:filter val="Química Orgânica e Bioquímica"/>
            <x:filter val="Recuperação e Gestão da Paisagem Cultural"/>
            <x:filter val="Recursos Faunísticos"/>
            <x:filter val="Rega e Drenagem"/>
            <x:filter val="Reologia e Estrutura dos Alimentos"/>
            <x:filter val="Reologia e Textura de Alimentos"/>
            <x:filter val="Reprodução Animal"/>
            <x:filter val="Research and project development methodology – applications (e-learning mode)"/>
            <x:filter val="Research Methods in Planetary Health"/>
            <x:filter val="Restauro de Ecossistemas Terrestres e Costeiros"/>
            <x:filter val="Restauro Florestal e Agroflorestal"/>
            <x:filter val="Rotulagem Alimentar &amp; Comunicação Comercial Dirigida ao Consumidor - Instruções de Utilização"/>
            <x:filter val="Rotulagem e Segurança dos Alimentos"/>
            <x:filter val="Segurança Alimentar e Dinâmicas Globais"/>
            <x:filter val="Segurança e Política Alimentar"/>
            <x:filter val="Seminar of Model Forest concept (Winter School by U Valladolid)"/>
            <x:filter val="Seminário"/>
            <x:filter val="Seminário (em Engenharia do Ambiente)"/>
            <x:filter val="Seminário de Acompanhamento_1"/>
            <x:filter val="Seminário de Acompanhamento_2"/>
            <x:filter val="Seminário de Acompanhamento_3"/>
            <x:filter val="Seminário de Acompanhamento_4"/>
            <x:filter val="Seminário de Ciência da Sustentabilidade e Alterações Climáticas"/>
            <x:filter val="Seminário de Competências Transversais"/>
            <x:filter val="Seminário de Conhecimento Avançado"/>
            <x:filter val="Seminário de Desenvolvimento do Plano de Tese"/>
            <x:filter val="Seminário de Estudos de Desenvolvimento"/>
            <x:filter val="Seminário de Investigação I"/>
            <x:filter val="Seminário de Investigação II"/>
            <x:filter val="Seminário de Mestrado em AP"/>
            <x:filter val="Seminário de Mestrado em Engenharia de Viticultura e Enologia"/>
            <x:filter val="Seminário de Orientação"/>
            <x:filter val="Seminário de Projecto"/>
            <x:filter val="Seminário de Técnicas e Metodologias Experimentais"/>
            <x:filter val="Seminário de Teoria e Métodos em Arquitectura Paisagista e Ecologia Urbana"/>
            <x:filter val="Seminário em Ciência de Dados"/>
            <x:filter val="Seminário I"/>
            <x:filter val="Seminário II"/>
            <x:filter val="Seminário Plano de Dissertação"/>
            <x:filter val="Seminário sobre Conhecimento Avançado"/>
            <x:filter val="Seminário sobre Energia e Alterações Climáticas"/>
            <x:filter val="Seminário Técnicas e Metodologias Experimentais"/>
            <x:filter val="Seminários I_1"/>
            <x:filter val="Seminários I_2"/>
            <x:filter val="Seminários II_1"/>
            <x:filter val="Seminários II_2"/>
            <x:filter val="Seminários III_1"/>
            <x:filter val="Seminários III_2"/>
            <x:filter val="Seminários IV"/>
            <x:filter val="Silvicultura I"/>
            <x:filter val="Silvicultura II"/>
            <x:filter val="Sistemas Agroflorestais"/>
            <x:filter val="Sistemas da Qualidade"/>
            <x:filter val="Sistemas de Agricultura Sustentável"/>
            <x:filter val="Sistemas de Informação Geográfica_1"/>
            <x:filter val="Sistemas de Informação Geográfica_2"/>
            <x:filter val="Sistemas Terrestres e Oceânicos"/>
            <x:filter val="Sociedade e Sistemas Rurais"/>
            <x:filter val="Sociedade, Comunicação e Ambiente"/>
            <x:filter val="Socioeconomia da Gestão Adaptativa da Floresta"/>
            <x:filter val="Sociologia do Ambiente e Comunicação"/>
            <x:filter val="Sociologia e Política Agrícola e Alimentar"/>
            <x:filter val="Sociologia e Política Ambiental e Territorial"/>
            <x:filter val="Solos"/>
            <x:filter val="Soluções Baseadas na Natureza no Ciclo Urbano da Água"/>
            <x:filter val="Subericultura XXI Fundamentação Científica para a Valorização da Cortiça e do Ecossistema Montado"/>
            <x:filter val="Systems Science in Planetary Health"/>
            <x:filter val="Técnicas Avançadas de Fertilização"/>
            <x:filter val="Técnicas de Análise Sensorial"/>
            <x:filter val="Técnicas de Construção Aplicadas ao Projecto de Arquitectura Paisagista"/>
            <x:filter val="Técnicas Laboratoriais em Biologia"/>
            <x:filter val="Técnicas Laboratoriais em Química, Bioquímica e Biologia Molecular"/>
            <x:filter val="Tecnologia de Óleos e Gorduras"/>
            <x:filter val="Tecnologia de Produtos Hortofrutícolas"/>
            <x:filter val="Tecnologia dos Alimentos para Animais"/>
            <x:filter val="Tecnologia dos Produtos de Origem Animal"/>
            <x:filter val="Tecnologia dos Produtos Florestais"/>
            <x:filter val="Tecnologias da Água Aplicadas em Arquitectura Paisagista"/>
            <x:filter val="Tecnologias de Produção Hortícola, Frutícola e Vitícola"/>
            <x:filter val="Tecnologias de Tratamento de Água/Águas Residuais"/>
            <x:filter val="Tecnologias de Tratamento de Resíduos"/>
            <x:filter val="Teoria da Arquitectura Paisagista"/>
            <x:filter val="Teoria e Métodos de Ecologia da Paisagem"/>
            <x:filter val="Teorias da Modernidade e do Desenvolvimento"/>
            <x:filter val="Teorias e Práticas do Desenvolvimento Sustentável_3"/>
            <x:filter val="Termodinâmica Aplicada"/>
            <x:filter val="The Wine &amp; Spirit Education Trust (WSET) Nível 1"/>
            <x:filter val="Tópicos de Estudos de Desenvolvimento"/>
            <x:filter val="Topics in Planetary Health"/>
            <x:filter val="Tratamento de Águas e Efluentes"/>
            <x:filter val="Tratamento de Resíduos e Valorização de Subprodutos"/>
            <x:filter val="Uso dos Recursos: Água e Solo"/>
            <x:filter val="Uso e Gestão do Território e da Água_1"/>
            <x:filter val="Valorização Agronómica e Florestal de Resíduos e Bioprodutos"/>
            <x:filter val="Valorização Energética de Resíduos"/>
            <x:filter val="Vegetação Aplicada a Projecto de Arquitectura Paisagista"/>
            <x:filter val="Vegetação no Espaço Urbano"/>
            <x:filter val="Vinhos Licorosos"/>
            <x:filter val="Vinificação"/>
            <x:filter val="Viticultura"/>
            <x:filter val="Viticultura Avançada"/>
            <x:filter val="Viticultura de Montanha, Semi-Árida e Tropical"/>
            <x:filter val="Webinários I"/>
            <x:filter val="Webinários II"/>
            <x:filter val="Webinários III"/>
            <x:filter val="Wine Analysis"/>
            <x:filter val="Zoologia e Diversidade Animal"/>
            <x:filter val="Zoologia Geral"/>
            <x:filter val="Zootecnia"/>
            <x:filter val="Zootecnia de Precisão"/>
          </x:filters>
        </filter>
      </columnFilter>
    </nsvFilter>
  </namedSheetView>
</namedSheetViews>
</file>

<file path=xl/persons/person.xml><?xml version="1.0" encoding="utf-8"?>
<personList xmlns="http://schemas.microsoft.com/office/spreadsheetml/2018/threadedcomments" xmlns:x="http://schemas.openxmlformats.org/spreadsheetml/2006/main">
  <person displayName="Guest User" id="{86070A9B-558A-4F47-9007-DCCF3FB18779}" userId="S::urn:spo:anon#4a30c352a8b5cd531b771d2af699bea66e565eb9f28f961b83242c1c706565d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578" dT="2024-04-02T11:28:30.48" personId="{86070A9B-558A-4F47-9007-DCCF3FB18779}" id="{0AAE5819-A186-4FC7-9935-3686A2D49855}">
    <text>novo nome: Avaliação da Sustentabilidade </text>
  </threadedComment>
  <threadedComment ref="H578" dT="2024-04-02T11:28:39.28" personId="{86070A9B-558A-4F47-9007-DCCF3FB18779}" id="{7C98567F-54B5-4C35-B8D1-F14B4EA35B42}">
    <text>56h</text>
  </threadedComment>
  <threadedComment ref="F650" dT="2024-04-02T11:26:39.26" personId="{86070A9B-558A-4F47-9007-DCCF3FB18779}" id="{A7B86CC1-9397-4A30-BDB0-854F9A0F3418}">
    <text>alterar para: Bioenergias e Processos de Conversão. vai ser comum ao MEAMB e MSAA</text>
  </threadedComment>
  <threadedComment ref="H650" dT="2024-04-02T11:26:49.01" personId="{86070A9B-558A-4F47-9007-DCCF3FB18779}" id="{DFD50102-55ED-4442-B676-9FE59E358916}">
    <text>56h</text>
  </threadedComment>
  <threadedComment ref="H1208" dT="2024-04-02T11:38:00.16" personId="{86070A9B-558A-4F47-9007-DCCF3FB18779}" id="{52699CD7-7EEA-4FBC-B906-F2641976FB65}">
    <text>passou a constar no plano de MEAMB, poderá necessitar de mais um turno prático</text>
  </threadedComment>
  <threadedComment ref="H2558" dT="2024-04-02T11:34:26.88" personId="{86070A9B-558A-4F47-9007-DCCF3FB18779}" id="{E104988D-E856-4F87-86AE-8797C17E69F5}">
    <text>rever pq saiu do MEAMB</text>
  </threadedComment>
  <threadedComment ref="F3170" dT="2024-04-30T08:38:35.37" personId="{86070A9B-558A-4F47-9007-DCCF3FB18779}" id="{F5A17D9A-5CFA-490C-A736-4A709A4B19B2}">
    <text>Novo nome: Gestão e Conservação de Sistemas Fluviais</text>
  </threadedComment>
  <threadedComment ref="H5654" dT="2024-04-02T11:31:45.50" personId="{86070A9B-558A-4F47-9007-DCCF3FB18779}" id="{C87B15EF-7260-42E1-B4C6-49F5DE2944C1}">
    <text>56h</text>
  </threadedComment>
  <threadedComment ref="F7130" dT="2024-04-02T11:21:13.19" personId="{86070A9B-558A-4F47-9007-DCCF3FB18779}" id="{34C5E4E6-AA3B-4157-BBD6-B4D6E73A9082}">
    <text>alterar para: Tecnologias de Tratamento de Águas/Águas Residuais e Recuperação de Recursos</text>
  </threadedComment>
  <threadedComment ref="H7130" dT="2024-04-02T11:21:24.47" personId="{86070A9B-558A-4F47-9007-DCCF3FB18779}" id="{12C9285B-234E-464F-B823-21182B172F1D}">
    <text>56h</text>
  </threadedComment>
  <threadedComment ref="F7148" dT="2024-04-02T11:20:05.84" personId="{86070A9B-558A-4F47-9007-DCCF3FB18779}" id="{D1A29825-9C78-46BA-843E-BB5F5B9B229A}">
    <text>alterar para: Tecnologias de Tratamento Integrado de Resíduos Sólidos </text>
  </threadedComment>
  <threadedComment ref="H7148" dT="2024-04-02T11:20:18.81" personId="{86070A9B-558A-4F47-9007-DCCF3FB18779}" id="{ACE093F9-9784-42DE-82B0-286D12A67CFF}">
    <text>tem 56h</text>
  </threadedComment>
  <threadedComment ref="H7364" dT="2024-04-02T11:23:05.57" personId="{86070A9B-558A-4F47-9007-DCCF3FB18779}" id="{6AF1849B-1154-4A28-B528-3580FBFFF267}">
    <text>56h</text>
  </threadedComment>
  <threadedComment ref="F8066" dT="2024-04-21T17:36:52.52" personId="{86070A9B-558A-4F47-9007-DCCF3FB18779}" id="{E373D4AF-4FED-414C-ADB1-159D4E1BB87C}">
    <text>Está em falta a UC optativa do MEAlim (2º ciclo, 2º sem, 6ECTS): 
Tecnologia do Açúcar e Produtos Alternativos
- Docente e responsável: Maria Isabel Nunes Januário" 
56h
FOI ACRESCENTADA na FOLHA de SERVIÇO EXTERNO (única forma de a introduzir neste ficheiro, devido à sua proteção).</text>
  </threadedComment>
  <threadedComment ref="I8066" dT="2024-04-29T12:46:26.07" personId="{86070A9B-558A-4F47-9007-DCCF3FB18779}" id="{279F9EBC-270A-486F-8E1E-607D67C23E8F}">
    <text>Maria Isabel Nunes Januário - Falta a UC Optativa de MEAli  (2 ciclo/ano 1/sem 2) - "Tecnologia do Açúcar e Produtos Alternativos" , 56h
FOI ACRESCENTADA na FOLHA de SERVIÇO EXTERNO (única forma de a introduzir neste ficheiro, devido à sua proteção).</text>
  </threadedComment>
</ThreadedComments>
</file>

<file path=xl/threadedComments/threadedComment2.xml><?xml version="1.0" encoding="utf-8"?>
<ThreadedComments xmlns="http://schemas.microsoft.com/office/spreadsheetml/2018/threadedcomments" xmlns:x="http://schemas.openxmlformats.org/spreadsheetml/2006/main">
  <threadedComment ref="I450" dT="2024-04-26T11:06:15.05" personId="{86070A9B-558A-4F47-9007-DCCF3FB18779}" id="{88FF31AE-EA23-4653-9872-738B38036DDD}">
    <text>Tecnologia do Açúcar e Produtros Alternativos (em falta)
ACRESCENTADA na FOLHA SERVICO_EXTERNO.
(Isabel Januário)</text>
  </threadedComment>
</ThreadedComments>
</file>

<file path=xl/threadedComments/threadedComment3.xml><?xml version="1.0" encoding="utf-8"?>
<ThreadedComments xmlns="http://schemas.microsoft.com/office/spreadsheetml/2018/threadedcomments" xmlns:x="http://schemas.openxmlformats.org/spreadsheetml/2006/main">
  <threadedComment ref="K203" dT="2024-04-26T14:02:36.02" personId="{86070A9B-558A-4F47-9007-DCCF3FB18779}" id="{897357F9-C16A-43B4-9413-D2A34780767B}">
    <text>Falta a UC TECNOLOGIA DO AÇÚCAR E PRODUTOS ALTERNATIVOS, optativa (2ºsem) do plano de estudos do MEAlim 56 H</text>
  </threadedComment>
</ThreadedComments>
</file>

<file path=xl/threadedComments/threadedComment4.xml><?xml version="1.0" encoding="utf-8"?>
<ThreadedComments xmlns="http://schemas.microsoft.com/office/spreadsheetml/2018/threadedcomments" xmlns:x="http://schemas.openxmlformats.org/spreadsheetml/2006/main">
  <threadedComment ref="A100" dT="2024-04-29T12:05:33.55" personId="{86070A9B-558A-4F47-9007-DCCF3FB18779}" id="{79CF229A-6DF2-48E6-9350-5D71159D93D7}">
    <text>Esta UC não é externa.  Dada a sua não listagem nas folhas da DSD e das UCs, deste documento, foi sugerido pelo CG que a colocasse nesta folha.
É uma UC optativa do Plano de Estudos (novo e anterior- com a mesma designação) do MEAlim, com 56h (6ECTS).
Isabel Januário</text>
  </threadedComment>
  <threadedComment ref="D100" dT="2024-04-29T12:01:05.36" personId="{86070A9B-558A-4F47-9007-DCCF3FB18779}" id="{4A14DAA8-CE7A-42E1-BC9D-901AE0D05572}">
    <text>OPTATIVA</text>
  </threadedComment>
  <threadedComment ref="A101" dT="2024-05-03T22:15:33.99" personId="{86070A9B-558A-4F47-9007-DCCF3FB18779}" id="{EC7727AC-3BA1-4E37-814D-7DFB3A5D178F}">
    <text>Esta UC não é externa</text>
  </threadedComment>
</ThreadedComment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7F49951-BBB1-4CA8-B0DE-B73E0955225F}">
  <we:reference id="wa200005502" version="1.0.0.11" store="en-US" storeType="omex"/>
  <we:alternateReferences>
    <we:reference id="wa200005502" version="1.0.0.11" store="en-US" storeType="omex"/>
  </we:alternateReferences>
  <we:properties>
    <we:property name="docId" value="&quot;nKPSFIXX147GmvyJ9-QgR&quot;"/>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 Id="rId4" Type="http://schemas.microsoft.com/office/2019/04/relationships/namedSheetView" Target="../namedSheetViews/namedSheetView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066"/>
  <sheetViews>
    <sheetView tabSelected="1" workbookViewId="0">
      <pane ySplit="1" topLeftCell="C7112" activePane="bottomLeft" state="frozen"/>
      <selection pane="bottomLeft" activeCell="G2677" sqref="G2677"/>
    </sheetView>
  </sheetViews>
  <sheetFormatPr defaultRowHeight="15"/>
  <cols>
    <col min="1" max="1" width="19.140625" bestFit="1" customWidth="1"/>
    <col min="2" max="3" width="13" customWidth="1"/>
    <col min="4" max="4" width="6.7109375" bestFit="1" customWidth="1"/>
    <col min="5" max="5" width="8" customWidth="1"/>
    <col min="6" max="6" width="48.85546875" customWidth="1"/>
    <col min="7" max="7" width="64.42578125" customWidth="1"/>
    <col min="8" max="8" width="16.5703125" customWidth="1"/>
    <col min="9" max="9" width="39.42578125" style="44" customWidth="1"/>
  </cols>
  <sheetData>
    <row r="1" spans="1:9" ht="39.75" customHeight="1">
      <c r="A1" s="1" t="s">
        <v>0</v>
      </c>
      <c r="B1" s="1" t="s">
        <v>1</v>
      </c>
      <c r="C1" s="1"/>
      <c r="D1" s="1" t="s">
        <v>2</v>
      </c>
      <c r="E1" s="1" t="s">
        <v>3</v>
      </c>
      <c r="F1" s="1" t="s">
        <v>4</v>
      </c>
      <c r="G1" s="1" t="s">
        <v>5</v>
      </c>
      <c r="H1" s="1" t="s">
        <v>6</v>
      </c>
      <c r="I1" s="43" t="s">
        <v>7</v>
      </c>
    </row>
    <row r="2" spans="1:9">
      <c r="A2" t="s">
        <v>8</v>
      </c>
      <c r="B2" t="s">
        <v>9</v>
      </c>
      <c r="C2" t="str">
        <f>IF(G2="Em falta (positivo); A mais (negativo):",B2," ")</f>
        <v xml:space="preserve"> </v>
      </c>
      <c r="D2" t="s">
        <v>10</v>
      </c>
      <c r="E2" t="s">
        <v>11</v>
      </c>
      <c r="F2" t="s">
        <v>12</v>
      </c>
      <c r="G2" t="s">
        <v>13</v>
      </c>
      <c r="H2" s="2">
        <f>VLOOKUP(B2,'uc_2024-25'!D:U, 18, FALSE)</f>
        <v>0</v>
      </c>
      <c r="I2" s="9" t="s">
        <v>14</v>
      </c>
    </row>
    <row r="3" spans="1:9">
      <c r="A3" s="1" t="s">
        <v>8</v>
      </c>
      <c r="B3" s="1" t="s">
        <v>9</v>
      </c>
      <c r="C3" t="str">
        <f t="shared" ref="C3:C66" si="0">IF(G3="Em falta (positivo); A mais (negativo):",B3," ")</f>
        <v xml:space="preserve"> </v>
      </c>
      <c r="D3" s="1" t="s">
        <v>10</v>
      </c>
      <c r="E3" s="1" t="s">
        <v>11</v>
      </c>
      <c r="F3" s="1" t="s">
        <v>12</v>
      </c>
      <c r="G3" s="4">
        <f>VLOOKUP(B2,'uc_2024-25'!D:AB, 25, FALSE)</f>
        <v>0</v>
      </c>
      <c r="H3" s="3">
        <v>0</v>
      </c>
      <c r="I3" s="9"/>
    </row>
    <row r="4" spans="1:9">
      <c r="A4" t="s">
        <v>8</v>
      </c>
      <c r="B4" t="s">
        <v>9</v>
      </c>
      <c r="C4" t="str">
        <f t="shared" si="0"/>
        <v xml:space="preserve"> </v>
      </c>
      <c r="D4" t="s">
        <v>10</v>
      </c>
      <c r="E4" t="s">
        <v>11</v>
      </c>
      <c r="F4" t="s">
        <v>12</v>
      </c>
      <c r="G4" s="3"/>
      <c r="H4" s="3">
        <v>0</v>
      </c>
      <c r="I4" s="9"/>
    </row>
    <row r="5" spans="1:9">
      <c r="A5" s="1" t="s">
        <v>8</v>
      </c>
      <c r="B5" s="1" t="s">
        <v>9</v>
      </c>
      <c r="C5" t="str">
        <f t="shared" si="0"/>
        <v xml:space="preserve"> </v>
      </c>
      <c r="D5" s="1" t="s">
        <v>10</v>
      </c>
      <c r="E5" s="1" t="s">
        <v>11</v>
      </c>
      <c r="F5" s="1" t="s">
        <v>12</v>
      </c>
      <c r="G5" s="3"/>
      <c r="H5" s="3">
        <v>0</v>
      </c>
      <c r="I5" s="9"/>
    </row>
    <row r="6" spans="1:9">
      <c r="A6" t="s">
        <v>8</v>
      </c>
      <c r="B6" t="s">
        <v>9</v>
      </c>
      <c r="C6" t="str">
        <f t="shared" si="0"/>
        <v xml:space="preserve"> </v>
      </c>
      <c r="D6" t="s">
        <v>10</v>
      </c>
      <c r="E6" t="s">
        <v>11</v>
      </c>
      <c r="F6" t="s">
        <v>12</v>
      </c>
      <c r="G6" s="3"/>
      <c r="H6" s="3">
        <v>0</v>
      </c>
      <c r="I6" s="9"/>
    </row>
    <row r="7" spans="1:9">
      <c r="A7" s="1" t="s">
        <v>8</v>
      </c>
      <c r="B7" s="1" t="s">
        <v>9</v>
      </c>
      <c r="C7" t="str">
        <f t="shared" si="0"/>
        <v xml:space="preserve"> </v>
      </c>
      <c r="D7" s="1" t="s">
        <v>10</v>
      </c>
      <c r="E7" s="1" t="s">
        <v>11</v>
      </c>
      <c r="F7" s="1" t="s">
        <v>12</v>
      </c>
      <c r="G7" s="3"/>
      <c r="H7" s="3">
        <v>0</v>
      </c>
      <c r="I7" s="9"/>
    </row>
    <row r="8" spans="1:9">
      <c r="A8" t="s">
        <v>8</v>
      </c>
      <c r="B8" t="s">
        <v>9</v>
      </c>
      <c r="C8" t="str">
        <f t="shared" si="0"/>
        <v xml:space="preserve"> </v>
      </c>
      <c r="D8" t="s">
        <v>10</v>
      </c>
      <c r="E8" t="s">
        <v>11</v>
      </c>
      <c r="F8" t="s">
        <v>12</v>
      </c>
      <c r="G8" s="3"/>
      <c r="H8" s="3">
        <v>0</v>
      </c>
      <c r="I8" s="9"/>
    </row>
    <row r="9" spans="1:9">
      <c r="A9" s="1" t="s">
        <v>8</v>
      </c>
      <c r="B9" s="1" t="s">
        <v>9</v>
      </c>
      <c r="C9" t="str">
        <f t="shared" si="0"/>
        <v xml:space="preserve"> </v>
      </c>
      <c r="D9" s="1" t="s">
        <v>10</v>
      </c>
      <c r="E9" s="1" t="s">
        <v>11</v>
      </c>
      <c r="F9" s="1" t="s">
        <v>12</v>
      </c>
      <c r="G9" s="3"/>
      <c r="H9" s="3">
        <v>0</v>
      </c>
      <c r="I9" s="9"/>
    </row>
    <row r="10" spans="1:9">
      <c r="A10" t="s">
        <v>8</v>
      </c>
      <c r="B10" t="s">
        <v>9</v>
      </c>
      <c r="C10" t="str">
        <f t="shared" si="0"/>
        <v xml:space="preserve"> </v>
      </c>
      <c r="D10" t="s">
        <v>10</v>
      </c>
      <c r="E10" t="s">
        <v>11</v>
      </c>
      <c r="F10" t="s">
        <v>12</v>
      </c>
      <c r="G10" s="3"/>
      <c r="H10" s="3">
        <v>0</v>
      </c>
      <c r="I10" s="9"/>
    </row>
    <row r="11" spans="1:9">
      <c r="A11" s="1" t="s">
        <v>8</v>
      </c>
      <c r="B11" s="1" t="s">
        <v>9</v>
      </c>
      <c r="C11" t="str">
        <f t="shared" si="0"/>
        <v xml:space="preserve"> </v>
      </c>
      <c r="D11" s="1" t="s">
        <v>10</v>
      </c>
      <c r="E11" s="1" t="s">
        <v>11</v>
      </c>
      <c r="F11" s="1" t="s">
        <v>12</v>
      </c>
      <c r="G11" s="3"/>
      <c r="H11" s="3">
        <v>0</v>
      </c>
      <c r="I11" s="9"/>
    </row>
    <row r="12" spans="1:9">
      <c r="A12" t="s">
        <v>8</v>
      </c>
      <c r="B12" t="s">
        <v>9</v>
      </c>
      <c r="C12" t="str">
        <f t="shared" si="0"/>
        <v xml:space="preserve"> </v>
      </c>
      <c r="D12" t="s">
        <v>10</v>
      </c>
      <c r="E12" t="s">
        <v>11</v>
      </c>
      <c r="F12" t="s">
        <v>12</v>
      </c>
      <c r="G12" s="3"/>
      <c r="H12" s="3">
        <v>0</v>
      </c>
      <c r="I12" s="9"/>
    </row>
    <row r="13" spans="1:9">
      <c r="A13" s="1" t="s">
        <v>8</v>
      </c>
      <c r="B13" s="1" t="s">
        <v>9</v>
      </c>
      <c r="C13" t="str">
        <f t="shared" si="0"/>
        <v xml:space="preserve"> </v>
      </c>
      <c r="D13" s="1" t="s">
        <v>10</v>
      </c>
      <c r="E13" s="1" t="s">
        <v>11</v>
      </c>
      <c r="F13" s="1" t="s">
        <v>12</v>
      </c>
      <c r="G13" s="3"/>
      <c r="H13" s="3">
        <v>0</v>
      </c>
      <c r="I13" s="9"/>
    </row>
    <row r="14" spans="1:9">
      <c r="A14" t="s">
        <v>8</v>
      </c>
      <c r="B14" t="s">
        <v>9</v>
      </c>
      <c r="C14" t="str">
        <f t="shared" si="0"/>
        <v xml:space="preserve"> </v>
      </c>
      <c r="D14" t="s">
        <v>10</v>
      </c>
      <c r="E14" t="s">
        <v>11</v>
      </c>
      <c r="F14" t="s">
        <v>12</v>
      </c>
      <c r="G14" s="3"/>
      <c r="H14" s="3">
        <v>0</v>
      </c>
      <c r="I14" s="9"/>
    </row>
    <row r="15" spans="1:9">
      <c r="A15" s="1" t="s">
        <v>8</v>
      </c>
      <c r="B15" s="1" t="s">
        <v>9</v>
      </c>
      <c r="C15" t="str">
        <f t="shared" si="0"/>
        <v xml:space="preserve"> </v>
      </c>
      <c r="D15" s="1" t="s">
        <v>10</v>
      </c>
      <c r="E15" s="1" t="s">
        <v>11</v>
      </c>
      <c r="F15" s="1" t="s">
        <v>12</v>
      </c>
      <c r="G15" s="3"/>
      <c r="H15" s="3">
        <v>0</v>
      </c>
      <c r="I15" s="9"/>
    </row>
    <row r="16" spans="1:9">
      <c r="A16" t="s">
        <v>8</v>
      </c>
      <c r="B16" t="s">
        <v>9</v>
      </c>
      <c r="C16" t="str">
        <f t="shared" si="0"/>
        <v xml:space="preserve"> </v>
      </c>
      <c r="D16" t="s">
        <v>10</v>
      </c>
      <c r="E16" t="s">
        <v>11</v>
      </c>
      <c r="F16" t="s">
        <v>12</v>
      </c>
      <c r="G16" s="3"/>
      <c r="H16" s="3">
        <v>0</v>
      </c>
      <c r="I16" s="9"/>
    </row>
    <row r="17" spans="1:9">
      <c r="A17" s="1" t="s">
        <v>8</v>
      </c>
      <c r="B17" s="1" t="s">
        <v>9</v>
      </c>
      <c r="C17" t="str">
        <f t="shared" si="0"/>
        <v xml:space="preserve"> </v>
      </c>
      <c r="D17" s="1" t="s">
        <v>10</v>
      </c>
      <c r="E17" s="1" t="s">
        <v>11</v>
      </c>
      <c r="F17" s="1" t="s">
        <v>12</v>
      </c>
      <c r="G17" s="3"/>
      <c r="H17" s="3">
        <v>0</v>
      </c>
      <c r="I17" s="9"/>
    </row>
    <row r="18" spans="1:9">
      <c r="A18" t="s">
        <v>8</v>
      </c>
      <c r="B18" t="s">
        <v>9</v>
      </c>
      <c r="C18" t="str">
        <f t="shared" si="0"/>
        <v>2028</v>
      </c>
      <c r="D18" t="s">
        <v>10</v>
      </c>
      <c r="E18" t="s">
        <v>11</v>
      </c>
      <c r="F18" t="s">
        <v>12</v>
      </c>
      <c r="G18" t="s">
        <v>15</v>
      </c>
      <c r="H18" s="2">
        <f>H2-SUMIF(G3:G17,"&lt;&gt;",H3:H17)</f>
        <v>0</v>
      </c>
    </row>
    <row r="19" spans="1:9">
      <c r="A19" s="1"/>
      <c r="B19" s="1"/>
      <c r="C19" t="str">
        <f t="shared" si="0"/>
        <v xml:space="preserve"> </v>
      </c>
      <c r="D19" s="1"/>
      <c r="E19" s="1"/>
      <c r="F19" s="1"/>
      <c r="G19" s="1"/>
      <c r="H19" s="1"/>
      <c r="I19" s="43"/>
    </row>
    <row r="20" spans="1:9">
      <c r="A20" t="s">
        <v>16</v>
      </c>
      <c r="B20" t="s">
        <v>17</v>
      </c>
      <c r="C20" t="str">
        <f t="shared" si="0"/>
        <v xml:space="preserve"> </v>
      </c>
      <c r="D20">
        <v>2</v>
      </c>
      <c r="E20">
        <v>1</v>
      </c>
      <c r="F20" t="s">
        <v>18</v>
      </c>
      <c r="G20" t="s">
        <v>13</v>
      </c>
      <c r="H20" s="2">
        <f>VLOOKUP(B20,'uc_2024-25'!D:U, 18, FALSE)</f>
        <v>56</v>
      </c>
      <c r="I20" s="9"/>
    </row>
    <row r="21" spans="1:9" ht="60.75">
      <c r="A21" s="1" t="s">
        <v>16</v>
      </c>
      <c r="B21" s="1" t="s">
        <v>17</v>
      </c>
      <c r="C21" t="str">
        <f t="shared" si="0"/>
        <v xml:space="preserve"> </v>
      </c>
      <c r="D21" s="1">
        <v>2</v>
      </c>
      <c r="E21" s="1">
        <v>1</v>
      </c>
      <c r="F21" s="1" t="s">
        <v>18</v>
      </c>
      <c r="G21" s="4" t="str">
        <f>VLOOKUP(B20,'uc_2024-25'!D:AB, 25, FALSE)</f>
        <v>José Guilherme Martins Dias Calvão Borges</v>
      </c>
      <c r="H21" s="3">
        <v>56</v>
      </c>
      <c r="I21" s="9" t="s">
        <v>19</v>
      </c>
    </row>
    <row r="22" spans="1:9">
      <c r="A22" t="s">
        <v>16</v>
      </c>
      <c r="B22" t="s">
        <v>17</v>
      </c>
      <c r="C22" t="str">
        <f t="shared" si="0"/>
        <v xml:space="preserve"> </v>
      </c>
      <c r="D22">
        <v>2</v>
      </c>
      <c r="E22">
        <v>1</v>
      </c>
      <c r="F22" t="s">
        <v>18</v>
      </c>
      <c r="G22" s="3"/>
      <c r="H22" s="3">
        <v>0</v>
      </c>
      <c r="I22" s="9"/>
    </row>
    <row r="23" spans="1:9">
      <c r="A23" s="1" t="s">
        <v>16</v>
      </c>
      <c r="B23" s="1" t="s">
        <v>17</v>
      </c>
      <c r="C23" t="str">
        <f t="shared" si="0"/>
        <v xml:space="preserve"> </v>
      </c>
      <c r="D23" s="1">
        <v>2</v>
      </c>
      <c r="E23" s="1">
        <v>1</v>
      </c>
      <c r="F23" s="1" t="s">
        <v>18</v>
      </c>
      <c r="G23" s="3"/>
      <c r="H23" s="3">
        <v>0</v>
      </c>
      <c r="I23" s="9"/>
    </row>
    <row r="24" spans="1:9">
      <c r="A24" t="s">
        <v>16</v>
      </c>
      <c r="B24" t="s">
        <v>17</v>
      </c>
      <c r="C24" t="str">
        <f t="shared" si="0"/>
        <v xml:space="preserve"> </v>
      </c>
      <c r="D24">
        <v>2</v>
      </c>
      <c r="E24">
        <v>1</v>
      </c>
      <c r="F24" t="s">
        <v>18</v>
      </c>
      <c r="G24" s="3"/>
      <c r="H24" s="3">
        <v>0</v>
      </c>
      <c r="I24" s="9"/>
    </row>
    <row r="25" spans="1:9">
      <c r="A25" s="1" t="s">
        <v>16</v>
      </c>
      <c r="B25" s="1" t="s">
        <v>17</v>
      </c>
      <c r="C25" t="str">
        <f t="shared" si="0"/>
        <v xml:space="preserve"> </v>
      </c>
      <c r="D25" s="1">
        <v>2</v>
      </c>
      <c r="E25" s="1">
        <v>1</v>
      </c>
      <c r="F25" s="1" t="s">
        <v>18</v>
      </c>
      <c r="G25" s="3"/>
      <c r="H25" s="3">
        <v>0</v>
      </c>
      <c r="I25" s="9"/>
    </row>
    <row r="26" spans="1:9">
      <c r="A26" t="s">
        <v>16</v>
      </c>
      <c r="B26" t="s">
        <v>17</v>
      </c>
      <c r="C26" t="str">
        <f t="shared" si="0"/>
        <v xml:space="preserve"> </v>
      </c>
      <c r="D26">
        <v>2</v>
      </c>
      <c r="E26">
        <v>1</v>
      </c>
      <c r="F26" t="s">
        <v>18</v>
      </c>
      <c r="G26" s="3"/>
      <c r="H26" s="3">
        <v>0</v>
      </c>
      <c r="I26" s="9"/>
    </row>
    <row r="27" spans="1:9">
      <c r="A27" s="1" t="s">
        <v>16</v>
      </c>
      <c r="B27" s="1" t="s">
        <v>17</v>
      </c>
      <c r="C27" t="str">
        <f t="shared" si="0"/>
        <v xml:space="preserve"> </v>
      </c>
      <c r="D27" s="1">
        <v>2</v>
      </c>
      <c r="E27" s="1">
        <v>1</v>
      </c>
      <c r="F27" s="1" t="s">
        <v>18</v>
      </c>
      <c r="G27" s="3"/>
      <c r="H27" s="3">
        <v>0</v>
      </c>
      <c r="I27" s="9"/>
    </row>
    <row r="28" spans="1:9">
      <c r="A28" t="s">
        <v>16</v>
      </c>
      <c r="B28" t="s">
        <v>17</v>
      </c>
      <c r="C28" t="str">
        <f t="shared" si="0"/>
        <v xml:space="preserve"> </v>
      </c>
      <c r="D28">
        <v>2</v>
      </c>
      <c r="E28">
        <v>1</v>
      </c>
      <c r="F28" t="s">
        <v>18</v>
      </c>
      <c r="G28" s="3"/>
      <c r="H28" s="3">
        <v>0</v>
      </c>
      <c r="I28" s="9"/>
    </row>
    <row r="29" spans="1:9">
      <c r="A29" s="1" t="s">
        <v>16</v>
      </c>
      <c r="B29" s="1" t="s">
        <v>17</v>
      </c>
      <c r="C29" t="str">
        <f t="shared" si="0"/>
        <v xml:space="preserve"> </v>
      </c>
      <c r="D29" s="1">
        <v>2</v>
      </c>
      <c r="E29" s="1">
        <v>1</v>
      </c>
      <c r="F29" s="1" t="s">
        <v>18</v>
      </c>
      <c r="G29" s="3"/>
      <c r="H29" s="3">
        <v>0</v>
      </c>
      <c r="I29" s="9"/>
    </row>
    <row r="30" spans="1:9">
      <c r="A30" t="s">
        <v>16</v>
      </c>
      <c r="B30" t="s">
        <v>17</v>
      </c>
      <c r="C30" t="str">
        <f t="shared" si="0"/>
        <v xml:space="preserve"> </v>
      </c>
      <c r="D30">
        <v>2</v>
      </c>
      <c r="E30">
        <v>1</v>
      </c>
      <c r="F30" t="s">
        <v>18</v>
      </c>
      <c r="G30" s="3"/>
      <c r="H30" s="3">
        <v>0</v>
      </c>
      <c r="I30" s="9"/>
    </row>
    <row r="31" spans="1:9">
      <c r="A31" s="1" t="s">
        <v>16</v>
      </c>
      <c r="B31" s="1" t="s">
        <v>17</v>
      </c>
      <c r="C31" t="str">
        <f t="shared" si="0"/>
        <v xml:space="preserve"> </v>
      </c>
      <c r="D31" s="1">
        <v>2</v>
      </c>
      <c r="E31" s="1">
        <v>1</v>
      </c>
      <c r="F31" s="1" t="s">
        <v>18</v>
      </c>
      <c r="G31" s="3"/>
      <c r="H31" s="3">
        <v>0</v>
      </c>
      <c r="I31" s="9"/>
    </row>
    <row r="32" spans="1:9">
      <c r="A32" t="s">
        <v>16</v>
      </c>
      <c r="B32" t="s">
        <v>17</v>
      </c>
      <c r="C32" t="str">
        <f t="shared" si="0"/>
        <v xml:space="preserve"> </v>
      </c>
      <c r="D32">
        <v>2</v>
      </c>
      <c r="E32">
        <v>1</v>
      </c>
      <c r="F32" t="s">
        <v>18</v>
      </c>
      <c r="G32" s="3"/>
      <c r="H32" s="3">
        <v>0</v>
      </c>
      <c r="I32" s="9"/>
    </row>
    <row r="33" spans="1:9">
      <c r="A33" s="1" t="s">
        <v>16</v>
      </c>
      <c r="B33" s="1" t="s">
        <v>17</v>
      </c>
      <c r="C33" t="str">
        <f t="shared" si="0"/>
        <v xml:space="preserve"> </v>
      </c>
      <c r="D33" s="1">
        <v>2</v>
      </c>
      <c r="E33" s="1">
        <v>1</v>
      </c>
      <c r="F33" s="1" t="s">
        <v>18</v>
      </c>
      <c r="G33" s="3"/>
      <c r="H33" s="3">
        <v>0</v>
      </c>
      <c r="I33" s="9"/>
    </row>
    <row r="34" spans="1:9">
      <c r="A34" t="s">
        <v>16</v>
      </c>
      <c r="B34" t="s">
        <v>17</v>
      </c>
      <c r="C34" t="str">
        <f t="shared" si="0"/>
        <v xml:space="preserve"> </v>
      </c>
      <c r="D34">
        <v>2</v>
      </c>
      <c r="E34">
        <v>1</v>
      </c>
      <c r="F34" t="s">
        <v>18</v>
      </c>
      <c r="G34" s="3"/>
      <c r="H34" s="3">
        <v>0</v>
      </c>
      <c r="I34" s="9"/>
    </row>
    <row r="35" spans="1:9">
      <c r="A35" s="1" t="s">
        <v>16</v>
      </c>
      <c r="B35" s="1" t="s">
        <v>17</v>
      </c>
      <c r="C35" t="str">
        <f t="shared" si="0"/>
        <v xml:space="preserve"> </v>
      </c>
      <c r="D35" s="1">
        <v>2</v>
      </c>
      <c r="E35" s="1">
        <v>1</v>
      </c>
      <c r="F35" s="1" t="s">
        <v>18</v>
      </c>
      <c r="G35" s="3"/>
      <c r="H35" s="3">
        <v>0</v>
      </c>
      <c r="I35" s="9"/>
    </row>
    <row r="36" spans="1:9">
      <c r="A36" t="s">
        <v>16</v>
      </c>
      <c r="B36" t="s">
        <v>17</v>
      </c>
      <c r="C36" t="str">
        <f t="shared" si="0"/>
        <v>10001</v>
      </c>
      <c r="D36">
        <v>2</v>
      </c>
      <c r="E36">
        <v>1</v>
      </c>
      <c r="F36" t="s">
        <v>18</v>
      </c>
      <c r="G36" t="s">
        <v>15</v>
      </c>
      <c r="H36" s="2">
        <f>H20-SUMIF(G21:G35,"&lt;&gt;",H21:H35)</f>
        <v>0</v>
      </c>
    </row>
    <row r="37" spans="1:9">
      <c r="A37" s="1"/>
      <c r="B37" s="1"/>
      <c r="C37" t="str">
        <f t="shared" si="0"/>
        <v xml:space="preserve"> </v>
      </c>
      <c r="D37" s="1"/>
      <c r="E37" s="1"/>
      <c r="F37" s="1"/>
      <c r="G37" s="1"/>
      <c r="H37" s="1"/>
      <c r="I37" s="43"/>
    </row>
    <row r="38" spans="1:9">
      <c r="A38" t="s">
        <v>16</v>
      </c>
      <c r="B38" t="s">
        <v>20</v>
      </c>
      <c r="C38" t="str">
        <f t="shared" si="0"/>
        <v xml:space="preserve"> </v>
      </c>
      <c r="D38" t="s">
        <v>21</v>
      </c>
      <c r="E38">
        <v>2</v>
      </c>
      <c r="F38" t="s">
        <v>22</v>
      </c>
      <c r="G38" t="s">
        <v>13</v>
      </c>
      <c r="H38" s="2">
        <f>VLOOKUP(B38,'uc_2024-25'!D:U, 18, FALSE)</f>
        <v>112</v>
      </c>
      <c r="I38" s="9"/>
    </row>
    <row r="39" spans="1:9">
      <c r="A39" s="1" t="s">
        <v>16</v>
      </c>
      <c r="B39" s="1" t="s">
        <v>20</v>
      </c>
      <c r="C39" t="str">
        <f t="shared" si="0"/>
        <v xml:space="preserve"> </v>
      </c>
      <c r="D39" s="1" t="s">
        <v>21</v>
      </c>
      <c r="E39" s="1">
        <v>2</v>
      </c>
      <c r="F39" s="1" t="s">
        <v>22</v>
      </c>
      <c r="G39" s="4" t="str">
        <f>VLOOKUP(B38,'uc_2024-25'!D:AB, 25, FALSE)</f>
        <v>Maria Odete Pereira Torres</v>
      </c>
      <c r="H39" s="3">
        <v>96</v>
      </c>
      <c r="I39" s="9"/>
    </row>
    <row r="40" spans="1:9">
      <c r="A40" t="s">
        <v>16</v>
      </c>
      <c r="B40" t="s">
        <v>20</v>
      </c>
      <c r="C40" t="str">
        <f t="shared" si="0"/>
        <v xml:space="preserve"> </v>
      </c>
      <c r="D40" t="s">
        <v>21</v>
      </c>
      <c r="E40">
        <v>2</v>
      </c>
      <c r="F40" t="s">
        <v>22</v>
      </c>
      <c r="G40" s="3" t="s">
        <v>23</v>
      </c>
      <c r="H40" s="3">
        <v>8</v>
      </c>
      <c r="I40" s="9"/>
    </row>
    <row r="41" spans="1:9">
      <c r="A41" s="1" t="s">
        <v>16</v>
      </c>
      <c r="B41" s="1" t="s">
        <v>20</v>
      </c>
      <c r="C41" t="str">
        <f t="shared" si="0"/>
        <v xml:space="preserve"> </v>
      </c>
      <c r="D41" s="1" t="s">
        <v>21</v>
      </c>
      <c r="E41" s="1">
        <v>2</v>
      </c>
      <c r="F41" s="1" t="s">
        <v>22</v>
      </c>
      <c r="G41" s="3" t="s">
        <v>24</v>
      </c>
      <c r="H41" s="3">
        <v>8</v>
      </c>
      <c r="I41" s="9"/>
    </row>
    <row r="42" spans="1:9">
      <c r="A42" t="s">
        <v>16</v>
      </c>
      <c r="B42" t="s">
        <v>20</v>
      </c>
      <c r="C42" t="str">
        <f t="shared" si="0"/>
        <v xml:space="preserve"> </v>
      </c>
      <c r="D42" t="s">
        <v>21</v>
      </c>
      <c r="E42">
        <v>2</v>
      </c>
      <c r="F42" t="s">
        <v>22</v>
      </c>
      <c r="G42" s="3"/>
      <c r="H42" s="3">
        <v>0</v>
      </c>
      <c r="I42" s="9"/>
    </row>
    <row r="43" spans="1:9">
      <c r="A43" s="1" t="s">
        <v>16</v>
      </c>
      <c r="B43" s="1" t="s">
        <v>20</v>
      </c>
      <c r="C43" t="str">
        <f t="shared" si="0"/>
        <v xml:space="preserve"> </v>
      </c>
      <c r="D43" s="1" t="s">
        <v>21</v>
      </c>
      <c r="E43" s="1">
        <v>2</v>
      </c>
      <c r="F43" s="1" t="s">
        <v>22</v>
      </c>
      <c r="G43" s="3"/>
      <c r="H43" s="3">
        <v>0</v>
      </c>
      <c r="I43" s="9"/>
    </row>
    <row r="44" spans="1:9">
      <c r="A44" t="s">
        <v>16</v>
      </c>
      <c r="B44" t="s">
        <v>20</v>
      </c>
      <c r="C44" t="str">
        <f t="shared" si="0"/>
        <v xml:space="preserve"> </v>
      </c>
      <c r="D44" t="s">
        <v>21</v>
      </c>
      <c r="E44">
        <v>2</v>
      </c>
      <c r="F44" t="s">
        <v>22</v>
      </c>
      <c r="G44" s="3"/>
      <c r="H44" s="3">
        <v>0</v>
      </c>
      <c r="I44" s="9"/>
    </row>
    <row r="45" spans="1:9">
      <c r="A45" s="1" t="s">
        <v>16</v>
      </c>
      <c r="B45" s="1" t="s">
        <v>20</v>
      </c>
      <c r="C45" t="str">
        <f t="shared" si="0"/>
        <v xml:space="preserve"> </v>
      </c>
      <c r="D45" s="1" t="s">
        <v>21</v>
      </c>
      <c r="E45" s="1">
        <v>2</v>
      </c>
      <c r="F45" s="1" t="s">
        <v>22</v>
      </c>
      <c r="G45" s="3"/>
      <c r="H45" s="3">
        <v>0</v>
      </c>
      <c r="I45" s="9"/>
    </row>
    <row r="46" spans="1:9">
      <c r="A46" t="s">
        <v>16</v>
      </c>
      <c r="B46" t="s">
        <v>20</v>
      </c>
      <c r="C46" t="str">
        <f t="shared" si="0"/>
        <v xml:space="preserve"> </v>
      </c>
      <c r="D46" t="s">
        <v>21</v>
      </c>
      <c r="E46">
        <v>2</v>
      </c>
      <c r="F46" t="s">
        <v>22</v>
      </c>
      <c r="G46" s="3"/>
      <c r="H46" s="3">
        <v>0</v>
      </c>
      <c r="I46" s="9"/>
    </row>
    <row r="47" spans="1:9">
      <c r="A47" s="1" t="s">
        <v>16</v>
      </c>
      <c r="B47" s="1" t="s">
        <v>20</v>
      </c>
      <c r="C47" t="str">
        <f t="shared" si="0"/>
        <v xml:space="preserve"> </v>
      </c>
      <c r="D47" s="1" t="s">
        <v>21</v>
      </c>
      <c r="E47" s="1">
        <v>2</v>
      </c>
      <c r="F47" s="1" t="s">
        <v>22</v>
      </c>
      <c r="G47" s="3"/>
      <c r="H47" s="3">
        <v>0</v>
      </c>
      <c r="I47" s="9"/>
    </row>
    <row r="48" spans="1:9">
      <c r="A48" t="s">
        <v>16</v>
      </c>
      <c r="B48" t="s">
        <v>20</v>
      </c>
      <c r="C48" t="str">
        <f t="shared" si="0"/>
        <v xml:space="preserve"> </v>
      </c>
      <c r="D48" t="s">
        <v>21</v>
      </c>
      <c r="E48">
        <v>2</v>
      </c>
      <c r="F48" t="s">
        <v>22</v>
      </c>
      <c r="G48" s="3"/>
      <c r="H48" s="3">
        <v>0</v>
      </c>
      <c r="I48" s="9"/>
    </row>
    <row r="49" spans="1:9">
      <c r="A49" s="1" t="s">
        <v>16</v>
      </c>
      <c r="B49" s="1" t="s">
        <v>20</v>
      </c>
      <c r="C49" t="str">
        <f t="shared" si="0"/>
        <v xml:space="preserve"> </v>
      </c>
      <c r="D49" s="1" t="s">
        <v>21</v>
      </c>
      <c r="E49" s="1">
        <v>2</v>
      </c>
      <c r="F49" s="1" t="s">
        <v>22</v>
      </c>
      <c r="G49" s="3"/>
      <c r="H49" s="3">
        <v>0</v>
      </c>
      <c r="I49" s="9"/>
    </row>
    <row r="50" spans="1:9">
      <c r="A50" t="s">
        <v>16</v>
      </c>
      <c r="B50" t="s">
        <v>20</v>
      </c>
      <c r="C50" t="str">
        <f t="shared" si="0"/>
        <v xml:space="preserve"> </v>
      </c>
      <c r="D50" t="s">
        <v>21</v>
      </c>
      <c r="E50">
        <v>2</v>
      </c>
      <c r="F50" t="s">
        <v>22</v>
      </c>
      <c r="G50" s="3"/>
      <c r="H50" s="3">
        <v>0</v>
      </c>
      <c r="I50" s="9"/>
    </row>
    <row r="51" spans="1:9">
      <c r="A51" s="1" t="s">
        <v>16</v>
      </c>
      <c r="B51" s="1" t="s">
        <v>20</v>
      </c>
      <c r="C51" t="str">
        <f t="shared" si="0"/>
        <v xml:space="preserve"> </v>
      </c>
      <c r="D51" s="1" t="s">
        <v>21</v>
      </c>
      <c r="E51" s="1">
        <v>2</v>
      </c>
      <c r="F51" s="1" t="s">
        <v>22</v>
      </c>
      <c r="G51" s="3"/>
      <c r="H51" s="3">
        <v>0</v>
      </c>
      <c r="I51" s="9"/>
    </row>
    <row r="52" spans="1:9">
      <c r="A52" t="s">
        <v>16</v>
      </c>
      <c r="B52" t="s">
        <v>20</v>
      </c>
      <c r="C52" t="str">
        <f t="shared" si="0"/>
        <v xml:space="preserve"> </v>
      </c>
      <c r="D52" t="s">
        <v>21</v>
      </c>
      <c r="E52">
        <v>2</v>
      </c>
      <c r="F52" t="s">
        <v>22</v>
      </c>
      <c r="G52" s="3"/>
      <c r="H52" s="3">
        <v>0</v>
      </c>
      <c r="I52" s="9"/>
    </row>
    <row r="53" spans="1:9">
      <c r="A53" s="1" t="s">
        <v>16</v>
      </c>
      <c r="B53" s="1" t="s">
        <v>20</v>
      </c>
      <c r="C53" t="str">
        <f t="shared" si="0"/>
        <v xml:space="preserve"> </v>
      </c>
      <c r="D53" s="1" t="s">
        <v>21</v>
      </c>
      <c r="E53" s="1">
        <v>2</v>
      </c>
      <c r="F53" s="1" t="s">
        <v>22</v>
      </c>
      <c r="G53" s="3"/>
      <c r="H53" s="3">
        <v>0</v>
      </c>
      <c r="I53" s="9"/>
    </row>
    <row r="54" spans="1:9" ht="18" customHeight="1">
      <c r="A54" t="s">
        <v>16</v>
      </c>
      <c r="B54" t="s">
        <v>20</v>
      </c>
      <c r="C54" t="str">
        <f t="shared" si="0"/>
        <v>10002</v>
      </c>
      <c r="D54" t="s">
        <v>21</v>
      </c>
      <c r="E54">
        <v>2</v>
      </c>
      <c r="F54" t="s">
        <v>22</v>
      </c>
      <c r="G54" t="s">
        <v>15</v>
      </c>
      <c r="H54" s="2">
        <f>H38-SUMIF(G39:G53,"&lt;&gt;",H39:H53)</f>
        <v>0</v>
      </c>
    </row>
    <row r="55" spans="1:9" ht="29.25" customHeight="1">
      <c r="A55" s="1"/>
      <c r="B55" s="1"/>
      <c r="C55" t="str">
        <f t="shared" si="0"/>
        <v xml:space="preserve"> </v>
      </c>
      <c r="D55" s="1"/>
      <c r="E55" s="1"/>
      <c r="F55" s="1"/>
      <c r="G55" s="1"/>
      <c r="H55" s="1"/>
      <c r="I55" s="43"/>
    </row>
    <row r="56" spans="1:9" ht="18" customHeight="1">
      <c r="A56" t="s">
        <v>16</v>
      </c>
      <c r="B56" t="s">
        <v>25</v>
      </c>
      <c r="C56" t="str">
        <f t="shared" si="0"/>
        <v xml:space="preserve"> </v>
      </c>
      <c r="D56">
        <v>1</v>
      </c>
      <c r="E56">
        <v>1</v>
      </c>
      <c r="F56" t="s">
        <v>26</v>
      </c>
      <c r="G56" t="s">
        <v>13</v>
      </c>
      <c r="H56" s="2">
        <f>VLOOKUP(B56,'uc_2024-25'!D:U, 18, FALSE)</f>
        <v>84</v>
      </c>
      <c r="I56" s="9">
        <f>2*14+2*2*14</f>
        <v>84</v>
      </c>
    </row>
    <row r="57" spans="1:9">
      <c r="A57" s="1" t="s">
        <v>16</v>
      </c>
      <c r="B57" s="1" t="s">
        <v>25</v>
      </c>
      <c r="C57" t="str">
        <f t="shared" si="0"/>
        <v xml:space="preserve"> </v>
      </c>
      <c r="D57" s="1">
        <v>1</v>
      </c>
      <c r="E57" s="1">
        <v>1</v>
      </c>
      <c r="F57" s="1" t="s">
        <v>26</v>
      </c>
      <c r="G57" s="4" t="str">
        <f>VLOOKUP(B56,'uc_2024-25'!D:AB, 25, FALSE)</f>
        <v>Ricardo Nuno da Fonseca Garcia Pereira Braga</v>
      </c>
      <c r="H57" s="3">
        <v>54</v>
      </c>
      <c r="I57" s="9">
        <f>SUM(H57:H64)</f>
        <v>84</v>
      </c>
    </row>
    <row r="58" spans="1:9">
      <c r="A58" t="s">
        <v>16</v>
      </c>
      <c r="B58" t="s">
        <v>25</v>
      </c>
      <c r="C58" t="str">
        <f t="shared" si="0"/>
        <v xml:space="preserve"> </v>
      </c>
      <c r="D58">
        <v>1</v>
      </c>
      <c r="E58">
        <v>1</v>
      </c>
      <c r="F58" t="s">
        <v>26</v>
      </c>
      <c r="G58" s="3" t="s">
        <v>27</v>
      </c>
      <c r="H58" s="3">
        <v>4</v>
      </c>
      <c r="I58" s="9">
        <f>SUM(H58:H64)</f>
        <v>30</v>
      </c>
    </row>
    <row r="59" spans="1:9">
      <c r="A59" s="1" t="s">
        <v>16</v>
      </c>
      <c r="B59" s="1" t="s">
        <v>25</v>
      </c>
      <c r="C59" t="str">
        <f t="shared" si="0"/>
        <v xml:space="preserve"> </v>
      </c>
      <c r="D59" s="1">
        <v>1</v>
      </c>
      <c r="E59" s="1">
        <v>1</v>
      </c>
      <c r="F59" s="1" t="s">
        <v>26</v>
      </c>
      <c r="G59" s="3" t="s">
        <v>28</v>
      </c>
      <c r="H59" s="3">
        <v>4</v>
      </c>
      <c r="I59" s="9"/>
    </row>
    <row r="60" spans="1:9">
      <c r="A60" t="s">
        <v>16</v>
      </c>
      <c r="B60" t="s">
        <v>25</v>
      </c>
      <c r="C60" t="str">
        <f t="shared" si="0"/>
        <v xml:space="preserve"> </v>
      </c>
      <c r="D60">
        <v>1</v>
      </c>
      <c r="E60">
        <v>1</v>
      </c>
      <c r="F60" t="s">
        <v>26</v>
      </c>
      <c r="G60" s="3" t="s">
        <v>29</v>
      </c>
      <c r="H60" s="3">
        <v>6</v>
      </c>
      <c r="I60" s="9"/>
    </row>
    <row r="61" spans="1:9">
      <c r="A61" s="1" t="s">
        <v>16</v>
      </c>
      <c r="B61" s="1" t="s">
        <v>25</v>
      </c>
      <c r="C61" t="str">
        <f t="shared" si="0"/>
        <v xml:space="preserve"> </v>
      </c>
      <c r="D61" s="1">
        <v>1</v>
      </c>
      <c r="E61" s="1">
        <v>1</v>
      </c>
      <c r="F61" s="1" t="s">
        <v>26</v>
      </c>
      <c r="G61" s="3" t="s">
        <v>30</v>
      </c>
      <c r="H61" s="3">
        <v>2</v>
      </c>
      <c r="I61" s="9"/>
    </row>
    <row r="62" spans="1:9">
      <c r="A62" t="s">
        <v>16</v>
      </c>
      <c r="B62" t="s">
        <v>25</v>
      </c>
      <c r="C62" t="str">
        <f t="shared" si="0"/>
        <v xml:space="preserve"> </v>
      </c>
      <c r="D62">
        <v>1</v>
      </c>
      <c r="E62">
        <v>1</v>
      </c>
      <c r="F62" t="s">
        <v>26</v>
      </c>
      <c r="G62" s="3" t="s">
        <v>31</v>
      </c>
      <c r="H62" s="3">
        <v>6</v>
      </c>
      <c r="I62" s="9"/>
    </row>
    <row r="63" spans="1:9">
      <c r="A63" s="1" t="s">
        <v>16</v>
      </c>
      <c r="B63" s="1" t="s">
        <v>25</v>
      </c>
      <c r="C63" t="str">
        <f t="shared" si="0"/>
        <v xml:space="preserve"> </v>
      </c>
      <c r="D63" s="1">
        <v>1</v>
      </c>
      <c r="E63" s="1">
        <v>1</v>
      </c>
      <c r="F63" s="1" t="s">
        <v>26</v>
      </c>
      <c r="G63" s="3" t="s">
        <v>32</v>
      </c>
      <c r="H63" s="3">
        <v>4</v>
      </c>
      <c r="I63" s="9"/>
    </row>
    <row r="64" spans="1:9">
      <c r="A64" t="s">
        <v>16</v>
      </c>
      <c r="B64" t="s">
        <v>25</v>
      </c>
      <c r="C64" t="str">
        <f t="shared" si="0"/>
        <v xml:space="preserve"> </v>
      </c>
      <c r="D64">
        <v>1</v>
      </c>
      <c r="E64">
        <v>1</v>
      </c>
      <c r="F64" t="s">
        <v>26</v>
      </c>
      <c r="G64" s="3" t="s">
        <v>33</v>
      </c>
      <c r="H64" s="3">
        <v>4</v>
      </c>
      <c r="I64" s="9"/>
    </row>
    <row r="65" spans="1:9">
      <c r="A65" s="1" t="s">
        <v>16</v>
      </c>
      <c r="B65" s="1" t="s">
        <v>25</v>
      </c>
      <c r="C65" t="str">
        <f t="shared" si="0"/>
        <v xml:space="preserve"> </v>
      </c>
      <c r="D65" s="1">
        <v>1</v>
      </c>
      <c r="E65" s="1">
        <v>1</v>
      </c>
      <c r="F65" s="1" t="s">
        <v>26</v>
      </c>
      <c r="G65" s="3"/>
      <c r="H65" s="3">
        <v>0</v>
      </c>
      <c r="I65" s="9"/>
    </row>
    <row r="66" spans="1:9">
      <c r="A66" t="s">
        <v>16</v>
      </c>
      <c r="B66" t="s">
        <v>25</v>
      </c>
      <c r="C66" t="str">
        <f t="shared" si="0"/>
        <v xml:space="preserve"> </v>
      </c>
      <c r="D66">
        <v>1</v>
      </c>
      <c r="E66">
        <v>1</v>
      </c>
      <c r="F66" t="s">
        <v>26</v>
      </c>
      <c r="G66" s="3"/>
      <c r="H66" s="3">
        <v>0</v>
      </c>
      <c r="I66" s="9"/>
    </row>
    <row r="67" spans="1:9">
      <c r="A67" s="1" t="s">
        <v>16</v>
      </c>
      <c r="B67" s="1" t="s">
        <v>25</v>
      </c>
      <c r="C67" t="str">
        <f t="shared" ref="C67:C130" si="1">IF(G67="Em falta (positivo); A mais (negativo):",B67," ")</f>
        <v xml:space="preserve"> </v>
      </c>
      <c r="D67" s="1">
        <v>1</v>
      </c>
      <c r="E67" s="1">
        <v>1</v>
      </c>
      <c r="F67" s="1" t="s">
        <v>26</v>
      </c>
      <c r="G67" s="3"/>
      <c r="H67" s="3">
        <v>0</v>
      </c>
      <c r="I67" s="9"/>
    </row>
    <row r="68" spans="1:9">
      <c r="A68" t="s">
        <v>16</v>
      </c>
      <c r="B68" t="s">
        <v>25</v>
      </c>
      <c r="C68" t="str">
        <f t="shared" si="1"/>
        <v xml:space="preserve"> </v>
      </c>
      <c r="D68">
        <v>1</v>
      </c>
      <c r="E68">
        <v>1</v>
      </c>
      <c r="F68" t="s">
        <v>26</v>
      </c>
      <c r="G68" s="3"/>
      <c r="H68" s="3">
        <v>0</v>
      </c>
      <c r="I68" s="9"/>
    </row>
    <row r="69" spans="1:9">
      <c r="A69" s="1" t="s">
        <v>16</v>
      </c>
      <c r="B69" s="1" t="s">
        <v>25</v>
      </c>
      <c r="C69" t="str">
        <f t="shared" si="1"/>
        <v xml:space="preserve"> </v>
      </c>
      <c r="D69" s="1">
        <v>1</v>
      </c>
      <c r="E69" s="1">
        <v>1</v>
      </c>
      <c r="F69" s="1" t="s">
        <v>26</v>
      </c>
      <c r="G69" s="3"/>
      <c r="H69" s="3">
        <v>0</v>
      </c>
      <c r="I69" s="9"/>
    </row>
    <row r="70" spans="1:9">
      <c r="A70" t="s">
        <v>16</v>
      </c>
      <c r="B70" t="s">
        <v>25</v>
      </c>
      <c r="C70" t="str">
        <f t="shared" si="1"/>
        <v xml:space="preserve"> </v>
      </c>
      <c r="D70">
        <v>1</v>
      </c>
      <c r="E70">
        <v>1</v>
      </c>
      <c r="F70" t="s">
        <v>26</v>
      </c>
      <c r="G70" s="3"/>
      <c r="H70" s="3">
        <v>0</v>
      </c>
      <c r="I70" s="9"/>
    </row>
    <row r="71" spans="1:9">
      <c r="A71" s="1" t="s">
        <v>16</v>
      </c>
      <c r="B71" s="1" t="s">
        <v>25</v>
      </c>
      <c r="C71" t="str">
        <f t="shared" si="1"/>
        <v xml:space="preserve"> </v>
      </c>
      <c r="D71" s="1">
        <v>1</v>
      </c>
      <c r="E71" s="1">
        <v>1</v>
      </c>
      <c r="F71" s="1" t="s">
        <v>26</v>
      </c>
      <c r="G71" s="3"/>
      <c r="H71" s="3">
        <v>0</v>
      </c>
      <c r="I71" s="9"/>
    </row>
    <row r="72" spans="1:9">
      <c r="A72" t="s">
        <v>16</v>
      </c>
      <c r="B72" t="s">
        <v>25</v>
      </c>
      <c r="C72" t="str">
        <f t="shared" si="1"/>
        <v>10003</v>
      </c>
      <c r="D72">
        <v>1</v>
      </c>
      <c r="E72">
        <v>1</v>
      </c>
      <c r="F72" t="s">
        <v>26</v>
      </c>
      <c r="G72" t="s">
        <v>15</v>
      </c>
      <c r="H72" s="2">
        <f>H56-SUMIF(G57:G71,"&lt;&gt;",H57:H71)</f>
        <v>0</v>
      </c>
    </row>
    <row r="73" spans="1:9">
      <c r="A73" s="1"/>
      <c r="B73" s="1"/>
      <c r="C73" t="str">
        <f t="shared" si="1"/>
        <v xml:space="preserve"> </v>
      </c>
      <c r="D73" s="1"/>
      <c r="E73" s="1"/>
      <c r="F73" s="1"/>
      <c r="G73" s="1"/>
      <c r="H73" s="1"/>
      <c r="I73" s="43"/>
    </row>
    <row r="74" spans="1:9">
      <c r="A74" t="s">
        <v>34</v>
      </c>
      <c r="B74" t="s">
        <v>35</v>
      </c>
      <c r="C74" t="str">
        <f t="shared" si="1"/>
        <v xml:space="preserve"> </v>
      </c>
      <c r="D74">
        <v>2</v>
      </c>
      <c r="E74">
        <v>1</v>
      </c>
      <c r="F74" t="s">
        <v>36</v>
      </c>
      <c r="G74" t="s">
        <v>13</v>
      </c>
      <c r="H74" s="2">
        <f>VLOOKUP(B74,'uc_2024-25'!D:U, 18, FALSE)</f>
        <v>56</v>
      </c>
      <c r="I74" s="9"/>
    </row>
    <row r="75" spans="1:9">
      <c r="A75" s="1" t="s">
        <v>34</v>
      </c>
      <c r="B75" s="1" t="s">
        <v>35</v>
      </c>
      <c r="C75" t="str">
        <f t="shared" si="1"/>
        <v xml:space="preserve"> </v>
      </c>
      <c r="D75" s="1">
        <v>2</v>
      </c>
      <c r="E75" s="1">
        <v>1</v>
      </c>
      <c r="F75" s="1" t="s">
        <v>36</v>
      </c>
      <c r="G75" s="4" t="str">
        <f>VLOOKUP(B74,'uc_2024-25'!D:AB, 25, FALSE)</f>
        <v>José Paulo Pimentel de Castro Coelho</v>
      </c>
      <c r="H75" s="3">
        <v>56</v>
      </c>
      <c r="I75" s="9"/>
    </row>
    <row r="76" spans="1:9">
      <c r="A76" t="s">
        <v>34</v>
      </c>
      <c r="B76" t="s">
        <v>35</v>
      </c>
      <c r="C76" t="str">
        <f t="shared" si="1"/>
        <v xml:space="preserve"> </v>
      </c>
      <c r="D76">
        <v>2</v>
      </c>
      <c r="E76">
        <v>1</v>
      </c>
      <c r="F76" t="s">
        <v>36</v>
      </c>
      <c r="G76" s="3"/>
      <c r="H76" s="3">
        <v>0</v>
      </c>
      <c r="I76" s="9"/>
    </row>
    <row r="77" spans="1:9">
      <c r="A77" s="1" t="s">
        <v>34</v>
      </c>
      <c r="B77" s="1" t="s">
        <v>35</v>
      </c>
      <c r="C77" t="str">
        <f t="shared" si="1"/>
        <v xml:space="preserve"> </v>
      </c>
      <c r="D77" s="1">
        <v>2</v>
      </c>
      <c r="E77" s="1">
        <v>1</v>
      </c>
      <c r="F77" s="1" t="s">
        <v>36</v>
      </c>
      <c r="G77" s="3"/>
      <c r="H77" s="3">
        <v>0</v>
      </c>
      <c r="I77" s="9"/>
    </row>
    <row r="78" spans="1:9">
      <c r="A78" t="s">
        <v>34</v>
      </c>
      <c r="B78" t="s">
        <v>35</v>
      </c>
      <c r="C78" t="str">
        <f t="shared" si="1"/>
        <v xml:space="preserve"> </v>
      </c>
      <c r="D78">
        <v>2</v>
      </c>
      <c r="E78">
        <v>1</v>
      </c>
      <c r="F78" t="s">
        <v>36</v>
      </c>
      <c r="G78" s="3"/>
      <c r="H78" s="3">
        <v>0</v>
      </c>
      <c r="I78" s="9"/>
    </row>
    <row r="79" spans="1:9">
      <c r="A79" s="1" t="s">
        <v>34</v>
      </c>
      <c r="B79" s="1" t="s">
        <v>35</v>
      </c>
      <c r="C79" t="str">
        <f t="shared" si="1"/>
        <v xml:space="preserve"> </v>
      </c>
      <c r="D79" s="1">
        <v>2</v>
      </c>
      <c r="E79" s="1">
        <v>1</v>
      </c>
      <c r="F79" s="1" t="s">
        <v>36</v>
      </c>
      <c r="G79" s="3"/>
      <c r="H79" s="3">
        <v>0</v>
      </c>
      <c r="I79" s="9"/>
    </row>
    <row r="80" spans="1:9">
      <c r="A80" t="s">
        <v>34</v>
      </c>
      <c r="B80" t="s">
        <v>35</v>
      </c>
      <c r="C80" t="str">
        <f t="shared" si="1"/>
        <v xml:space="preserve"> </v>
      </c>
      <c r="D80">
        <v>2</v>
      </c>
      <c r="E80">
        <v>1</v>
      </c>
      <c r="F80" t="s">
        <v>36</v>
      </c>
      <c r="G80" s="3"/>
      <c r="H80" s="3">
        <v>0</v>
      </c>
      <c r="I80" s="9"/>
    </row>
    <row r="81" spans="1:9">
      <c r="A81" s="1" t="s">
        <v>34</v>
      </c>
      <c r="B81" s="1" t="s">
        <v>35</v>
      </c>
      <c r="C81" t="str">
        <f t="shared" si="1"/>
        <v xml:space="preserve"> </v>
      </c>
      <c r="D81" s="1">
        <v>2</v>
      </c>
      <c r="E81" s="1">
        <v>1</v>
      </c>
      <c r="F81" s="1" t="s">
        <v>36</v>
      </c>
      <c r="G81" s="3"/>
      <c r="H81" s="3">
        <v>0</v>
      </c>
      <c r="I81" s="9"/>
    </row>
    <row r="82" spans="1:9">
      <c r="A82" t="s">
        <v>34</v>
      </c>
      <c r="B82" t="s">
        <v>35</v>
      </c>
      <c r="C82" t="str">
        <f t="shared" si="1"/>
        <v xml:space="preserve"> </v>
      </c>
      <c r="D82">
        <v>2</v>
      </c>
      <c r="E82">
        <v>1</v>
      </c>
      <c r="F82" t="s">
        <v>36</v>
      </c>
      <c r="G82" s="3"/>
      <c r="H82" s="3">
        <v>0</v>
      </c>
      <c r="I82" s="9"/>
    </row>
    <row r="83" spans="1:9">
      <c r="A83" s="1" t="s">
        <v>34</v>
      </c>
      <c r="B83" s="1" t="s">
        <v>35</v>
      </c>
      <c r="C83" t="str">
        <f t="shared" si="1"/>
        <v xml:space="preserve"> </v>
      </c>
      <c r="D83" s="1">
        <v>2</v>
      </c>
      <c r="E83" s="1">
        <v>1</v>
      </c>
      <c r="F83" s="1" t="s">
        <v>36</v>
      </c>
      <c r="G83" s="3"/>
      <c r="H83" s="3">
        <v>0</v>
      </c>
      <c r="I83" s="9"/>
    </row>
    <row r="84" spans="1:9">
      <c r="A84" t="s">
        <v>34</v>
      </c>
      <c r="B84" t="s">
        <v>35</v>
      </c>
      <c r="C84" t="str">
        <f t="shared" si="1"/>
        <v xml:space="preserve"> </v>
      </c>
      <c r="D84">
        <v>2</v>
      </c>
      <c r="E84">
        <v>1</v>
      </c>
      <c r="F84" t="s">
        <v>36</v>
      </c>
      <c r="G84" s="3"/>
      <c r="H84" s="3">
        <v>0</v>
      </c>
      <c r="I84" s="9"/>
    </row>
    <row r="85" spans="1:9">
      <c r="A85" s="1" t="s">
        <v>34</v>
      </c>
      <c r="B85" s="1" t="s">
        <v>35</v>
      </c>
      <c r="C85" t="str">
        <f t="shared" si="1"/>
        <v xml:space="preserve"> </v>
      </c>
      <c r="D85" s="1">
        <v>2</v>
      </c>
      <c r="E85" s="1">
        <v>1</v>
      </c>
      <c r="F85" s="1" t="s">
        <v>36</v>
      </c>
      <c r="G85" s="3"/>
      <c r="H85" s="3">
        <v>0</v>
      </c>
      <c r="I85" s="9"/>
    </row>
    <row r="86" spans="1:9">
      <c r="A86" t="s">
        <v>34</v>
      </c>
      <c r="B86" t="s">
        <v>35</v>
      </c>
      <c r="C86" t="str">
        <f t="shared" si="1"/>
        <v xml:space="preserve"> </v>
      </c>
      <c r="D86">
        <v>2</v>
      </c>
      <c r="E86">
        <v>1</v>
      </c>
      <c r="F86" t="s">
        <v>36</v>
      </c>
      <c r="G86" s="3"/>
      <c r="H86" s="3">
        <v>0</v>
      </c>
      <c r="I86" s="9"/>
    </row>
    <row r="87" spans="1:9">
      <c r="A87" s="1" t="s">
        <v>34</v>
      </c>
      <c r="B87" s="1" t="s">
        <v>35</v>
      </c>
      <c r="C87" t="str">
        <f t="shared" si="1"/>
        <v xml:space="preserve"> </v>
      </c>
      <c r="D87" s="1">
        <v>2</v>
      </c>
      <c r="E87" s="1">
        <v>1</v>
      </c>
      <c r="F87" s="1" t="s">
        <v>36</v>
      </c>
      <c r="G87" s="3"/>
      <c r="H87" s="3">
        <v>0</v>
      </c>
      <c r="I87" s="9"/>
    </row>
    <row r="88" spans="1:9">
      <c r="A88" t="s">
        <v>34</v>
      </c>
      <c r="B88" t="s">
        <v>35</v>
      </c>
      <c r="C88" t="str">
        <f t="shared" si="1"/>
        <v xml:space="preserve"> </v>
      </c>
      <c r="D88">
        <v>2</v>
      </c>
      <c r="E88">
        <v>1</v>
      </c>
      <c r="F88" t="s">
        <v>36</v>
      </c>
      <c r="G88" s="3"/>
      <c r="H88" s="3">
        <v>0</v>
      </c>
      <c r="I88" s="9"/>
    </row>
    <row r="89" spans="1:9">
      <c r="A89" s="1" t="s">
        <v>34</v>
      </c>
      <c r="B89" s="1" t="s">
        <v>35</v>
      </c>
      <c r="C89" t="str">
        <f t="shared" si="1"/>
        <v xml:space="preserve"> </v>
      </c>
      <c r="D89" s="1">
        <v>2</v>
      </c>
      <c r="E89" s="1">
        <v>1</v>
      </c>
      <c r="F89" s="1" t="s">
        <v>36</v>
      </c>
      <c r="G89" s="3"/>
      <c r="H89" s="3">
        <v>0</v>
      </c>
      <c r="I89" s="9"/>
    </row>
    <row r="90" spans="1:9">
      <c r="A90" t="s">
        <v>34</v>
      </c>
      <c r="B90" t="s">
        <v>35</v>
      </c>
      <c r="C90" t="str">
        <f t="shared" si="1"/>
        <v>2452</v>
      </c>
      <c r="D90">
        <v>2</v>
      </c>
      <c r="E90">
        <v>1</v>
      </c>
      <c r="F90" t="s">
        <v>36</v>
      </c>
      <c r="G90" t="s">
        <v>15</v>
      </c>
      <c r="H90" s="2">
        <f>H74-SUMIF(G75:G89,"&lt;&gt;",H75:H89)</f>
        <v>0</v>
      </c>
    </row>
    <row r="91" spans="1:9">
      <c r="A91" s="1"/>
      <c r="B91" s="1"/>
      <c r="C91" t="str">
        <f t="shared" si="1"/>
        <v xml:space="preserve"> </v>
      </c>
      <c r="D91" s="1"/>
      <c r="E91" s="1"/>
      <c r="F91" s="1"/>
      <c r="G91" s="1"/>
      <c r="H91" s="1"/>
      <c r="I91" s="43"/>
    </row>
    <row r="92" spans="1:9" ht="16.5" customHeight="1">
      <c r="A92" t="s">
        <v>34</v>
      </c>
      <c r="B92" t="s">
        <v>37</v>
      </c>
      <c r="C92" t="str">
        <f t="shared" si="1"/>
        <v xml:space="preserve"> </v>
      </c>
      <c r="D92">
        <v>3</v>
      </c>
      <c r="E92">
        <v>1</v>
      </c>
      <c r="F92" t="s">
        <v>38</v>
      </c>
      <c r="G92" t="s">
        <v>13</v>
      </c>
      <c r="H92" s="2">
        <f>VLOOKUP(B92,'uc_2024-25'!D:U, 18, FALSE)</f>
        <v>112</v>
      </c>
      <c r="I92" s="9"/>
    </row>
    <row r="93" spans="1:9" ht="21" customHeight="1">
      <c r="A93" s="1" t="s">
        <v>34</v>
      </c>
      <c r="B93" s="1" t="s">
        <v>37</v>
      </c>
      <c r="C93" t="str">
        <f t="shared" si="1"/>
        <v xml:space="preserve"> </v>
      </c>
      <c r="D93" s="1">
        <v>3</v>
      </c>
      <c r="E93" s="1">
        <v>1</v>
      </c>
      <c r="F93" s="1" t="s">
        <v>38</v>
      </c>
      <c r="G93" s="4" t="str">
        <f>VLOOKUP(B92,'uc_2024-25'!D:AB, 25, FALSE)</f>
        <v>Gonçalo Pereira Fernandes Caleia Rodrigues</v>
      </c>
      <c r="H93" s="3">
        <v>42</v>
      </c>
      <c r="I93" s="9"/>
    </row>
    <row r="94" spans="1:9">
      <c r="A94" t="s">
        <v>34</v>
      </c>
      <c r="B94" t="s">
        <v>37</v>
      </c>
      <c r="C94" t="str">
        <f t="shared" si="1"/>
        <v xml:space="preserve"> </v>
      </c>
      <c r="D94">
        <v>3</v>
      </c>
      <c r="E94">
        <v>1</v>
      </c>
      <c r="F94" t="s">
        <v>38</v>
      </c>
      <c r="G94" s="3" t="s">
        <v>39</v>
      </c>
      <c r="H94" s="3">
        <v>42</v>
      </c>
      <c r="I94" s="9"/>
    </row>
    <row r="95" spans="1:9">
      <c r="A95" s="1" t="s">
        <v>34</v>
      </c>
      <c r="B95" s="1" t="s">
        <v>37</v>
      </c>
      <c r="C95" t="str">
        <f t="shared" si="1"/>
        <v xml:space="preserve"> </v>
      </c>
      <c r="D95" s="1">
        <v>3</v>
      </c>
      <c r="E95" s="1">
        <v>1</v>
      </c>
      <c r="F95" s="1" t="s">
        <v>38</v>
      </c>
      <c r="G95" s="3" t="s">
        <v>40</v>
      </c>
      <c r="H95" s="3">
        <v>28</v>
      </c>
      <c r="I95" s="9"/>
    </row>
    <row r="96" spans="1:9">
      <c r="A96" t="s">
        <v>34</v>
      </c>
      <c r="B96" t="s">
        <v>37</v>
      </c>
      <c r="C96" t="str">
        <f t="shared" si="1"/>
        <v xml:space="preserve"> </v>
      </c>
      <c r="D96">
        <v>3</v>
      </c>
      <c r="E96">
        <v>1</v>
      </c>
      <c r="F96" t="s">
        <v>38</v>
      </c>
      <c r="G96" s="3"/>
      <c r="H96" s="3">
        <v>0</v>
      </c>
      <c r="I96" s="9"/>
    </row>
    <row r="97" spans="1:9">
      <c r="A97" s="1" t="s">
        <v>34</v>
      </c>
      <c r="B97" s="1" t="s">
        <v>37</v>
      </c>
      <c r="C97" t="str">
        <f t="shared" si="1"/>
        <v xml:space="preserve"> </v>
      </c>
      <c r="D97" s="1">
        <v>3</v>
      </c>
      <c r="E97" s="1">
        <v>1</v>
      </c>
      <c r="F97" s="1" t="s">
        <v>38</v>
      </c>
      <c r="G97" s="3"/>
      <c r="H97" s="3">
        <v>0</v>
      </c>
      <c r="I97" s="9"/>
    </row>
    <row r="98" spans="1:9">
      <c r="A98" t="s">
        <v>34</v>
      </c>
      <c r="B98" t="s">
        <v>37</v>
      </c>
      <c r="C98" t="str">
        <f t="shared" si="1"/>
        <v xml:space="preserve"> </v>
      </c>
      <c r="D98">
        <v>3</v>
      </c>
      <c r="E98">
        <v>1</v>
      </c>
      <c r="F98" t="s">
        <v>38</v>
      </c>
      <c r="G98" s="3"/>
      <c r="H98" s="3">
        <v>0</v>
      </c>
      <c r="I98" s="9"/>
    </row>
    <row r="99" spans="1:9">
      <c r="A99" s="1" t="s">
        <v>34</v>
      </c>
      <c r="B99" s="1" t="s">
        <v>37</v>
      </c>
      <c r="C99" t="str">
        <f t="shared" si="1"/>
        <v xml:space="preserve"> </v>
      </c>
      <c r="D99" s="1">
        <v>3</v>
      </c>
      <c r="E99" s="1">
        <v>1</v>
      </c>
      <c r="F99" s="1" t="s">
        <v>38</v>
      </c>
      <c r="G99" s="3"/>
      <c r="H99" s="3">
        <v>0</v>
      </c>
      <c r="I99" s="9"/>
    </row>
    <row r="100" spans="1:9">
      <c r="A100" t="s">
        <v>34</v>
      </c>
      <c r="B100" t="s">
        <v>37</v>
      </c>
      <c r="C100" t="str">
        <f t="shared" si="1"/>
        <v xml:space="preserve"> </v>
      </c>
      <c r="D100">
        <v>3</v>
      </c>
      <c r="E100">
        <v>1</v>
      </c>
      <c r="F100" t="s">
        <v>38</v>
      </c>
      <c r="G100" s="3"/>
      <c r="H100" s="3">
        <v>0</v>
      </c>
      <c r="I100" s="9"/>
    </row>
    <row r="101" spans="1:9">
      <c r="A101" s="1" t="s">
        <v>34</v>
      </c>
      <c r="B101" s="1" t="s">
        <v>37</v>
      </c>
      <c r="C101" t="str">
        <f t="shared" si="1"/>
        <v xml:space="preserve"> </v>
      </c>
      <c r="D101" s="1">
        <v>3</v>
      </c>
      <c r="E101" s="1">
        <v>1</v>
      </c>
      <c r="F101" s="1" t="s">
        <v>38</v>
      </c>
      <c r="G101" s="3"/>
      <c r="H101" s="3">
        <v>0</v>
      </c>
      <c r="I101" s="9"/>
    </row>
    <row r="102" spans="1:9">
      <c r="A102" t="s">
        <v>34</v>
      </c>
      <c r="B102" t="s">
        <v>37</v>
      </c>
      <c r="C102" t="str">
        <f t="shared" si="1"/>
        <v xml:space="preserve"> </v>
      </c>
      <c r="D102">
        <v>3</v>
      </c>
      <c r="E102">
        <v>1</v>
      </c>
      <c r="F102" t="s">
        <v>38</v>
      </c>
      <c r="G102" s="3"/>
      <c r="H102" s="3">
        <v>0</v>
      </c>
      <c r="I102" s="9"/>
    </row>
    <row r="103" spans="1:9">
      <c r="A103" s="1" t="s">
        <v>34</v>
      </c>
      <c r="B103" s="1" t="s">
        <v>37</v>
      </c>
      <c r="C103" t="str">
        <f t="shared" si="1"/>
        <v xml:space="preserve"> </v>
      </c>
      <c r="D103" s="1">
        <v>3</v>
      </c>
      <c r="E103" s="1">
        <v>1</v>
      </c>
      <c r="F103" s="1" t="s">
        <v>38</v>
      </c>
      <c r="G103" s="3"/>
      <c r="H103" s="3">
        <v>0</v>
      </c>
      <c r="I103" s="9"/>
    </row>
    <row r="104" spans="1:9">
      <c r="A104" t="s">
        <v>34</v>
      </c>
      <c r="B104" t="s">
        <v>37</v>
      </c>
      <c r="C104" t="str">
        <f t="shared" si="1"/>
        <v xml:space="preserve"> </v>
      </c>
      <c r="D104">
        <v>3</v>
      </c>
      <c r="E104">
        <v>1</v>
      </c>
      <c r="F104" t="s">
        <v>38</v>
      </c>
      <c r="G104" s="3"/>
      <c r="H104" s="3">
        <v>0</v>
      </c>
      <c r="I104" s="9"/>
    </row>
    <row r="105" spans="1:9">
      <c r="A105" s="1" t="s">
        <v>34</v>
      </c>
      <c r="B105" s="1" t="s">
        <v>37</v>
      </c>
      <c r="C105" t="str">
        <f t="shared" si="1"/>
        <v xml:space="preserve"> </v>
      </c>
      <c r="D105" s="1">
        <v>3</v>
      </c>
      <c r="E105" s="1">
        <v>1</v>
      </c>
      <c r="F105" s="1" t="s">
        <v>38</v>
      </c>
      <c r="G105" s="3"/>
      <c r="H105" s="3">
        <v>0</v>
      </c>
      <c r="I105" s="9"/>
    </row>
    <row r="106" spans="1:9">
      <c r="A106" t="s">
        <v>34</v>
      </c>
      <c r="B106" t="s">
        <v>37</v>
      </c>
      <c r="C106" t="str">
        <f t="shared" si="1"/>
        <v xml:space="preserve"> </v>
      </c>
      <c r="D106">
        <v>3</v>
      </c>
      <c r="E106">
        <v>1</v>
      </c>
      <c r="F106" t="s">
        <v>38</v>
      </c>
      <c r="G106" s="3"/>
      <c r="H106" s="3">
        <v>0</v>
      </c>
      <c r="I106" s="9"/>
    </row>
    <row r="107" spans="1:9">
      <c r="A107" s="1" t="s">
        <v>34</v>
      </c>
      <c r="B107" s="1" t="s">
        <v>37</v>
      </c>
      <c r="C107" t="str">
        <f t="shared" si="1"/>
        <v xml:space="preserve"> </v>
      </c>
      <c r="D107" s="1">
        <v>3</v>
      </c>
      <c r="E107" s="1">
        <v>1</v>
      </c>
      <c r="F107" s="1" t="s">
        <v>38</v>
      </c>
      <c r="G107" s="3"/>
      <c r="H107" s="3">
        <v>0</v>
      </c>
      <c r="I107" s="9"/>
    </row>
    <row r="108" spans="1:9">
      <c r="A108" t="s">
        <v>34</v>
      </c>
      <c r="B108" t="s">
        <v>37</v>
      </c>
      <c r="C108" t="str">
        <f t="shared" si="1"/>
        <v>2450</v>
      </c>
      <c r="D108">
        <v>3</v>
      </c>
      <c r="E108">
        <v>1</v>
      </c>
      <c r="F108" t="s">
        <v>38</v>
      </c>
      <c r="G108" t="s">
        <v>15</v>
      </c>
      <c r="H108" s="2">
        <f>H92-SUMIF(G93:G107,"&lt;&gt;",H93:H107)</f>
        <v>0</v>
      </c>
    </row>
    <row r="109" spans="1:9">
      <c r="A109" s="1"/>
      <c r="B109" s="1"/>
      <c r="C109" t="str">
        <f t="shared" si="1"/>
        <v xml:space="preserve"> </v>
      </c>
      <c r="D109" s="1"/>
      <c r="E109" s="1"/>
      <c r="F109" s="1"/>
      <c r="G109" s="1"/>
      <c r="H109" s="1"/>
      <c r="I109" s="43"/>
    </row>
    <row r="110" spans="1:9">
      <c r="A110" t="s">
        <v>34</v>
      </c>
      <c r="B110" t="s">
        <v>41</v>
      </c>
      <c r="C110" t="str">
        <f t="shared" si="1"/>
        <v xml:space="preserve"> </v>
      </c>
      <c r="D110">
        <v>3</v>
      </c>
      <c r="E110">
        <v>2</v>
      </c>
      <c r="F110" t="s">
        <v>42</v>
      </c>
      <c r="G110" t="s">
        <v>13</v>
      </c>
      <c r="H110" s="2">
        <f>VLOOKUP(B110,'uc_2024-25'!D:U, 18, FALSE)</f>
        <v>112</v>
      </c>
      <c r="I110" s="9"/>
    </row>
    <row r="111" spans="1:9">
      <c r="A111" s="1" t="s">
        <v>34</v>
      </c>
      <c r="B111" s="1" t="s">
        <v>41</v>
      </c>
      <c r="C111" t="str">
        <f t="shared" si="1"/>
        <v xml:space="preserve"> </v>
      </c>
      <c r="D111" s="1">
        <v>3</v>
      </c>
      <c r="E111" s="1">
        <v>2</v>
      </c>
      <c r="F111" s="1" t="s">
        <v>42</v>
      </c>
      <c r="G111" s="4" t="str">
        <f>VLOOKUP(B110,'uc_2024-25'!D:AB, 25, FALSE)</f>
        <v>Gonçalo Pereira Fernandes Caleia Rodrigues</v>
      </c>
      <c r="H111" s="3">
        <v>42</v>
      </c>
      <c r="I111" s="9"/>
    </row>
    <row r="112" spans="1:9">
      <c r="A112" t="s">
        <v>34</v>
      </c>
      <c r="B112" t="s">
        <v>41</v>
      </c>
      <c r="C112" t="str">
        <f t="shared" si="1"/>
        <v xml:space="preserve"> </v>
      </c>
      <c r="D112">
        <v>3</v>
      </c>
      <c r="E112">
        <v>2</v>
      </c>
      <c r="F112" t="s">
        <v>42</v>
      </c>
      <c r="G112" s="3" t="s">
        <v>39</v>
      </c>
      <c r="H112" s="3">
        <v>42</v>
      </c>
      <c r="I112" s="9"/>
    </row>
    <row r="113" spans="1:9">
      <c r="A113" s="1" t="s">
        <v>34</v>
      </c>
      <c r="B113" s="1" t="s">
        <v>41</v>
      </c>
      <c r="C113" t="str">
        <f t="shared" si="1"/>
        <v xml:space="preserve"> </v>
      </c>
      <c r="D113" s="1">
        <v>3</v>
      </c>
      <c r="E113" s="1">
        <v>2</v>
      </c>
      <c r="F113" s="1" t="s">
        <v>42</v>
      </c>
      <c r="G113" s="3" t="s">
        <v>40</v>
      </c>
      <c r="H113" s="3">
        <v>28</v>
      </c>
      <c r="I113" s="9"/>
    </row>
    <row r="114" spans="1:9">
      <c r="A114" t="s">
        <v>34</v>
      </c>
      <c r="B114" t="s">
        <v>41</v>
      </c>
      <c r="C114" t="str">
        <f t="shared" si="1"/>
        <v xml:space="preserve"> </v>
      </c>
      <c r="D114">
        <v>3</v>
      </c>
      <c r="E114">
        <v>2</v>
      </c>
      <c r="F114" t="s">
        <v>42</v>
      </c>
      <c r="G114" s="3"/>
      <c r="H114" s="3"/>
      <c r="I114" s="9"/>
    </row>
    <row r="115" spans="1:9">
      <c r="A115" s="1" t="s">
        <v>34</v>
      </c>
      <c r="B115" s="1" t="s">
        <v>41</v>
      </c>
      <c r="C115" t="str">
        <f t="shared" si="1"/>
        <v xml:space="preserve"> </v>
      </c>
      <c r="D115" s="1">
        <v>3</v>
      </c>
      <c r="E115" s="1">
        <v>2</v>
      </c>
      <c r="F115" s="1" t="s">
        <v>42</v>
      </c>
      <c r="G115" s="3"/>
      <c r="H115" s="3">
        <v>0</v>
      </c>
      <c r="I115" s="9"/>
    </row>
    <row r="116" spans="1:9">
      <c r="A116" t="s">
        <v>34</v>
      </c>
      <c r="B116" t="s">
        <v>41</v>
      </c>
      <c r="C116" t="str">
        <f t="shared" si="1"/>
        <v xml:space="preserve"> </v>
      </c>
      <c r="D116">
        <v>3</v>
      </c>
      <c r="E116">
        <v>2</v>
      </c>
      <c r="F116" t="s">
        <v>42</v>
      </c>
      <c r="G116" s="3"/>
      <c r="H116" s="3">
        <v>0</v>
      </c>
      <c r="I116" s="9"/>
    </row>
    <row r="117" spans="1:9">
      <c r="A117" s="1" t="s">
        <v>34</v>
      </c>
      <c r="B117" s="1" t="s">
        <v>41</v>
      </c>
      <c r="C117" t="str">
        <f t="shared" si="1"/>
        <v xml:space="preserve"> </v>
      </c>
      <c r="D117" s="1">
        <v>3</v>
      </c>
      <c r="E117" s="1">
        <v>2</v>
      </c>
      <c r="F117" s="1" t="s">
        <v>42</v>
      </c>
      <c r="G117" s="3"/>
      <c r="H117" s="3">
        <v>0</v>
      </c>
      <c r="I117" s="9"/>
    </row>
    <row r="118" spans="1:9">
      <c r="A118" t="s">
        <v>34</v>
      </c>
      <c r="B118" t="s">
        <v>41</v>
      </c>
      <c r="C118" t="str">
        <f t="shared" si="1"/>
        <v xml:space="preserve"> </v>
      </c>
      <c r="D118">
        <v>3</v>
      </c>
      <c r="E118">
        <v>2</v>
      </c>
      <c r="F118" t="s">
        <v>42</v>
      </c>
      <c r="G118" s="3"/>
      <c r="H118" s="3">
        <v>0</v>
      </c>
      <c r="I118" s="9"/>
    </row>
    <row r="119" spans="1:9">
      <c r="A119" s="1" t="s">
        <v>34</v>
      </c>
      <c r="B119" s="1" t="s">
        <v>41</v>
      </c>
      <c r="C119" t="str">
        <f t="shared" si="1"/>
        <v xml:space="preserve"> </v>
      </c>
      <c r="D119" s="1">
        <v>3</v>
      </c>
      <c r="E119" s="1">
        <v>2</v>
      </c>
      <c r="F119" s="1" t="s">
        <v>42</v>
      </c>
      <c r="G119" s="3"/>
      <c r="H119" s="3">
        <v>0</v>
      </c>
      <c r="I119" s="9"/>
    </row>
    <row r="120" spans="1:9">
      <c r="A120" t="s">
        <v>34</v>
      </c>
      <c r="B120" t="s">
        <v>41</v>
      </c>
      <c r="C120" t="str">
        <f t="shared" si="1"/>
        <v xml:space="preserve"> </v>
      </c>
      <c r="D120">
        <v>3</v>
      </c>
      <c r="E120">
        <v>2</v>
      </c>
      <c r="F120" t="s">
        <v>42</v>
      </c>
      <c r="G120" s="3"/>
      <c r="H120" s="3">
        <v>0</v>
      </c>
      <c r="I120" s="9"/>
    </row>
    <row r="121" spans="1:9">
      <c r="A121" s="1" t="s">
        <v>34</v>
      </c>
      <c r="B121" s="1" t="s">
        <v>41</v>
      </c>
      <c r="C121" t="str">
        <f t="shared" si="1"/>
        <v xml:space="preserve"> </v>
      </c>
      <c r="D121" s="1">
        <v>3</v>
      </c>
      <c r="E121" s="1">
        <v>2</v>
      </c>
      <c r="F121" s="1" t="s">
        <v>42</v>
      </c>
      <c r="G121" s="3"/>
      <c r="H121" s="3">
        <v>0</v>
      </c>
      <c r="I121" s="9"/>
    </row>
    <row r="122" spans="1:9">
      <c r="A122" t="s">
        <v>34</v>
      </c>
      <c r="B122" t="s">
        <v>41</v>
      </c>
      <c r="C122" t="str">
        <f t="shared" si="1"/>
        <v xml:space="preserve"> </v>
      </c>
      <c r="D122">
        <v>3</v>
      </c>
      <c r="E122">
        <v>2</v>
      </c>
      <c r="F122" t="s">
        <v>42</v>
      </c>
      <c r="G122" s="3"/>
      <c r="H122" s="3">
        <v>0</v>
      </c>
      <c r="I122" s="9"/>
    </row>
    <row r="123" spans="1:9">
      <c r="A123" s="1" t="s">
        <v>34</v>
      </c>
      <c r="B123" s="1" t="s">
        <v>41</v>
      </c>
      <c r="C123" t="str">
        <f t="shared" si="1"/>
        <v xml:space="preserve"> </v>
      </c>
      <c r="D123" s="1">
        <v>3</v>
      </c>
      <c r="E123" s="1">
        <v>2</v>
      </c>
      <c r="F123" s="1" t="s">
        <v>42</v>
      </c>
      <c r="G123" s="3"/>
      <c r="H123" s="3">
        <v>0</v>
      </c>
      <c r="I123" s="9"/>
    </row>
    <row r="124" spans="1:9">
      <c r="A124" t="s">
        <v>34</v>
      </c>
      <c r="B124" t="s">
        <v>41</v>
      </c>
      <c r="C124" t="str">
        <f t="shared" si="1"/>
        <v xml:space="preserve"> </v>
      </c>
      <c r="D124">
        <v>3</v>
      </c>
      <c r="E124">
        <v>2</v>
      </c>
      <c r="F124" t="s">
        <v>42</v>
      </c>
      <c r="G124" s="3"/>
      <c r="H124" s="3">
        <v>0</v>
      </c>
      <c r="I124" s="9"/>
    </row>
    <row r="125" spans="1:9">
      <c r="A125" s="1" t="s">
        <v>34</v>
      </c>
      <c r="B125" s="1" t="s">
        <v>41</v>
      </c>
      <c r="C125" t="str">
        <f t="shared" si="1"/>
        <v xml:space="preserve"> </v>
      </c>
      <c r="D125" s="1">
        <v>3</v>
      </c>
      <c r="E125" s="1">
        <v>2</v>
      </c>
      <c r="F125" s="1" t="s">
        <v>42</v>
      </c>
      <c r="G125" s="3"/>
      <c r="H125" s="3">
        <v>0</v>
      </c>
      <c r="I125" s="9"/>
    </row>
    <row r="126" spans="1:9">
      <c r="A126" t="s">
        <v>34</v>
      </c>
      <c r="B126" t="s">
        <v>41</v>
      </c>
      <c r="C126" t="str">
        <f t="shared" si="1"/>
        <v>2451</v>
      </c>
      <c r="D126">
        <v>3</v>
      </c>
      <c r="E126">
        <v>2</v>
      </c>
      <c r="F126" t="s">
        <v>42</v>
      </c>
      <c r="G126" t="s">
        <v>15</v>
      </c>
      <c r="H126" s="2">
        <f>H110-SUMIF(G111:G125,"&lt;&gt;",H111:H125)</f>
        <v>0</v>
      </c>
    </row>
    <row r="127" spans="1:9">
      <c r="A127" s="1"/>
      <c r="B127" s="1"/>
      <c r="C127" t="str">
        <f t="shared" si="1"/>
        <v xml:space="preserve"> </v>
      </c>
      <c r="D127" s="1"/>
      <c r="E127" s="1"/>
      <c r="F127" s="1"/>
      <c r="G127" s="1"/>
      <c r="H127" s="1"/>
      <c r="I127" s="43"/>
    </row>
    <row r="128" spans="1:9">
      <c r="A128" t="s">
        <v>8</v>
      </c>
      <c r="B128" t="s">
        <v>43</v>
      </c>
      <c r="C128" t="str">
        <f t="shared" si="1"/>
        <v xml:space="preserve"> </v>
      </c>
      <c r="D128">
        <v>1</v>
      </c>
      <c r="E128">
        <v>1</v>
      </c>
      <c r="F128" t="s">
        <v>44</v>
      </c>
      <c r="G128" t="s">
        <v>13</v>
      </c>
      <c r="H128" s="2">
        <f>VLOOKUP(B128,'uc_2024-25'!D:U, 18, FALSE)</f>
        <v>24</v>
      </c>
      <c r="I128" s="9"/>
    </row>
    <row r="129" spans="1:9" ht="30.75">
      <c r="A129" s="1" t="s">
        <v>8</v>
      </c>
      <c r="B129" s="1" t="s">
        <v>43</v>
      </c>
      <c r="C129" t="str">
        <f t="shared" si="1"/>
        <v xml:space="preserve"> </v>
      </c>
      <c r="D129" s="1">
        <v>1</v>
      </c>
      <c r="E129" s="1">
        <v>1</v>
      </c>
      <c r="F129" s="1" t="s">
        <v>44</v>
      </c>
      <c r="G129" s="4" t="str">
        <f>VLOOKUP(B128,'uc_2024-25'!D:AB, 25, FALSE)</f>
        <v>Luís Filipe Sanches Goulão</v>
      </c>
      <c r="H129" s="3">
        <v>7.5</v>
      </c>
      <c r="I129" s="9" t="s">
        <v>45</v>
      </c>
    </row>
    <row r="130" spans="1:9">
      <c r="A130" t="s">
        <v>8</v>
      </c>
      <c r="B130" t="s">
        <v>43</v>
      </c>
      <c r="C130" t="str">
        <f t="shared" si="1"/>
        <v xml:space="preserve"> </v>
      </c>
      <c r="D130">
        <v>1</v>
      </c>
      <c r="E130">
        <v>1</v>
      </c>
      <c r="F130" t="s">
        <v>44</v>
      </c>
      <c r="G130" s="3" t="s">
        <v>46</v>
      </c>
      <c r="H130" s="3">
        <v>4.5</v>
      </c>
      <c r="I130" s="9"/>
    </row>
    <row r="131" spans="1:9">
      <c r="A131" s="1" t="s">
        <v>8</v>
      </c>
      <c r="B131" s="1" t="s">
        <v>43</v>
      </c>
      <c r="C131" t="str">
        <f t="shared" ref="C131:C194" si="2">IF(G131="Em falta (positivo); A mais (negativo):",B131," ")</f>
        <v xml:space="preserve"> </v>
      </c>
      <c r="D131" s="1">
        <v>1</v>
      </c>
      <c r="E131" s="1">
        <v>1</v>
      </c>
      <c r="F131" s="1" t="s">
        <v>44</v>
      </c>
      <c r="G131" s="3" t="s">
        <v>47</v>
      </c>
      <c r="H131" s="3">
        <v>3</v>
      </c>
      <c r="I131" s="9"/>
    </row>
    <row r="132" spans="1:9" ht="30.75">
      <c r="A132" t="s">
        <v>8</v>
      </c>
      <c r="B132" t="s">
        <v>43</v>
      </c>
      <c r="C132" t="str">
        <f t="shared" si="2"/>
        <v xml:space="preserve"> </v>
      </c>
      <c r="D132">
        <v>1</v>
      </c>
      <c r="E132">
        <v>1</v>
      </c>
      <c r="F132" t="s">
        <v>44</v>
      </c>
      <c r="G132" s="3" t="s">
        <v>48</v>
      </c>
      <c r="H132" s="3">
        <v>3</v>
      </c>
      <c r="I132" s="9" t="s">
        <v>49</v>
      </c>
    </row>
    <row r="133" spans="1:9">
      <c r="A133" s="1" t="s">
        <v>8</v>
      </c>
      <c r="B133" s="1" t="s">
        <v>43</v>
      </c>
      <c r="C133" t="str">
        <f t="shared" si="2"/>
        <v xml:space="preserve"> </v>
      </c>
      <c r="D133" s="1">
        <v>1</v>
      </c>
      <c r="E133" s="1">
        <v>1</v>
      </c>
      <c r="F133" s="1" t="s">
        <v>44</v>
      </c>
      <c r="G133" s="3" t="s">
        <v>30</v>
      </c>
      <c r="H133" s="3">
        <v>3</v>
      </c>
      <c r="I133" s="9"/>
    </row>
    <row r="134" spans="1:9">
      <c r="A134" t="s">
        <v>8</v>
      </c>
      <c r="B134" t="s">
        <v>43</v>
      </c>
      <c r="C134" t="str">
        <f t="shared" si="2"/>
        <v xml:space="preserve"> </v>
      </c>
      <c r="D134">
        <v>1</v>
      </c>
      <c r="E134">
        <v>1</v>
      </c>
      <c r="F134" t="s">
        <v>44</v>
      </c>
      <c r="G134" s="3" t="s">
        <v>50</v>
      </c>
      <c r="H134" s="3">
        <v>3</v>
      </c>
      <c r="I134" s="9"/>
    </row>
    <row r="135" spans="1:9">
      <c r="A135" s="1" t="s">
        <v>8</v>
      </c>
      <c r="B135" s="1" t="s">
        <v>43</v>
      </c>
      <c r="C135" t="str">
        <f t="shared" si="2"/>
        <v xml:space="preserve"> </v>
      </c>
      <c r="D135" s="1">
        <v>1</v>
      </c>
      <c r="E135" s="1">
        <v>1</v>
      </c>
      <c r="F135" s="1" t="s">
        <v>44</v>
      </c>
      <c r="G135" s="3"/>
      <c r="H135" s="3">
        <v>0</v>
      </c>
      <c r="I135" s="9"/>
    </row>
    <row r="136" spans="1:9">
      <c r="A136" t="s">
        <v>8</v>
      </c>
      <c r="B136" t="s">
        <v>43</v>
      </c>
      <c r="C136" t="str">
        <f t="shared" si="2"/>
        <v xml:space="preserve"> </v>
      </c>
      <c r="D136">
        <v>1</v>
      </c>
      <c r="E136">
        <v>1</v>
      </c>
      <c r="F136" t="s">
        <v>44</v>
      </c>
      <c r="G136" s="3"/>
      <c r="H136" s="3">
        <v>0</v>
      </c>
      <c r="I136" s="9"/>
    </row>
    <row r="137" spans="1:9">
      <c r="A137" s="1" t="s">
        <v>8</v>
      </c>
      <c r="B137" s="1" t="s">
        <v>43</v>
      </c>
      <c r="C137" t="str">
        <f t="shared" si="2"/>
        <v xml:space="preserve"> </v>
      </c>
      <c r="D137" s="1">
        <v>1</v>
      </c>
      <c r="E137" s="1">
        <v>1</v>
      </c>
      <c r="F137" s="1" t="s">
        <v>44</v>
      </c>
      <c r="G137" s="3"/>
      <c r="H137" s="3">
        <v>0</v>
      </c>
      <c r="I137" s="9"/>
    </row>
    <row r="138" spans="1:9">
      <c r="A138" t="s">
        <v>8</v>
      </c>
      <c r="B138" t="s">
        <v>43</v>
      </c>
      <c r="C138" t="str">
        <f t="shared" si="2"/>
        <v xml:space="preserve"> </v>
      </c>
      <c r="D138">
        <v>1</v>
      </c>
      <c r="E138">
        <v>1</v>
      </c>
      <c r="F138" t="s">
        <v>44</v>
      </c>
      <c r="G138" s="3"/>
      <c r="H138" s="3">
        <v>0</v>
      </c>
      <c r="I138" s="9"/>
    </row>
    <row r="139" spans="1:9">
      <c r="A139" s="1" t="s">
        <v>8</v>
      </c>
      <c r="B139" s="1" t="s">
        <v>43</v>
      </c>
      <c r="C139" t="str">
        <f t="shared" si="2"/>
        <v xml:space="preserve"> </v>
      </c>
      <c r="D139" s="1">
        <v>1</v>
      </c>
      <c r="E139" s="1">
        <v>1</v>
      </c>
      <c r="F139" s="1" t="s">
        <v>44</v>
      </c>
      <c r="G139" s="3"/>
      <c r="H139" s="3">
        <v>0</v>
      </c>
      <c r="I139" s="9"/>
    </row>
    <row r="140" spans="1:9">
      <c r="A140" t="s">
        <v>8</v>
      </c>
      <c r="B140" t="s">
        <v>43</v>
      </c>
      <c r="C140" t="str">
        <f t="shared" si="2"/>
        <v xml:space="preserve"> </v>
      </c>
      <c r="D140">
        <v>1</v>
      </c>
      <c r="E140">
        <v>1</v>
      </c>
      <c r="F140" t="s">
        <v>44</v>
      </c>
      <c r="G140" s="3"/>
      <c r="H140" s="3">
        <v>0</v>
      </c>
      <c r="I140" s="9"/>
    </row>
    <row r="141" spans="1:9">
      <c r="A141" s="1" t="s">
        <v>8</v>
      </c>
      <c r="B141" s="1" t="s">
        <v>43</v>
      </c>
      <c r="C141" t="str">
        <f t="shared" si="2"/>
        <v xml:space="preserve"> </v>
      </c>
      <c r="D141" s="1">
        <v>1</v>
      </c>
      <c r="E141" s="1">
        <v>1</v>
      </c>
      <c r="F141" s="1" t="s">
        <v>44</v>
      </c>
      <c r="G141" s="3"/>
      <c r="H141" s="3">
        <v>0</v>
      </c>
      <c r="I141" s="9"/>
    </row>
    <row r="142" spans="1:9">
      <c r="A142" t="s">
        <v>8</v>
      </c>
      <c r="B142" t="s">
        <v>43</v>
      </c>
      <c r="C142" t="str">
        <f t="shared" si="2"/>
        <v xml:space="preserve"> </v>
      </c>
      <c r="D142">
        <v>1</v>
      </c>
      <c r="E142">
        <v>1</v>
      </c>
      <c r="F142" t="s">
        <v>44</v>
      </c>
      <c r="G142" s="3"/>
      <c r="H142" s="3">
        <v>0</v>
      </c>
      <c r="I142" s="9"/>
    </row>
    <row r="143" spans="1:9">
      <c r="A143" s="1" t="s">
        <v>8</v>
      </c>
      <c r="B143" s="1" t="s">
        <v>43</v>
      </c>
      <c r="C143" t="str">
        <f t="shared" si="2"/>
        <v xml:space="preserve"> </v>
      </c>
      <c r="D143" s="1">
        <v>1</v>
      </c>
      <c r="E143" s="1">
        <v>1</v>
      </c>
      <c r="F143" s="1" t="s">
        <v>44</v>
      </c>
      <c r="G143" s="3"/>
      <c r="H143" s="3">
        <v>0</v>
      </c>
      <c r="I143" s="9"/>
    </row>
    <row r="144" spans="1:9">
      <c r="A144" t="s">
        <v>8</v>
      </c>
      <c r="B144" t="s">
        <v>43</v>
      </c>
      <c r="C144" t="str">
        <f t="shared" si="2"/>
        <v>2294</v>
      </c>
      <c r="D144">
        <v>1</v>
      </c>
      <c r="E144">
        <v>1</v>
      </c>
      <c r="F144" t="s">
        <v>44</v>
      </c>
      <c r="G144" t="s">
        <v>15</v>
      </c>
      <c r="H144" s="2">
        <f>H128-SUMIF(G129:G143,"&lt;&gt;",H129:H143)</f>
        <v>0</v>
      </c>
    </row>
    <row r="145" spans="1:9">
      <c r="A145" s="1"/>
      <c r="B145" s="1"/>
      <c r="C145" t="str">
        <f t="shared" si="2"/>
        <v xml:space="preserve"> </v>
      </c>
      <c r="D145" s="1"/>
      <c r="E145" s="1"/>
      <c r="F145" s="1"/>
      <c r="G145" s="1"/>
      <c r="H145" s="1"/>
      <c r="I145" s="43"/>
    </row>
    <row r="146" spans="1:9">
      <c r="A146" t="s">
        <v>16</v>
      </c>
      <c r="B146" t="s">
        <v>51</v>
      </c>
      <c r="C146" t="str">
        <f t="shared" si="2"/>
        <v xml:space="preserve"> </v>
      </c>
      <c r="D146">
        <v>1</v>
      </c>
      <c r="E146">
        <v>2</v>
      </c>
      <c r="F146" t="s">
        <v>52</v>
      </c>
      <c r="G146" t="s">
        <v>13</v>
      </c>
      <c r="H146" s="2">
        <f>VLOOKUP(B146,'uc_2024-25'!D:U, 18, FALSE)</f>
        <v>56</v>
      </c>
      <c r="I146" s="9"/>
    </row>
    <row r="147" spans="1:9">
      <c r="A147" s="1" t="s">
        <v>16</v>
      </c>
      <c r="B147" s="1" t="s">
        <v>51</v>
      </c>
      <c r="C147" t="str">
        <f t="shared" si="2"/>
        <v xml:space="preserve"> </v>
      </c>
      <c r="D147" s="1">
        <v>1</v>
      </c>
      <c r="E147" s="1">
        <v>2</v>
      </c>
      <c r="F147" s="1" t="s">
        <v>52</v>
      </c>
      <c r="G147" s="4" t="str">
        <f>VLOOKUP(B146,'uc_2024-25'!D:AB, 25, FALSE)</f>
        <v>Maria Teresa Marques Ferreira</v>
      </c>
      <c r="H147" s="3">
        <v>16</v>
      </c>
      <c r="I147" s="9"/>
    </row>
    <row r="148" spans="1:9">
      <c r="A148" t="s">
        <v>16</v>
      </c>
      <c r="B148" t="s">
        <v>51</v>
      </c>
      <c r="C148" t="str">
        <f t="shared" si="2"/>
        <v xml:space="preserve"> </v>
      </c>
      <c r="D148">
        <v>1</v>
      </c>
      <c r="E148">
        <v>2</v>
      </c>
      <c r="F148" t="s">
        <v>52</v>
      </c>
      <c r="G148" s="3" t="s">
        <v>53</v>
      </c>
      <c r="H148" s="3">
        <v>8</v>
      </c>
      <c r="I148" s="9"/>
    </row>
    <row r="149" spans="1:9">
      <c r="A149" s="1" t="s">
        <v>16</v>
      </c>
      <c r="B149" s="1" t="s">
        <v>51</v>
      </c>
      <c r="C149" t="str">
        <f t="shared" si="2"/>
        <v xml:space="preserve"> </v>
      </c>
      <c r="D149" s="1">
        <v>1</v>
      </c>
      <c r="E149" s="1">
        <v>2</v>
      </c>
      <c r="F149" s="1" t="s">
        <v>52</v>
      </c>
      <c r="G149" s="3" t="s">
        <v>54</v>
      </c>
      <c r="H149" s="3">
        <v>20</v>
      </c>
      <c r="I149" s="9"/>
    </row>
    <row r="150" spans="1:9">
      <c r="A150" t="s">
        <v>16</v>
      </c>
      <c r="B150" t="s">
        <v>51</v>
      </c>
      <c r="C150" t="str">
        <f t="shared" si="2"/>
        <v xml:space="preserve"> </v>
      </c>
      <c r="D150">
        <v>1</v>
      </c>
      <c r="E150">
        <v>2</v>
      </c>
      <c r="F150" t="s">
        <v>52</v>
      </c>
      <c r="G150" s="3" t="s">
        <v>32</v>
      </c>
      <c r="H150" s="3">
        <v>12</v>
      </c>
      <c r="I150" s="9"/>
    </row>
    <row r="151" spans="1:9">
      <c r="A151" s="1" t="s">
        <v>16</v>
      </c>
      <c r="B151" s="1" t="s">
        <v>51</v>
      </c>
      <c r="C151" t="str">
        <f t="shared" si="2"/>
        <v xml:space="preserve"> </v>
      </c>
      <c r="D151" s="1">
        <v>1</v>
      </c>
      <c r="E151" s="1">
        <v>2</v>
      </c>
      <c r="F151" s="1" t="s">
        <v>52</v>
      </c>
      <c r="G151" s="3"/>
      <c r="H151" s="3">
        <v>0</v>
      </c>
      <c r="I151" s="9"/>
    </row>
    <row r="152" spans="1:9">
      <c r="A152" t="s">
        <v>16</v>
      </c>
      <c r="B152" t="s">
        <v>51</v>
      </c>
      <c r="C152" t="str">
        <f t="shared" si="2"/>
        <v xml:space="preserve"> </v>
      </c>
      <c r="D152">
        <v>1</v>
      </c>
      <c r="E152">
        <v>2</v>
      </c>
      <c r="F152" t="s">
        <v>52</v>
      </c>
      <c r="G152" s="3"/>
      <c r="H152" s="3">
        <v>0</v>
      </c>
      <c r="I152" s="9"/>
    </row>
    <row r="153" spans="1:9">
      <c r="A153" s="1" t="s">
        <v>16</v>
      </c>
      <c r="B153" s="1" t="s">
        <v>51</v>
      </c>
      <c r="C153" t="str">
        <f t="shared" si="2"/>
        <v xml:space="preserve"> </v>
      </c>
      <c r="D153" s="1">
        <v>1</v>
      </c>
      <c r="E153" s="1">
        <v>2</v>
      </c>
      <c r="F153" s="1" t="s">
        <v>52</v>
      </c>
      <c r="G153" s="3"/>
      <c r="H153" s="3">
        <v>0</v>
      </c>
      <c r="I153" s="9"/>
    </row>
    <row r="154" spans="1:9">
      <c r="A154" t="s">
        <v>16</v>
      </c>
      <c r="B154" t="s">
        <v>51</v>
      </c>
      <c r="C154" t="str">
        <f t="shared" si="2"/>
        <v xml:space="preserve"> </v>
      </c>
      <c r="D154">
        <v>1</v>
      </c>
      <c r="E154">
        <v>2</v>
      </c>
      <c r="F154" t="s">
        <v>52</v>
      </c>
      <c r="G154" s="3"/>
      <c r="H154" s="3">
        <v>0</v>
      </c>
      <c r="I154" s="9"/>
    </row>
    <row r="155" spans="1:9">
      <c r="A155" s="1" t="s">
        <v>16</v>
      </c>
      <c r="B155" s="1" t="s">
        <v>51</v>
      </c>
      <c r="C155" t="str">
        <f t="shared" si="2"/>
        <v xml:space="preserve"> </v>
      </c>
      <c r="D155" s="1">
        <v>1</v>
      </c>
      <c r="E155" s="1">
        <v>2</v>
      </c>
      <c r="F155" s="1" t="s">
        <v>52</v>
      </c>
      <c r="G155" s="3"/>
      <c r="H155" s="3">
        <v>0</v>
      </c>
      <c r="I155" s="9"/>
    </row>
    <row r="156" spans="1:9">
      <c r="A156" t="s">
        <v>16</v>
      </c>
      <c r="B156" t="s">
        <v>51</v>
      </c>
      <c r="C156" t="str">
        <f t="shared" si="2"/>
        <v xml:space="preserve"> </v>
      </c>
      <c r="D156">
        <v>1</v>
      </c>
      <c r="E156">
        <v>2</v>
      </c>
      <c r="F156" t="s">
        <v>52</v>
      </c>
      <c r="G156" s="3"/>
      <c r="H156" s="3">
        <v>0</v>
      </c>
      <c r="I156" s="9"/>
    </row>
    <row r="157" spans="1:9">
      <c r="A157" s="1" t="s">
        <v>16</v>
      </c>
      <c r="B157" s="1" t="s">
        <v>51</v>
      </c>
      <c r="C157" t="str">
        <f t="shared" si="2"/>
        <v xml:space="preserve"> </v>
      </c>
      <c r="D157" s="1">
        <v>1</v>
      </c>
      <c r="E157" s="1">
        <v>2</v>
      </c>
      <c r="F157" s="1" t="s">
        <v>52</v>
      </c>
      <c r="G157" s="3"/>
      <c r="H157" s="3">
        <v>0</v>
      </c>
      <c r="I157" s="9"/>
    </row>
    <row r="158" spans="1:9">
      <c r="A158" t="s">
        <v>16</v>
      </c>
      <c r="B158" t="s">
        <v>51</v>
      </c>
      <c r="C158" t="str">
        <f t="shared" si="2"/>
        <v xml:space="preserve"> </v>
      </c>
      <c r="D158">
        <v>1</v>
      </c>
      <c r="E158">
        <v>2</v>
      </c>
      <c r="F158" t="s">
        <v>52</v>
      </c>
      <c r="G158" s="3"/>
      <c r="H158" s="3">
        <v>0</v>
      </c>
      <c r="I158" s="9"/>
    </row>
    <row r="159" spans="1:9">
      <c r="A159" s="1" t="s">
        <v>16</v>
      </c>
      <c r="B159" s="1" t="s">
        <v>51</v>
      </c>
      <c r="C159" t="str">
        <f t="shared" si="2"/>
        <v xml:space="preserve"> </v>
      </c>
      <c r="D159" s="1">
        <v>1</v>
      </c>
      <c r="E159" s="1">
        <v>2</v>
      </c>
      <c r="F159" s="1" t="s">
        <v>52</v>
      </c>
      <c r="G159" s="3"/>
      <c r="H159" s="3">
        <v>0</v>
      </c>
      <c r="I159" s="9"/>
    </row>
    <row r="160" spans="1:9">
      <c r="A160" t="s">
        <v>16</v>
      </c>
      <c r="B160" t="s">
        <v>51</v>
      </c>
      <c r="C160" t="str">
        <f t="shared" si="2"/>
        <v xml:space="preserve"> </v>
      </c>
      <c r="D160">
        <v>1</v>
      </c>
      <c r="E160">
        <v>2</v>
      </c>
      <c r="F160" t="s">
        <v>52</v>
      </c>
      <c r="G160" s="3"/>
      <c r="H160" s="3">
        <v>0</v>
      </c>
      <c r="I160" s="9"/>
    </row>
    <row r="161" spans="1:9">
      <c r="A161" s="1" t="s">
        <v>16</v>
      </c>
      <c r="B161" s="1" t="s">
        <v>51</v>
      </c>
      <c r="C161" t="str">
        <f t="shared" si="2"/>
        <v xml:space="preserve"> </v>
      </c>
      <c r="D161" s="1">
        <v>1</v>
      </c>
      <c r="E161" s="1">
        <v>2</v>
      </c>
      <c r="F161" s="1" t="s">
        <v>52</v>
      </c>
      <c r="G161" s="3"/>
      <c r="H161" s="3">
        <v>0</v>
      </c>
      <c r="I161" s="9"/>
    </row>
    <row r="162" spans="1:9">
      <c r="A162" t="s">
        <v>16</v>
      </c>
      <c r="B162" t="s">
        <v>51</v>
      </c>
      <c r="C162" t="str">
        <f t="shared" si="2"/>
        <v>10004</v>
      </c>
      <c r="D162">
        <v>1</v>
      </c>
      <c r="E162">
        <v>2</v>
      </c>
      <c r="F162" t="s">
        <v>52</v>
      </c>
      <c r="G162" t="s">
        <v>15</v>
      </c>
      <c r="H162" s="2">
        <f>H146-SUMIF(G147:G161,"&lt;&gt;",H147:H161)</f>
        <v>0</v>
      </c>
    </row>
    <row r="163" spans="1:9">
      <c r="A163" s="1"/>
      <c r="B163" s="1"/>
      <c r="C163" t="str">
        <f t="shared" si="2"/>
        <v xml:space="preserve"> </v>
      </c>
      <c r="D163" s="1"/>
      <c r="E163" s="1"/>
      <c r="F163" s="1"/>
      <c r="G163" s="1"/>
      <c r="H163" s="1"/>
      <c r="I163" s="43"/>
    </row>
    <row r="164" spans="1:9">
      <c r="A164" t="s">
        <v>8</v>
      </c>
      <c r="B164" t="s">
        <v>55</v>
      </c>
      <c r="C164" t="str">
        <f t="shared" si="2"/>
        <v xml:space="preserve"> </v>
      </c>
      <c r="D164" t="s">
        <v>10</v>
      </c>
      <c r="E164" t="s">
        <v>10</v>
      </c>
      <c r="F164" t="s">
        <v>56</v>
      </c>
      <c r="G164" t="s">
        <v>13</v>
      </c>
      <c r="H164" s="2">
        <f>VLOOKUP(B164,'uc_2024-25'!D:U, 18, FALSE)</f>
        <v>0</v>
      </c>
      <c r="I164" s="9"/>
    </row>
    <row r="165" spans="1:9">
      <c r="A165" s="1" t="s">
        <v>8</v>
      </c>
      <c r="B165" s="1" t="s">
        <v>55</v>
      </c>
      <c r="C165" t="str">
        <f t="shared" si="2"/>
        <v xml:space="preserve"> </v>
      </c>
      <c r="D165" s="1" t="s">
        <v>10</v>
      </c>
      <c r="E165" s="1" t="s">
        <v>10</v>
      </c>
      <c r="F165" s="1" t="s">
        <v>56</v>
      </c>
      <c r="G165" s="4" t="str">
        <f>VLOOKUP(B164,'uc_2024-25'!D:AB, 25, FALSE)</f>
        <v>Coordenação externa ao ISA</v>
      </c>
      <c r="H165" s="3">
        <v>0</v>
      </c>
      <c r="I165" s="9"/>
    </row>
    <row r="166" spans="1:9" ht="45.75">
      <c r="A166" t="s">
        <v>8</v>
      </c>
      <c r="B166" t="s">
        <v>55</v>
      </c>
      <c r="C166" t="str">
        <f t="shared" si="2"/>
        <v xml:space="preserve"> </v>
      </c>
      <c r="D166" t="s">
        <v>10</v>
      </c>
      <c r="E166" t="s">
        <v>10</v>
      </c>
      <c r="F166" t="s">
        <v>56</v>
      </c>
      <c r="G166" s="3" t="s">
        <v>57</v>
      </c>
      <c r="H166" s="3">
        <v>0</v>
      </c>
      <c r="I166" s="9" t="s">
        <v>58</v>
      </c>
    </row>
    <row r="167" spans="1:9">
      <c r="A167" s="1" t="s">
        <v>8</v>
      </c>
      <c r="B167" s="1" t="s">
        <v>55</v>
      </c>
      <c r="C167" t="str">
        <f t="shared" si="2"/>
        <v xml:space="preserve"> </v>
      </c>
      <c r="D167" s="1" t="s">
        <v>10</v>
      </c>
      <c r="E167" s="1" t="s">
        <v>10</v>
      </c>
      <c r="F167" s="1" t="s">
        <v>56</v>
      </c>
      <c r="G167" s="3"/>
      <c r="H167" s="3">
        <v>0</v>
      </c>
      <c r="I167" s="9"/>
    </row>
    <row r="168" spans="1:9">
      <c r="A168" t="s">
        <v>8</v>
      </c>
      <c r="B168" t="s">
        <v>55</v>
      </c>
      <c r="C168" t="str">
        <f t="shared" si="2"/>
        <v xml:space="preserve"> </v>
      </c>
      <c r="D168" t="s">
        <v>10</v>
      </c>
      <c r="E168" t="s">
        <v>10</v>
      </c>
      <c r="F168" t="s">
        <v>56</v>
      </c>
      <c r="G168" s="3"/>
      <c r="H168" s="3">
        <v>0</v>
      </c>
      <c r="I168" s="9"/>
    </row>
    <row r="169" spans="1:9">
      <c r="A169" s="1" t="s">
        <v>8</v>
      </c>
      <c r="B169" s="1" t="s">
        <v>55</v>
      </c>
      <c r="C169" t="str">
        <f t="shared" si="2"/>
        <v xml:space="preserve"> </v>
      </c>
      <c r="D169" s="1" t="s">
        <v>10</v>
      </c>
      <c r="E169" s="1" t="s">
        <v>10</v>
      </c>
      <c r="F169" s="1" t="s">
        <v>56</v>
      </c>
      <c r="G169" s="3"/>
      <c r="H169" s="3">
        <v>0</v>
      </c>
      <c r="I169" s="9"/>
    </row>
    <row r="170" spans="1:9">
      <c r="A170" t="s">
        <v>8</v>
      </c>
      <c r="B170" t="s">
        <v>55</v>
      </c>
      <c r="C170" t="str">
        <f t="shared" si="2"/>
        <v xml:space="preserve"> </v>
      </c>
      <c r="D170" t="s">
        <v>10</v>
      </c>
      <c r="E170" t="s">
        <v>10</v>
      </c>
      <c r="F170" t="s">
        <v>56</v>
      </c>
      <c r="G170" s="3"/>
      <c r="H170" s="3">
        <v>0</v>
      </c>
      <c r="I170" s="9"/>
    </row>
    <row r="171" spans="1:9">
      <c r="A171" s="1" t="s">
        <v>8</v>
      </c>
      <c r="B171" s="1" t="s">
        <v>55</v>
      </c>
      <c r="C171" t="str">
        <f t="shared" si="2"/>
        <v xml:space="preserve"> </v>
      </c>
      <c r="D171" s="1" t="s">
        <v>10</v>
      </c>
      <c r="E171" s="1" t="s">
        <v>10</v>
      </c>
      <c r="F171" s="1" t="s">
        <v>56</v>
      </c>
      <c r="G171" s="3"/>
      <c r="H171" s="3">
        <v>0</v>
      </c>
      <c r="I171" s="9"/>
    </row>
    <row r="172" spans="1:9">
      <c r="A172" t="s">
        <v>8</v>
      </c>
      <c r="B172" t="s">
        <v>55</v>
      </c>
      <c r="C172" t="str">
        <f t="shared" si="2"/>
        <v xml:space="preserve"> </v>
      </c>
      <c r="D172" t="s">
        <v>10</v>
      </c>
      <c r="E172" t="s">
        <v>10</v>
      </c>
      <c r="F172" t="s">
        <v>56</v>
      </c>
      <c r="G172" s="3"/>
      <c r="H172" s="3">
        <v>0</v>
      </c>
      <c r="I172" s="9"/>
    </row>
    <row r="173" spans="1:9">
      <c r="A173" s="1" t="s">
        <v>8</v>
      </c>
      <c r="B173" s="1" t="s">
        <v>55</v>
      </c>
      <c r="C173" t="str">
        <f t="shared" si="2"/>
        <v xml:space="preserve"> </v>
      </c>
      <c r="D173" s="1" t="s">
        <v>10</v>
      </c>
      <c r="E173" s="1" t="s">
        <v>10</v>
      </c>
      <c r="F173" s="1" t="s">
        <v>56</v>
      </c>
      <c r="G173" s="3"/>
      <c r="H173" s="3">
        <v>0</v>
      </c>
      <c r="I173" s="9"/>
    </row>
    <row r="174" spans="1:9">
      <c r="A174" t="s">
        <v>8</v>
      </c>
      <c r="B174" t="s">
        <v>55</v>
      </c>
      <c r="C174" t="str">
        <f t="shared" si="2"/>
        <v xml:space="preserve"> </v>
      </c>
      <c r="D174" t="s">
        <v>10</v>
      </c>
      <c r="E174" t="s">
        <v>10</v>
      </c>
      <c r="F174" t="s">
        <v>56</v>
      </c>
      <c r="G174" s="3"/>
      <c r="H174" s="3">
        <v>0</v>
      </c>
      <c r="I174" s="9"/>
    </row>
    <row r="175" spans="1:9">
      <c r="A175" s="1" t="s">
        <v>8</v>
      </c>
      <c r="B175" s="1" t="s">
        <v>55</v>
      </c>
      <c r="C175" t="str">
        <f t="shared" si="2"/>
        <v xml:space="preserve"> </v>
      </c>
      <c r="D175" s="1" t="s">
        <v>10</v>
      </c>
      <c r="E175" s="1" t="s">
        <v>10</v>
      </c>
      <c r="F175" s="1" t="s">
        <v>56</v>
      </c>
      <c r="G175" s="3"/>
      <c r="H175" s="3">
        <v>0</v>
      </c>
      <c r="I175" s="9"/>
    </row>
    <row r="176" spans="1:9">
      <c r="A176" t="s">
        <v>8</v>
      </c>
      <c r="B176" t="s">
        <v>55</v>
      </c>
      <c r="C176" t="str">
        <f t="shared" si="2"/>
        <v xml:space="preserve"> </v>
      </c>
      <c r="D176" t="s">
        <v>10</v>
      </c>
      <c r="E176" t="s">
        <v>10</v>
      </c>
      <c r="F176" t="s">
        <v>56</v>
      </c>
      <c r="G176" s="3"/>
      <c r="H176" s="3">
        <v>0</v>
      </c>
      <c r="I176" s="9"/>
    </row>
    <row r="177" spans="1:9">
      <c r="A177" s="1" t="s">
        <v>8</v>
      </c>
      <c r="B177" s="1" t="s">
        <v>55</v>
      </c>
      <c r="C177" t="str">
        <f t="shared" si="2"/>
        <v xml:space="preserve"> </v>
      </c>
      <c r="D177" s="1" t="s">
        <v>10</v>
      </c>
      <c r="E177" s="1" t="s">
        <v>10</v>
      </c>
      <c r="F177" s="1" t="s">
        <v>56</v>
      </c>
      <c r="G177" s="3"/>
      <c r="H177" s="3">
        <v>0</v>
      </c>
      <c r="I177" s="9"/>
    </row>
    <row r="178" spans="1:9">
      <c r="A178" t="s">
        <v>8</v>
      </c>
      <c r="B178" t="s">
        <v>55</v>
      </c>
      <c r="C178" t="str">
        <f t="shared" si="2"/>
        <v xml:space="preserve"> </v>
      </c>
      <c r="D178" t="s">
        <v>10</v>
      </c>
      <c r="E178" t="s">
        <v>10</v>
      </c>
      <c r="F178" t="s">
        <v>56</v>
      </c>
      <c r="G178" s="3"/>
      <c r="H178" s="3">
        <v>0</v>
      </c>
      <c r="I178" s="9"/>
    </row>
    <row r="179" spans="1:9">
      <c r="A179" s="1" t="s">
        <v>8</v>
      </c>
      <c r="B179" s="1" t="s">
        <v>55</v>
      </c>
      <c r="C179" t="str">
        <f t="shared" si="2"/>
        <v xml:space="preserve"> </v>
      </c>
      <c r="D179" s="1" t="s">
        <v>10</v>
      </c>
      <c r="E179" s="1" t="s">
        <v>10</v>
      </c>
      <c r="F179" s="1" t="s">
        <v>56</v>
      </c>
      <c r="G179" s="3"/>
      <c r="H179" s="3">
        <v>0</v>
      </c>
      <c r="I179" s="9"/>
    </row>
    <row r="180" spans="1:9">
      <c r="A180" t="s">
        <v>8</v>
      </c>
      <c r="B180" t="s">
        <v>55</v>
      </c>
      <c r="C180" t="str">
        <f t="shared" si="2"/>
        <v>2297</v>
      </c>
      <c r="D180" t="s">
        <v>10</v>
      </c>
      <c r="E180" t="s">
        <v>10</v>
      </c>
      <c r="F180" t="s">
        <v>56</v>
      </c>
      <c r="G180" t="s">
        <v>15</v>
      </c>
      <c r="H180" s="2">
        <f>H164-SUMIF(G165:G179,"&lt;&gt;",H165:H179)</f>
        <v>0</v>
      </c>
    </row>
    <row r="181" spans="1:9">
      <c r="A181" s="1"/>
      <c r="B181" s="1"/>
      <c r="C181" t="str">
        <f t="shared" si="2"/>
        <v xml:space="preserve"> </v>
      </c>
      <c r="D181" s="1"/>
      <c r="E181" s="1"/>
      <c r="F181" s="1"/>
      <c r="G181" s="1"/>
      <c r="H181" s="1"/>
      <c r="I181" s="43"/>
    </row>
    <row r="182" spans="1:9">
      <c r="A182" t="s">
        <v>34</v>
      </c>
      <c r="B182" t="s">
        <v>59</v>
      </c>
      <c r="C182" t="str">
        <f t="shared" si="2"/>
        <v xml:space="preserve"> </v>
      </c>
      <c r="D182">
        <v>1</v>
      </c>
      <c r="E182">
        <v>1</v>
      </c>
      <c r="F182" t="s">
        <v>60</v>
      </c>
      <c r="G182" t="s">
        <v>13</v>
      </c>
      <c r="H182" s="2">
        <f>VLOOKUP(B182,'uc_2024-25'!D:U, 18, FALSE)</f>
        <v>413</v>
      </c>
      <c r="I182" s="9" t="s">
        <v>61</v>
      </c>
    </row>
    <row r="183" spans="1:9">
      <c r="A183" s="1" t="s">
        <v>34</v>
      </c>
      <c r="B183" s="1" t="s">
        <v>59</v>
      </c>
      <c r="C183" t="str">
        <f t="shared" si="2"/>
        <v xml:space="preserve"> </v>
      </c>
      <c r="D183" s="1">
        <v>1</v>
      </c>
      <c r="E183" s="1">
        <v>1</v>
      </c>
      <c r="F183" s="1" t="s">
        <v>60</v>
      </c>
      <c r="G183" s="4" t="str">
        <f>VLOOKUP(B182,'uc_2024-25'!D:AB, 25, FALSE)</f>
        <v>Pedro Cristiano Santos Martins da Silva</v>
      </c>
      <c r="H183" s="3">
        <f>63+35</f>
        <v>98</v>
      </c>
      <c r="I183" s="9" t="s">
        <v>62</v>
      </c>
    </row>
    <row r="184" spans="1:9">
      <c r="A184" t="s">
        <v>34</v>
      </c>
      <c r="B184" t="s">
        <v>59</v>
      </c>
      <c r="C184" t="str">
        <f t="shared" si="2"/>
        <v xml:space="preserve"> </v>
      </c>
      <c r="D184">
        <v>1</v>
      </c>
      <c r="E184">
        <v>1</v>
      </c>
      <c r="F184" t="s">
        <v>60</v>
      </c>
      <c r="G184" s="3" t="s">
        <v>63</v>
      </c>
      <c r="H184" s="3">
        <v>105</v>
      </c>
      <c r="I184" s="9" t="s">
        <v>64</v>
      </c>
    </row>
    <row r="185" spans="1:9">
      <c r="A185" s="1" t="s">
        <v>34</v>
      </c>
      <c r="B185" s="1" t="s">
        <v>59</v>
      </c>
      <c r="C185" t="str">
        <f t="shared" si="2"/>
        <v xml:space="preserve"> </v>
      </c>
      <c r="D185" s="1">
        <v>1</v>
      </c>
      <c r="E185" s="1">
        <v>1</v>
      </c>
      <c r="F185" s="1" t="s">
        <v>60</v>
      </c>
      <c r="G185" s="3" t="s">
        <v>65</v>
      </c>
      <c r="H185" s="3">
        <f>14*3*2.5</f>
        <v>105</v>
      </c>
      <c r="I185" s="9" t="s">
        <v>64</v>
      </c>
    </row>
    <row r="186" spans="1:9">
      <c r="A186" t="s">
        <v>34</v>
      </c>
      <c r="B186" t="s">
        <v>59</v>
      </c>
      <c r="C186" t="str">
        <f t="shared" si="2"/>
        <v xml:space="preserve"> </v>
      </c>
      <c r="D186">
        <v>1</v>
      </c>
      <c r="E186">
        <v>1</v>
      </c>
      <c r="F186" t="s">
        <v>60</v>
      </c>
      <c r="G186" s="3" t="s">
        <v>29</v>
      </c>
      <c r="H186" s="3">
        <v>105</v>
      </c>
      <c r="I186" s="9" t="s">
        <v>64</v>
      </c>
    </row>
    <row r="187" spans="1:9">
      <c r="A187" s="1" t="s">
        <v>34</v>
      </c>
      <c r="B187" s="1" t="s">
        <v>59</v>
      </c>
      <c r="C187" t="str">
        <f t="shared" si="2"/>
        <v xml:space="preserve"> </v>
      </c>
      <c r="D187" s="1">
        <v>1</v>
      </c>
      <c r="E187" s="1">
        <v>1</v>
      </c>
      <c r="F187" s="1" t="s">
        <v>60</v>
      </c>
      <c r="G187" s="3"/>
      <c r="H187" s="3">
        <v>0</v>
      </c>
      <c r="I187" s="9"/>
    </row>
    <row r="188" spans="1:9">
      <c r="A188" t="s">
        <v>34</v>
      </c>
      <c r="B188" t="s">
        <v>59</v>
      </c>
      <c r="C188" t="str">
        <f t="shared" si="2"/>
        <v xml:space="preserve"> </v>
      </c>
      <c r="D188">
        <v>1</v>
      </c>
      <c r="E188">
        <v>1</v>
      </c>
      <c r="F188" t="s">
        <v>60</v>
      </c>
      <c r="G188" s="3"/>
      <c r="H188" s="3">
        <v>0</v>
      </c>
      <c r="I188" s="9"/>
    </row>
    <row r="189" spans="1:9">
      <c r="A189" s="1" t="s">
        <v>34</v>
      </c>
      <c r="B189" s="1" t="s">
        <v>59</v>
      </c>
      <c r="C189" t="str">
        <f t="shared" si="2"/>
        <v xml:space="preserve"> </v>
      </c>
      <c r="D189" s="1">
        <v>1</v>
      </c>
      <c r="E189" s="1">
        <v>1</v>
      </c>
      <c r="F189" s="1" t="s">
        <v>60</v>
      </c>
      <c r="G189" s="3"/>
      <c r="H189" s="3">
        <v>0</v>
      </c>
      <c r="I189" s="9"/>
    </row>
    <row r="190" spans="1:9">
      <c r="A190" t="s">
        <v>34</v>
      </c>
      <c r="B190" t="s">
        <v>59</v>
      </c>
      <c r="C190" t="str">
        <f t="shared" si="2"/>
        <v xml:space="preserve"> </v>
      </c>
      <c r="D190">
        <v>1</v>
      </c>
      <c r="E190">
        <v>1</v>
      </c>
      <c r="F190" t="s">
        <v>60</v>
      </c>
      <c r="G190" s="3"/>
      <c r="H190" s="3">
        <v>0</v>
      </c>
      <c r="I190" s="9"/>
    </row>
    <row r="191" spans="1:9">
      <c r="A191" s="1" t="s">
        <v>34</v>
      </c>
      <c r="B191" s="1" t="s">
        <v>59</v>
      </c>
      <c r="C191" t="str">
        <f t="shared" si="2"/>
        <v xml:space="preserve"> </v>
      </c>
      <c r="D191" s="1">
        <v>1</v>
      </c>
      <c r="E191" s="1">
        <v>1</v>
      </c>
      <c r="F191" s="1" t="s">
        <v>60</v>
      </c>
      <c r="G191" s="3"/>
      <c r="H191" s="3">
        <v>0</v>
      </c>
      <c r="I191" s="9"/>
    </row>
    <row r="192" spans="1:9">
      <c r="A192" t="s">
        <v>34</v>
      </c>
      <c r="B192" t="s">
        <v>59</v>
      </c>
      <c r="C192" t="str">
        <f t="shared" si="2"/>
        <v xml:space="preserve"> </v>
      </c>
      <c r="D192">
        <v>1</v>
      </c>
      <c r="E192">
        <v>1</v>
      </c>
      <c r="F192" t="s">
        <v>60</v>
      </c>
      <c r="G192" s="3"/>
      <c r="H192" s="3">
        <v>0</v>
      </c>
      <c r="I192" s="9"/>
    </row>
    <row r="193" spans="1:9">
      <c r="A193" s="1" t="s">
        <v>34</v>
      </c>
      <c r="B193" s="1" t="s">
        <v>59</v>
      </c>
      <c r="C193" t="str">
        <f t="shared" si="2"/>
        <v xml:space="preserve"> </v>
      </c>
      <c r="D193" s="1">
        <v>1</v>
      </c>
      <c r="E193" s="1">
        <v>1</v>
      </c>
      <c r="F193" s="1" t="s">
        <v>60</v>
      </c>
      <c r="G193" s="3"/>
      <c r="H193" s="3">
        <v>0</v>
      </c>
      <c r="I193" s="9"/>
    </row>
    <row r="194" spans="1:9">
      <c r="A194" t="s">
        <v>34</v>
      </c>
      <c r="B194" t="s">
        <v>59</v>
      </c>
      <c r="C194" t="str">
        <f t="shared" si="2"/>
        <v xml:space="preserve"> </v>
      </c>
      <c r="D194">
        <v>1</v>
      </c>
      <c r="E194">
        <v>1</v>
      </c>
      <c r="F194" t="s">
        <v>60</v>
      </c>
      <c r="G194" s="3"/>
      <c r="H194" s="3">
        <v>0</v>
      </c>
      <c r="I194" s="9"/>
    </row>
    <row r="195" spans="1:9">
      <c r="A195" s="1" t="s">
        <v>34</v>
      </c>
      <c r="B195" s="1" t="s">
        <v>59</v>
      </c>
      <c r="C195" t="str">
        <f t="shared" ref="C195:C258" si="3">IF(G195="Em falta (positivo); A mais (negativo):",B195," ")</f>
        <v xml:space="preserve"> </v>
      </c>
      <c r="D195" s="1">
        <v>1</v>
      </c>
      <c r="E195" s="1">
        <v>1</v>
      </c>
      <c r="F195" s="1" t="s">
        <v>60</v>
      </c>
      <c r="G195" s="3"/>
      <c r="H195" s="3">
        <v>0</v>
      </c>
      <c r="I195" s="9"/>
    </row>
    <row r="196" spans="1:9">
      <c r="A196" t="s">
        <v>34</v>
      </c>
      <c r="B196" t="s">
        <v>59</v>
      </c>
      <c r="C196" t="str">
        <f t="shared" si="3"/>
        <v xml:space="preserve"> </v>
      </c>
      <c r="D196">
        <v>1</v>
      </c>
      <c r="E196">
        <v>1</v>
      </c>
      <c r="F196" t="s">
        <v>60</v>
      </c>
      <c r="G196" s="3"/>
      <c r="H196" s="3">
        <v>0</v>
      </c>
      <c r="I196" s="9"/>
    </row>
    <row r="197" spans="1:9">
      <c r="A197" s="1" t="s">
        <v>34</v>
      </c>
      <c r="B197" s="1" t="s">
        <v>59</v>
      </c>
      <c r="C197" t="str">
        <f t="shared" si="3"/>
        <v xml:space="preserve"> </v>
      </c>
      <c r="D197" s="1">
        <v>1</v>
      </c>
      <c r="E197" s="1">
        <v>1</v>
      </c>
      <c r="F197" s="1" t="s">
        <v>60</v>
      </c>
      <c r="G197" s="3"/>
      <c r="H197" s="3">
        <v>0</v>
      </c>
      <c r="I197" s="9"/>
    </row>
    <row r="198" spans="1:9">
      <c r="A198" t="s">
        <v>34</v>
      </c>
      <c r="B198" t="s">
        <v>59</v>
      </c>
      <c r="C198" t="str">
        <f t="shared" si="3"/>
        <v>2453</v>
      </c>
      <c r="D198">
        <v>1</v>
      </c>
      <c r="E198">
        <v>1</v>
      </c>
      <c r="F198" t="s">
        <v>60</v>
      </c>
      <c r="G198" t="s">
        <v>15</v>
      </c>
      <c r="H198" s="2">
        <f>H182-SUMIF(G183:G197,"&lt;&gt;",H183:H197)</f>
        <v>0</v>
      </c>
    </row>
    <row r="199" spans="1:9">
      <c r="A199" s="1"/>
      <c r="B199" s="1"/>
      <c r="C199" t="str">
        <f t="shared" si="3"/>
        <v xml:space="preserve"> </v>
      </c>
      <c r="D199" s="1"/>
      <c r="E199" s="1"/>
      <c r="F199" s="1"/>
      <c r="G199" s="1"/>
      <c r="H199" s="1"/>
      <c r="I199" s="43"/>
    </row>
    <row r="200" spans="1:9">
      <c r="A200" t="s">
        <v>34</v>
      </c>
      <c r="B200" t="s">
        <v>66</v>
      </c>
      <c r="C200" t="str">
        <f t="shared" si="3"/>
        <v xml:space="preserve"> </v>
      </c>
      <c r="D200">
        <v>3</v>
      </c>
      <c r="E200">
        <v>1</v>
      </c>
      <c r="F200" t="s">
        <v>67</v>
      </c>
      <c r="G200" t="s">
        <v>13</v>
      </c>
      <c r="H200" s="2">
        <f>VLOOKUP(B200,'uc_2024-25'!D:U, 18, FALSE)</f>
        <v>56</v>
      </c>
      <c r="I200" s="9"/>
    </row>
    <row r="201" spans="1:9">
      <c r="A201" s="1" t="s">
        <v>34</v>
      </c>
      <c r="B201" s="1" t="s">
        <v>66</v>
      </c>
      <c r="C201" t="str">
        <f t="shared" si="3"/>
        <v xml:space="preserve"> </v>
      </c>
      <c r="D201" s="1">
        <v>3</v>
      </c>
      <c r="E201" s="1">
        <v>1</v>
      </c>
      <c r="F201" s="1" t="s">
        <v>67</v>
      </c>
      <c r="G201" s="4" t="str">
        <f>VLOOKUP(B200,'uc_2024-25'!D:AB, 25, FALSE)</f>
        <v>André Martinho de Almeida</v>
      </c>
      <c r="H201" s="3">
        <v>28</v>
      </c>
      <c r="I201" s="9"/>
    </row>
    <row r="202" spans="1:9">
      <c r="A202" t="s">
        <v>34</v>
      </c>
      <c r="B202" t="s">
        <v>66</v>
      </c>
      <c r="C202" t="str">
        <f t="shared" si="3"/>
        <v xml:space="preserve"> </v>
      </c>
      <c r="D202">
        <v>3</v>
      </c>
      <c r="E202">
        <v>1</v>
      </c>
      <c r="F202" t="s">
        <v>67</v>
      </c>
      <c r="G202" s="3" t="s">
        <v>68</v>
      </c>
      <c r="H202" s="3">
        <v>28</v>
      </c>
      <c r="I202" s="9" t="s">
        <v>69</v>
      </c>
    </row>
    <row r="203" spans="1:9">
      <c r="A203" s="1" t="s">
        <v>34</v>
      </c>
      <c r="B203" s="1" t="s">
        <v>66</v>
      </c>
      <c r="C203" t="str">
        <f t="shared" si="3"/>
        <v xml:space="preserve"> </v>
      </c>
      <c r="D203" s="1">
        <v>3</v>
      </c>
      <c r="E203" s="1">
        <v>1</v>
      </c>
      <c r="F203" s="1" t="s">
        <v>67</v>
      </c>
      <c r="G203" s="3"/>
      <c r="H203" s="3">
        <v>0</v>
      </c>
      <c r="I203" s="9"/>
    </row>
    <row r="204" spans="1:9">
      <c r="A204" t="s">
        <v>34</v>
      </c>
      <c r="B204" t="s">
        <v>66</v>
      </c>
      <c r="C204" t="str">
        <f t="shared" si="3"/>
        <v xml:space="preserve"> </v>
      </c>
      <c r="D204">
        <v>3</v>
      </c>
      <c r="E204">
        <v>1</v>
      </c>
      <c r="F204" t="s">
        <v>67</v>
      </c>
      <c r="G204" s="3"/>
      <c r="H204" s="3">
        <v>0</v>
      </c>
      <c r="I204" s="9"/>
    </row>
    <row r="205" spans="1:9">
      <c r="A205" s="1" t="s">
        <v>34</v>
      </c>
      <c r="B205" s="1" t="s">
        <v>66</v>
      </c>
      <c r="C205" t="str">
        <f t="shared" si="3"/>
        <v xml:space="preserve"> </v>
      </c>
      <c r="D205" s="1">
        <v>3</v>
      </c>
      <c r="E205" s="1">
        <v>1</v>
      </c>
      <c r="F205" s="1" t="s">
        <v>67</v>
      </c>
      <c r="G205" s="3"/>
      <c r="H205" s="3">
        <v>0</v>
      </c>
      <c r="I205" s="9"/>
    </row>
    <row r="206" spans="1:9">
      <c r="A206" t="s">
        <v>34</v>
      </c>
      <c r="B206" t="s">
        <v>66</v>
      </c>
      <c r="C206" t="str">
        <f t="shared" si="3"/>
        <v xml:space="preserve"> </v>
      </c>
      <c r="D206">
        <v>3</v>
      </c>
      <c r="E206">
        <v>1</v>
      </c>
      <c r="F206" t="s">
        <v>67</v>
      </c>
      <c r="G206" s="3"/>
      <c r="H206" s="3">
        <v>0</v>
      </c>
      <c r="I206" s="9"/>
    </row>
    <row r="207" spans="1:9">
      <c r="A207" s="1" t="s">
        <v>34</v>
      </c>
      <c r="B207" s="1" t="s">
        <v>66</v>
      </c>
      <c r="C207" t="str">
        <f t="shared" si="3"/>
        <v xml:space="preserve"> </v>
      </c>
      <c r="D207" s="1">
        <v>3</v>
      </c>
      <c r="E207" s="1">
        <v>1</v>
      </c>
      <c r="F207" s="1" t="s">
        <v>67</v>
      </c>
      <c r="G207" s="3"/>
      <c r="H207" s="3">
        <v>0</v>
      </c>
      <c r="I207" s="9"/>
    </row>
    <row r="208" spans="1:9">
      <c r="A208" t="s">
        <v>34</v>
      </c>
      <c r="B208" t="s">
        <v>66</v>
      </c>
      <c r="C208" t="str">
        <f t="shared" si="3"/>
        <v xml:space="preserve"> </v>
      </c>
      <c r="D208">
        <v>3</v>
      </c>
      <c r="E208">
        <v>1</v>
      </c>
      <c r="F208" t="s">
        <v>67</v>
      </c>
      <c r="G208" s="3"/>
      <c r="H208" s="3">
        <v>0</v>
      </c>
      <c r="I208" s="9"/>
    </row>
    <row r="209" spans="1:9">
      <c r="A209" s="1" t="s">
        <v>34</v>
      </c>
      <c r="B209" s="1" t="s">
        <v>66</v>
      </c>
      <c r="C209" t="str">
        <f t="shared" si="3"/>
        <v xml:space="preserve"> </v>
      </c>
      <c r="D209" s="1">
        <v>3</v>
      </c>
      <c r="E209" s="1">
        <v>1</v>
      </c>
      <c r="F209" s="1" t="s">
        <v>67</v>
      </c>
      <c r="G209" s="3"/>
      <c r="H209" s="3">
        <v>0</v>
      </c>
      <c r="I209" s="9"/>
    </row>
    <row r="210" spans="1:9">
      <c r="A210" t="s">
        <v>34</v>
      </c>
      <c r="B210" t="s">
        <v>66</v>
      </c>
      <c r="C210" t="str">
        <f t="shared" si="3"/>
        <v xml:space="preserve"> </v>
      </c>
      <c r="D210">
        <v>3</v>
      </c>
      <c r="E210">
        <v>1</v>
      </c>
      <c r="F210" t="s">
        <v>67</v>
      </c>
      <c r="G210" s="3"/>
      <c r="H210" s="3">
        <v>0</v>
      </c>
      <c r="I210" s="9"/>
    </row>
    <row r="211" spans="1:9">
      <c r="A211" s="1" t="s">
        <v>34</v>
      </c>
      <c r="B211" s="1" t="s">
        <v>66</v>
      </c>
      <c r="C211" t="str">
        <f t="shared" si="3"/>
        <v xml:space="preserve"> </v>
      </c>
      <c r="D211" s="1">
        <v>3</v>
      </c>
      <c r="E211" s="1">
        <v>1</v>
      </c>
      <c r="F211" s="1" t="s">
        <v>67</v>
      </c>
      <c r="G211" s="3"/>
      <c r="H211" s="3">
        <v>0</v>
      </c>
      <c r="I211" s="9"/>
    </row>
    <row r="212" spans="1:9">
      <c r="A212" t="s">
        <v>34</v>
      </c>
      <c r="B212" t="s">
        <v>66</v>
      </c>
      <c r="C212" t="str">
        <f t="shared" si="3"/>
        <v xml:space="preserve"> </v>
      </c>
      <c r="D212">
        <v>3</v>
      </c>
      <c r="E212">
        <v>1</v>
      </c>
      <c r="F212" t="s">
        <v>67</v>
      </c>
      <c r="G212" s="3"/>
      <c r="H212" s="3">
        <v>0</v>
      </c>
      <c r="I212" s="9"/>
    </row>
    <row r="213" spans="1:9">
      <c r="A213" s="1" t="s">
        <v>34</v>
      </c>
      <c r="B213" s="1" t="s">
        <v>66</v>
      </c>
      <c r="C213" t="str">
        <f t="shared" si="3"/>
        <v xml:space="preserve"> </v>
      </c>
      <c r="D213" s="1">
        <v>3</v>
      </c>
      <c r="E213" s="1">
        <v>1</v>
      </c>
      <c r="F213" s="1" t="s">
        <v>67</v>
      </c>
      <c r="G213" s="3"/>
      <c r="H213" s="3">
        <v>0</v>
      </c>
      <c r="I213" s="9"/>
    </row>
    <row r="214" spans="1:9">
      <c r="A214" t="s">
        <v>34</v>
      </c>
      <c r="B214" t="s">
        <v>66</v>
      </c>
      <c r="C214" t="str">
        <f t="shared" si="3"/>
        <v xml:space="preserve"> </v>
      </c>
      <c r="D214">
        <v>3</v>
      </c>
      <c r="E214">
        <v>1</v>
      </c>
      <c r="F214" t="s">
        <v>67</v>
      </c>
      <c r="G214" s="3"/>
      <c r="H214" s="3">
        <v>0</v>
      </c>
      <c r="I214" s="9"/>
    </row>
    <row r="215" spans="1:9">
      <c r="A215" s="1" t="s">
        <v>34</v>
      </c>
      <c r="B215" s="1" t="s">
        <v>66</v>
      </c>
      <c r="C215" t="str">
        <f t="shared" si="3"/>
        <v xml:space="preserve"> </v>
      </c>
      <c r="D215" s="1">
        <v>3</v>
      </c>
      <c r="E215" s="1">
        <v>1</v>
      </c>
      <c r="F215" s="1" t="s">
        <v>67</v>
      </c>
      <c r="G215" s="3"/>
      <c r="H215" s="3">
        <v>0</v>
      </c>
      <c r="I215" s="9"/>
    </row>
    <row r="216" spans="1:9">
      <c r="A216" t="s">
        <v>34</v>
      </c>
      <c r="B216" t="s">
        <v>66</v>
      </c>
      <c r="C216" t="str">
        <f t="shared" si="3"/>
        <v>2454</v>
      </c>
      <c r="D216">
        <v>3</v>
      </c>
      <c r="E216">
        <v>1</v>
      </c>
      <c r="F216" t="s">
        <v>67</v>
      </c>
      <c r="G216" t="s">
        <v>15</v>
      </c>
      <c r="H216" s="2">
        <f>H200-SUMIF(G201:G215,"&lt;&gt;",H201:H215)</f>
        <v>0</v>
      </c>
    </row>
    <row r="217" spans="1:9">
      <c r="A217" s="1"/>
      <c r="B217" s="1"/>
      <c r="C217" t="str">
        <f t="shared" si="3"/>
        <v xml:space="preserve"> </v>
      </c>
      <c r="D217" s="1"/>
      <c r="E217" s="1"/>
      <c r="F217" s="1"/>
      <c r="G217" s="1"/>
      <c r="H217" s="1"/>
      <c r="I217" s="43"/>
    </row>
    <row r="218" spans="1:9">
      <c r="A218" t="s">
        <v>16</v>
      </c>
      <c r="B218" t="s">
        <v>70</v>
      </c>
      <c r="C218" t="str">
        <f t="shared" si="3"/>
        <v xml:space="preserve"> </v>
      </c>
      <c r="D218">
        <v>1</v>
      </c>
      <c r="E218">
        <v>2</v>
      </c>
      <c r="F218" t="s">
        <v>71</v>
      </c>
      <c r="G218" t="s">
        <v>13</v>
      </c>
      <c r="H218" s="2">
        <f>VLOOKUP(B218,'uc_2024-25'!D:U, 18, FALSE)</f>
        <v>35</v>
      </c>
      <c r="I218" s="9"/>
    </row>
    <row r="219" spans="1:9">
      <c r="A219" s="1" t="s">
        <v>16</v>
      </c>
      <c r="B219" s="1" t="s">
        <v>70</v>
      </c>
      <c r="C219" t="str">
        <f t="shared" si="3"/>
        <v xml:space="preserve"> </v>
      </c>
      <c r="D219" s="1">
        <v>1</v>
      </c>
      <c r="E219" s="1">
        <v>2</v>
      </c>
      <c r="F219" s="1" t="s">
        <v>71</v>
      </c>
      <c r="G219" s="4" t="str">
        <f>VLOOKUP(B218,'uc_2024-25'!D:AB, 25, FALSE)</f>
        <v>Catarina Paula Guerra Geoffroy Prista</v>
      </c>
      <c r="H219" s="3">
        <v>28</v>
      </c>
      <c r="I219" s="9"/>
    </row>
    <row r="220" spans="1:9" ht="30.75">
      <c r="A220" t="s">
        <v>16</v>
      </c>
      <c r="B220" t="s">
        <v>70</v>
      </c>
      <c r="C220" t="str">
        <f t="shared" si="3"/>
        <v xml:space="preserve"> </v>
      </c>
      <c r="D220">
        <v>1</v>
      </c>
      <c r="E220">
        <v>2</v>
      </c>
      <c r="F220" t="s">
        <v>71</v>
      </c>
      <c r="G220" s="3" t="s">
        <v>48</v>
      </c>
      <c r="H220" s="3">
        <v>7</v>
      </c>
      <c r="I220" s="9" t="s">
        <v>72</v>
      </c>
    </row>
    <row r="221" spans="1:9">
      <c r="A221" s="1" t="s">
        <v>16</v>
      </c>
      <c r="B221" s="1" t="s">
        <v>70</v>
      </c>
      <c r="C221" t="str">
        <f t="shared" si="3"/>
        <v xml:space="preserve"> </v>
      </c>
      <c r="D221" s="1">
        <v>1</v>
      </c>
      <c r="E221" s="1">
        <v>2</v>
      </c>
      <c r="F221" s="1" t="s">
        <v>71</v>
      </c>
      <c r="G221" s="3"/>
      <c r="H221" s="3">
        <v>0</v>
      </c>
      <c r="I221" s="9"/>
    </row>
    <row r="222" spans="1:9">
      <c r="A222" t="s">
        <v>16</v>
      </c>
      <c r="B222" t="s">
        <v>70</v>
      </c>
      <c r="C222" t="str">
        <f t="shared" si="3"/>
        <v xml:space="preserve"> </v>
      </c>
      <c r="D222">
        <v>1</v>
      </c>
      <c r="E222">
        <v>2</v>
      </c>
      <c r="F222" t="s">
        <v>71</v>
      </c>
      <c r="G222" s="3"/>
      <c r="H222" s="3">
        <v>0</v>
      </c>
      <c r="I222" s="9"/>
    </row>
    <row r="223" spans="1:9">
      <c r="A223" s="1" t="s">
        <v>16</v>
      </c>
      <c r="B223" s="1" t="s">
        <v>70</v>
      </c>
      <c r="C223" t="str">
        <f t="shared" si="3"/>
        <v xml:space="preserve"> </v>
      </c>
      <c r="D223" s="1">
        <v>1</v>
      </c>
      <c r="E223" s="1">
        <v>2</v>
      </c>
      <c r="F223" s="1" t="s">
        <v>71</v>
      </c>
      <c r="G223" s="3"/>
      <c r="H223" s="3">
        <v>0</v>
      </c>
      <c r="I223" s="9"/>
    </row>
    <row r="224" spans="1:9">
      <c r="A224" t="s">
        <v>16</v>
      </c>
      <c r="B224" t="s">
        <v>70</v>
      </c>
      <c r="C224" t="str">
        <f t="shared" si="3"/>
        <v xml:space="preserve"> </v>
      </c>
      <c r="D224">
        <v>1</v>
      </c>
      <c r="E224">
        <v>2</v>
      </c>
      <c r="F224" t="s">
        <v>71</v>
      </c>
      <c r="G224" s="3"/>
      <c r="H224" s="3">
        <v>0</v>
      </c>
      <c r="I224" s="9"/>
    </row>
    <row r="225" spans="1:9">
      <c r="A225" s="1" t="s">
        <v>16</v>
      </c>
      <c r="B225" s="1" t="s">
        <v>70</v>
      </c>
      <c r="C225" t="str">
        <f t="shared" si="3"/>
        <v xml:space="preserve"> </v>
      </c>
      <c r="D225" s="1">
        <v>1</v>
      </c>
      <c r="E225" s="1">
        <v>2</v>
      </c>
      <c r="F225" s="1" t="s">
        <v>71</v>
      </c>
      <c r="G225" s="3"/>
      <c r="H225" s="3">
        <v>0</v>
      </c>
      <c r="I225" s="9"/>
    </row>
    <row r="226" spans="1:9">
      <c r="A226" t="s">
        <v>16</v>
      </c>
      <c r="B226" t="s">
        <v>70</v>
      </c>
      <c r="C226" t="str">
        <f t="shared" si="3"/>
        <v xml:space="preserve"> </v>
      </c>
      <c r="D226">
        <v>1</v>
      </c>
      <c r="E226">
        <v>2</v>
      </c>
      <c r="F226" t="s">
        <v>71</v>
      </c>
      <c r="G226" s="3"/>
      <c r="H226" s="3">
        <v>0</v>
      </c>
      <c r="I226" s="9"/>
    </row>
    <row r="227" spans="1:9">
      <c r="A227" s="1" t="s">
        <v>16</v>
      </c>
      <c r="B227" s="1" t="s">
        <v>70</v>
      </c>
      <c r="C227" t="str">
        <f t="shared" si="3"/>
        <v xml:space="preserve"> </v>
      </c>
      <c r="D227" s="1">
        <v>1</v>
      </c>
      <c r="E227" s="1">
        <v>2</v>
      </c>
      <c r="F227" s="1" t="s">
        <v>71</v>
      </c>
      <c r="G227" s="3"/>
      <c r="H227" s="3">
        <v>0</v>
      </c>
      <c r="I227" s="9"/>
    </row>
    <row r="228" spans="1:9">
      <c r="A228" t="s">
        <v>16</v>
      </c>
      <c r="B228" t="s">
        <v>70</v>
      </c>
      <c r="C228" t="str">
        <f t="shared" si="3"/>
        <v xml:space="preserve"> </v>
      </c>
      <c r="D228">
        <v>1</v>
      </c>
      <c r="E228">
        <v>2</v>
      </c>
      <c r="F228" t="s">
        <v>71</v>
      </c>
      <c r="G228" s="3"/>
      <c r="H228" s="3">
        <v>0</v>
      </c>
      <c r="I228" s="9"/>
    </row>
    <row r="229" spans="1:9">
      <c r="A229" s="1" t="s">
        <v>16</v>
      </c>
      <c r="B229" s="1" t="s">
        <v>70</v>
      </c>
      <c r="C229" t="str">
        <f t="shared" si="3"/>
        <v xml:space="preserve"> </v>
      </c>
      <c r="D229" s="1">
        <v>1</v>
      </c>
      <c r="E229" s="1">
        <v>2</v>
      </c>
      <c r="F229" s="1" t="s">
        <v>71</v>
      </c>
      <c r="G229" s="3"/>
      <c r="H229" s="3">
        <v>0</v>
      </c>
      <c r="I229" s="9"/>
    </row>
    <row r="230" spans="1:9">
      <c r="A230" t="s">
        <v>16</v>
      </c>
      <c r="B230" t="s">
        <v>70</v>
      </c>
      <c r="C230" t="str">
        <f t="shared" si="3"/>
        <v xml:space="preserve"> </v>
      </c>
      <c r="D230">
        <v>1</v>
      </c>
      <c r="E230">
        <v>2</v>
      </c>
      <c r="F230" t="s">
        <v>71</v>
      </c>
      <c r="G230" s="3"/>
      <c r="H230" s="3">
        <v>0</v>
      </c>
      <c r="I230" s="9"/>
    </row>
    <row r="231" spans="1:9">
      <c r="A231" s="1" t="s">
        <v>16</v>
      </c>
      <c r="B231" s="1" t="s">
        <v>70</v>
      </c>
      <c r="C231" t="str">
        <f t="shared" si="3"/>
        <v xml:space="preserve"> </v>
      </c>
      <c r="D231" s="1">
        <v>1</v>
      </c>
      <c r="E231" s="1">
        <v>2</v>
      </c>
      <c r="F231" s="1" t="s">
        <v>71</v>
      </c>
      <c r="G231" s="3"/>
      <c r="H231" s="3">
        <v>0</v>
      </c>
      <c r="I231" s="9"/>
    </row>
    <row r="232" spans="1:9">
      <c r="A232" t="s">
        <v>16</v>
      </c>
      <c r="B232" t="s">
        <v>70</v>
      </c>
      <c r="C232" t="str">
        <f t="shared" si="3"/>
        <v xml:space="preserve"> </v>
      </c>
      <c r="D232">
        <v>1</v>
      </c>
      <c r="E232">
        <v>2</v>
      </c>
      <c r="F232" t="s">
        <v>71</v>
      </c>
      <c r="G232" s="3"/>
      <c r="H232" s="3">
        <v>0</v>
      </c>
      <c r="I232" s="9"/>
    </row>
    <row r="233" spans="1:9">
      <c r="A233" s="1" t="s">
        <v>16</v>
      </c>
      <c r="B233" s="1" t="s">
        <v>70</v>
      </c>
      <c r="C233" t="str">
        <f t="shared" si="3"/>
        <v xml:space="preserve"> </v>
      </c>
      <c r="D233" s="1">
        <v>1</v>
      </c>
      <c r="E233" s="1">
        <v>2</v>
      </c>
      <c r="F233" s="1" t="s">
        <v>71</v>
      </c>
      <c r="G233" s="3"/>
      <c r="H233" s="3">
        <v>0</v>
      </c>
      <c r="I233" s="9"/>
    </row>
    <row r="234" spans="1:9">
      <c r="A234" t="s">
        <v>16</v>
      </c>
      <c r="B234" t="s">
        <v>70</v>
      </c>
      <c r="C234" t="str">
        <f t="shared" si="3"/>
        <v>1808</v>
      </c>
      <c r="D234">
        <v>1</v>
      </c>
      <c r="E234">
        <v>2</v>
      </c>
      <c r="F234" t="s">
        <v>71</v>
      </c>
      <c r="G234" t="s">
        <v>15</v>
      </c>
      <c r="H234" s="2">
        <f>H218-SUMIF(G219:G233,"&lt;&gt;",H219:H233)</f>
        <v>0</v>
      </c>
    </row>
    <row r="235" spans="1:9">
      <c r="A235" s="1"/>
      <c r="B235" s="1"/>
      <c r="C235" t="str">
        <f t="shared" si="3"/>
        <v xml:space="preserve"> </v>
      </c>
      <c r="D235" s="1"/>
      <c r="E235" s="1"/>
      <c r="F235" s="1"/>
      <c r="G235" s="1"/>
      <c r="H235" s="1"/>
      <c r="I235" s="43"/>
    </row>
    <row r="236" spans="1:9">
      <c r="A236" t="s">
        <v>16</v>
      </c>
      <c r="B236" t="s">
        <v>73</v>
      </c>
      <c r="C236" t="str">
        <f t="shared" si="3"/>
        <v xml:space="preserve"> </v>
      </c>
      <c r="D236">
        <v>1</v>
      </c>
      <c r="E236">
        <v>1</v>
      </c>
      <c r="F236" t="s">
        <v>74</v>
      </c>
      <c r="G236" t="s">
        <v>13</v>
      </c>
      <c r="H236" s="2">
        <f>VLOOKUP(B236,'uc_2024-25'!D:U, 18, FALSE)</f>
        <v>56</v>
      </c>
      <c r="I236" s="9"/>
    </row>
    <row r="237" spans="1:9">
      <c r="A237" s="1" t="s">
        <v>16</v>
      </c>
      <c r="B237" s="1" t="s">
        <v>73</v>
      </c>
      <c r="C237" t="str">
        <f t="shared" si="3"/>
        <v xml:space="preserve"> </v>
      </c>
      <c r="D237" s="1">
        <v>1</v>
      </c>
      <c r="E237" s="1">
        <v>1</v>
      </c>
      <c r="F237" s="1" t="s">
        <v>74</v>
      </c>
      <c r="G237" s="4" t="str">
        <f>VLOOKUP(B236,'uc_2024-25'!D:AB, 25, FALSE)</f>
        <v>Catarina Paula Guerra Geoffroy Prista</v>
      </c>
      <c r="H237" s="3">
        <v>46</v>
      </c>
      <c r="I237" s="9"/>
    </row>
    <row r="238" spans="1:9" ht="30.75">
      <c r="A238" t="s">
        <v>16</v>
      </c>
      <c r="B238" t="s">
        <v>73</v>
      </c>
      <c r="C238" t="str">
        <f t="shared" si="3"/>
        <v xml:space="preserve"> </v>
      </c>
      <c r="D238">
        <v>1</v>
      </c>
      <c r="E238">
        <v>1</v>
      </c>
      <c r="F238" t="s">
        <v>74</v>
      </c>
      <c r="G238" s="3"/>
      <c r="H238" s="3">
        <v>10</v>
      </c>
      <c r="I238" s="9" t="s">
        <v>75</v>
      </c>
    </row>
    <row r="239" spans="1:9">
      <c r="A239" s="1" t="s">
        <v>16</v>
      </c>
      <c r="B239" s="1" t="s">
        <v>73</v>
      </c>
      <c r="C239" t="str">
        <f t="shared" si="3"/>
        <v xml:space="preserve"> </v>
      </c>
      <c r="D239" s="1">
        <v>1</v>
      </c>
      <c r="E239" s="1">
        <v>1</v>
      </c>
      <c r="F239" s="1" t="s">
        <v>74</v>
      </c>
      <c r="G239" s="3"/>
      <c r="H239" s="3">
        <v>0</v>
      </c>
      <c r="I239" s="9"/>
    </row>
    <row r="240" spans="1:9">
      <c r="A240" t="s">
        <v>16</v>
      </c>
      <c r="B240" t="s">
        <v>73</v>
      </c>
      <c r="C240" t="str">
        <f t="shared" si="3"/>
        <v xml:space="preserve"> </v>
      </c>
      <c r="D240">
        <v>1</v>
      </c>
      <c r="E240">
        <v>1</v>
      </c>
      <c r="F240" t="s">
        <v>74</v>
      </c>
      <c r="G240" s="3"/>
      <c r="H240" s="3">
        <v>0</v>
      </c>
      <c r="I240" s="9"/>
    </row>
    <row r="241" spans="1:9">
      <c r="A241" s="1" t="s">
        <v>16</v>
      </c>
      <c r="B241" s="1" t="s">
        <v>73</v>
      </c>
      <c r="C241" t="str">
        <f t="shared" si="3"/>
        <v xml:space="preserve"> </v>
      </c>
      <c r="D241" s="1">
        <v>1</v>
      </c>
      <c r="E241" s="1">
        <v>1</v>
      </c>
      <c r="F241" s="1" t="s">
        <v>74</v>
      </c>
      <c r="G241" s="3"/>
      <c r="H241" s="3">
        <v>0</v>
      </c>
      <c r="I241" s="9"/>
    </row>
    <row r="242" spans="1:9">
      <c r="A242" t="s">
        <v>16</v>
      </c>
      <c r="B242" t="s">
        <v>73</v>
      </c>
      <c r="C242" t="str">
        <f t="shared" si="3"/>
        <v xml:space="preserve"> </v>
      </c>
      <c r="D242">
        <v>1</v>
      </c>
      <c r="E242">
        <v>1</v>
      </c>
      <c r="F242" t="s">
        <v>74</v>
      </c>
      <c r="G242" s="3"/>
      <c r="H242" s="3">
        <v>0</v>
      </c>
      <c r="I242" s="9"/>
    </row>
    <row r="243" spans="1:9">
      <c r="A243" s="1" t="s">
        <v>16</v>
      </c>
      <c r="B243" s="1" t="s">
        <v>73</v>
      </c>
      <c r="C243" t="str">
        <f t="shared" si="3"/>
        <v xml:space="preserve"> </v>
      </c>
      <c r="D243" s="1">
        <v>1</v>
      </c>
      <c r="E243" s="1">
        <v>1</v>
      </c>
      <c r="F243" s="1" t="s">
        <v>74</v>
      </c>
      <c r="G243" s="3"/>
      <c r="H243" s="3">
        <v>0</v>
      </c>
      <c r="I243" s="9"/>
    </row>
    <row r="244" spans="1:9">
      <c r="A244" t="s">
        <v>16</v>
      </c>
      <c r="B244" t="s">
        <v>73</v>
      </c>
      <c r="C244" t="str">
        <f t="shared" si="3"/>
        <v xml:space="preserve"> </v>
      </c>
      <c r="D244">
        <v>1</v>
      </c>
      <c r="E244">
        <v>1</v>
      </c>
      <c r="F244" t="s">
        <v>74</v>
      </c>
      <c r="G244" s="3"/>
      <c r="H244" s="3">
        <v>0</v>
      </c>
      <c r="I244" s="9"/>
    </row>
    <row r="245" spans="1:9">
      <c r="A245" s="1" t="s">
        <v>16</v>
      </c>
      <c r="B245" s="1" t="s">
        <v>73</v>
      </c>
      <c r="C245" t="str">
        <f t="shared" si="3"/>
        <v xml:space="preserve"> </v>
      </c>
      <c r="D245" s="1">
        <v>1</v>
      </c>
      <c r="E245" s="1">
        <v>1</v>
      </c>
      <c r="F245" s="1" t="s">
        <v>74</v>
      </c>
      <c r="G245" s="3"/>
      <c r="H245" s="3">
        <v>0</v>
      </c>
      <c r="I245" s="9"/>
    </row>
    <row r="246" spans="1:9">
      <c r="A246" t="s">
        <v>16</v>
      </c>
      <c r="B246" t="s">
        <v>73</v>
      </c>
      <c r="C246" t="str">
        <f t="shared" si="3"/>
        <v xml:space="preserve"> </v>
      </c>
      <c r="D246">
        <v>1</v>
      </c>
      <c r="E246">
        <v>1</v>
      </c>
      <c r="F246" t="s">
        <v>74</v>
      </c>
      <c r="G246" s="3"/>
      <c r="H246" s="3">
        <v>0</v>
      </c>
      <c r="I246" s="9"/>
    </row>
    <row r="247" spans="1:9">
      <c r="A247" s="1" t="s">
        <v>16</v>
      </c>
      <c r="B247" s="1" t="s">
        <v>73</v>
      </c>
      <c r="C247" t="str">
        <f t="shared" si="3"/>
        <v xml:space="preserve"> </v>
      </c>
      <c r="D247" s="1">
        <v>1</v>
      </c>
      <c r="E247" s="1">
        <v>1</v>
      </c>
      <c r="F247" s="1" t="s">
        <v>74</v>
      </c>
      <c r="G247" s="3"/>
      <c r="H247" s="3">
        <v>0</v>
      </c>
      <c r="I247" s="9"/>
    </row>
    <row r="248" spans="1:9">
      <c r="A248" t="s">
        <v>16</v>
      </c>
      <c r="B248" t="s">
        <v>73</v>
      </c>
      <c r="C248" t="str">
        <f t="shared" si="3"/>
        <v xml:space="preserve"> </v>
      </c>
      <c r="D248">
        <v>1</v>
      </c>
      <c r="E248">
        <v>1</v>
      </c>
      <c r="F248" t="s">
        <v>74</v>
      </c>
      <c r="G248" s="3"/>
      <c r="H248" s="3">
        <v>0</v>
      </c>
      <c r="I248" s="9"/>
    </row>
    <row r="249" spans="1:9">
      <c r="A249" s="1" t="s">
        <v>16</v>
      </c>
      <c r="B249" s="1" t="s">
        <v>73</v>
      </c>
      <c r="C249" t="str">
        <f t="shared" si="3"/>
        <v xml:space="preserve"> </v>
      </c>
      <c r="D249" s="1">
        <v>1</v>
      </c>
      <c r="E249" s="1">
        <v>1</v>
      </c>
      <c r="F249" s="1" t="s">
        <v>74</v>
      </c>
      <c r="G249" s="3"/>
      <c r="H249" s="3">
        <v>0</v>
      </c>
      <c r="I249" s="9"/>
    </row>
    <row r="250" spans="1:9">
      <c r="A250" t="s">
        <v>16</v>
      </c>
      <c r="B250" t="s">
        <v>73</v>
      </c>
      <c r="C250" t="str">
        <f t="shared" si="3"/>
        <v xml:space="preserve"> </v>
      </c>
      <c r="D250">
        <v>1</v>
      </c>
      <c r="E250">
        <v>1</v>
      </c>
      <c r="F250" t="s">
        <v>74</v>
      </c>
      <c r="G250" s="3"/>
      <c r="H250" s="3">
        <v>0</v>
      </c>
      <c r="I250" s="9"/>
    </row>
    <row r="251" spans="1:9">
      <c r="A251" s="1" t="s">
        <v>16</v>
      </c>
      <c r="B251" s="1" t="s">
        <v>73</v>
      </c>
      <c r="C251" t="str">
        <f t="shared" si="3"/>
        <v xml:space="preserve"> </v>
      </c>
      <c r="D251" s="1">
        <v>1</v>
      </c>
      <c r="E251" s="1">
        <v>1</v>
      </c>
      <c r="F251" s="1" t="s">
        <v>74</v>
      </c>
      <c r="G251" s="3"/>
      <c r="H251" s="3">
        <v>0</v>
      </c>
      <c r="I251" s="9"/>
    </row>
    <row r="252" spans="1:9">
      <c r="A252" t="s">
        <v>16</v>
      </c>
      <c r="B252" t="s">
        <v>73</v>
      </c>
      <c r="C252" t="str">
        <f t="shared" si="3"/>
        <v>10006</v>
      </c>
      <c r="D252">
        <v>1</v>
      </c>
      <c r="E252">
        <v>1</v>
      </c>
      <c r="F252" t="s">
        <v>74</v>
      </c>
      <c r="G252" t="s">
        <v>15</v>
      </c>
      <c r="H252" s="2">
        <f>H236-SUMIF(G237:G251,"&lt;&gt;",H237:H251)</f>
        <v>10</v>
      </c>
    </row>
    <row r="253" spans="1:9">
      <c r="A253" s="1"/>
      <c r="B253" s="1"/>
      <c r="C253" t="str">
        <f t="shared" si="3"/>
        <v xml:space="preserve"> </v>
      </c>
      <c r="D253" s="1"/>
      <c r="E253" s="1"/>
      <c r="F253" s="1"/>
      <c r="G253" s="1"/>
      <c r="H253" s="1"/>
      <c r="I253" s="43"/>
    </row>
    <row r="254" spans="1:9">
      <c r="A254" t="s">
        <v>16</v>
      </c>
      <c r="B254" t="s">
        <v>76</v>
      </c>
      <c r="C254" t="str">
        <f t="shared" si="3"/>
        <v xml:space="preserve"> </v>
      </c>
      <c r="D254">
        <v>1</v>
      </c>
      <c r="E254">
        <v>1</v>
      </c>
      <c r="F254" t="s">
        <v>77</v>
      </c>
      <c r="G254" t="s">
        <v>13</v>
      </c>
      <c r="H254" s="2">
        <f>VLOOKUP(B254,'uc_2024-25'!D:U, 18, FALSE)</f>
        <v>56</v>
      </c>
      <c r="I254" s="9"/>
    </row>
    <row r="255" spans="1:9">
      <c r="A255" s="1" t="s">
        <v>16</v>
      </c>
      <c r="B255" s="1" t="s">
        <v>76</v>
      </c>
      <c r="C255" t="str">
        <f t="shared" si="3"/>
        <v xml:space="preserve"> </v>
      </c>
      <c r="D255" s="1">
        <v>1</v>
      </c>
      <c r="E255" s="1">
        <v>1</v>
      </c>
      <c r="F255" s="1" t="s">
        <v>77</v>
      </c>
      <c r="G255" s="4" t="str">
        <f>VLOOKUP(B254,'uc_2024-25'!D:AB, 25, FALSE)</f>
        <v>Isabel Maria Nunes de Sousa</v>
      </c>
      <c r="H255" s="3">
        <v>20</v>
      </c>
      <c r="I255" s="9"/>
    </row>
    <row r="256" spans="1:9">
      <c r="A256" t="s">
        <v>16</v>
      </c>
      <c r="B256" t="s">
        <v>76</v>
      </c>
      <c r="C256" t="str">
        <f t="shared" si="3"/>
        <v xml:space="preserve"> </v>
      </c>
      <c r="D256">
        <v>1</v>
      </c>
      <c r="E256">
        <v>1</v>
      </c>
      <c r="F256" t="s">
        <v>77</v>
      </c>
      <c r="G256" s="3" t="s">
        <v>78</v>
      </c>
      <c r="H256" s="3">
        <v>16</v>
      </c>
      <c r="I256" s="9"/>
    </row>
    <row r="257" spans="1:9">
      <c r="A257" s="1" t="s">
        <v>16</v>
      </c>
      <c r="B257" s="1" t="s">
        <v>76</v>
      </c>
      <c r="C257" t="str">
        <f t="shared" si="3"/>
        <v xml:space="preserve"> </v>
      </c>
      <c r="D257" s="1">
        <v>1</v>
      </c>
      <c r="E257" s="1">
        <v>1</v>
      </c>
      <c r="F257" s="1" t="s">
        <v>77</v>
      </c>
      <c r="G257" s="3" t="s">
        <v>79</v>
      </c>
      <c r="H257" s="3">
        <v>10</v>
      </c>
      <c r="I257" s="9"/>
    </row>
    <row r="258" spans="1:9" ht="45.75">
      <c r="A258" t="s">
        <v>16</v>
      </c>
      <c r="B258" t="s">
        <v>76</v>
      </c>
      <c r="C258" t="str">
        <f t="shared" si="3"/>
        <v xml:space="preserve"> </v>
      </c>
      <c r="D258">
        <v>1</v>
      </c>
      <c r="E258">
        <v>1</v>
      </c>
      <c r="F258" t="s">
        <v>77</v>
      </c>
      <c r="G258" s="3" t="s">
        <v>48</v>
      </c>
      <c r="H258" s="3">
        <v>6</v>
      </c>
      <c r="I258" s="9" t="s">
        <v>80</v>
      </c>
    </row>
    <row r="259" spans="1:9">
      <c r="A259" s="1" t="s">
        <v>16</v>
      </c>
      <c r="B259" s="1" t="s">
        <v>76</v>
      </c>
      <c r="C259" t="str">
        <f t="shared" ref="C259:C322" si="4">IF(G259="Em falta (positivo); A mais (negativo):",B259," ")</f>
        <v xml:space="preserve"> </v>
      </c>
      <c r="D259" s="1">
        <v>1</v>
      </c>
      <c r="E259" s="1">
        <v>1</v>
      </c>
      <c r="F259" s="1" t="s">
        <v>77</v>
      </c>
      <c r="G259" s="3" t="s">
        <v>81</v>
      </c>
      <c r="H259" s="3">
        <v>2</v>
      </c>
      <c r="I259" s="9"/>
    </row>
    <row r="260" spans="1:9">
      <c r="A260" t="s">
        <v>16</v>
      </c>
      <c r="B260" t="s">
        <v>76</v>
      </c>
      <c r="C260" t="str">
        <f t="shared" si="4"/>
        <v xml:space="preserve"> </v>
      </c>
      <c r="D260">
        <v>1</v>
      </c>
      <c r="E260">
        <v>1</v>
      </c>
      <c r="F260" t="s">
        <v>77</v>
      </c>
      <c r="G260" s="3" t="s">
        <v>82</v>
      </c>
      <c r="H260" s="3">
        <v>2</v>
      </c>
      <c r="I260" s="9"/>
    </row>
    <row r="261" spans="1:9">
      <c r="A261" s="1" t="s">
        <v>16</v>
      </c>
      <c r="B261" s="1" t="s">
        <v>76</v>
      </c>
      <c r="C261" t="str">
        <f t="shared" si="4"/>
        <v xml:space="preserve"> </v>
      </c>
      <c r="D261" s="1">
        <v>1</v>
      </c>
      <c r="E261" s="1">
        <v>1</v>
      </c>
      <c r="F261" s="1" t="s">
        <v>77</v>
      </c>
      <c r="G261" s="3"/>
      <c r="H261" s="3">
        <v>0</v>
      </c>
      <c r="I261" s="9"/>
    </row>
    <row r="262" spans="1:9">
      <c r="A262" t="s">
        <v>16</v>
      </c>
      <c r="B262" t="s">
        <v>76</v>
      </c>
      <c r="C262" t="str">
        <f t="shared" si="4"/>
        <v xml:space="preserve"> </v>
      </c>
      <c r="D262">
        <v>1</v>
      </c>
      <c r="E262">
        <v>1</v>
      </c>
      <c r="F262" t="s">
        <v>77</v>
      </c>
      <c r="G262" s="3"/>
      <c r="H262" s="3">
        <v>0</v>
      </c>
      <c r="I262" s="9"/>
    </row>
    <row r="263" spans="1:9">
      <c r="A263" s="1" t="s">
        <v>16</v>
      </c>
      <c r="B263" s="1" t="s">
        <v>76</v>
      </c>
      <c r="C263" t="str">
        <f t="shared" si="4"/>
        <v xml:space="preserve"> </v>
      </c>
      <c r="D263" s="1">
        <v>1</v>
      </c>
      <c r="E263" s="1">
        <v>1</v>
      </c>
      <c r="F263" s="1" t="s">
        <v>77</v>
      </c>
      <c r="G263" s="3"/>
      <c r="H263" s="3">
        <v>0</v>
      </c>
      <c r="I263" s="9"/>
    </row>
    <row r="264" spans="1:9">
      <c r="A264" t="s">
        <v>16</v>
      </c>
      <c r="B264" t="s">
        <v>76</v>
      </c>
      <c r="C264" t="str">
        <f t="shared" si="4"/>
        <v xml:space="preserve"> </v>
      </c>
      <c r="D264">
        <v>1</v>
      </c>
      <c r="E264">
        <v>1</v>
      </c>
      <c r="F264" t="s">
        <v>77</v>
      </c>
      <c r="G264" s="3"/>
      <c r="H264" s="3">
        <v>0</v>
      </c>
      <c r="I264" s="9"/>
    </row>
    <row r="265" spans="1:9">
      <c r="A265" s="1" t="s">
        <v>16</v>
      </c>
      <c r="B265" s="1" t="s">
        <v>76</v>
      </c>
      <c r="C265" t="str">
        <f t="shared" si="4"/>
        <v xml:space="preserve"> </v>
      </c>
      <c r="D265" s="1">
        <v>1</v>
      </c>
      <c r="E265" s="1">
        <v>1</v>
      </c>
      <c r="F265" s="1" t="s">
        <v>77</v>
      </c>
      <c r="G265" s="3"/>
      <c r="H265" s="3">
        <v>0</v>
      </c>
      <c r="I265" s="9"/>
    </row>
    <row r="266" spans="1:9">
      <c r="A266" t="s">
        <v>16</v>
      </c>
      <c r="B266" t="s">
        <v>76</v>
      </c>
      <c r="C266" t="str">
        <f t="shared" si="4"/>
        <v xml:space="preserve"> </v>
      </c>
      <c r="D266">
        <v>1</v>
      </c>
      <c r="E266">
        <v>1</v>
      </c>
      <c r="F266" t="s">
        <v>77</v>
      </c>
      <c r="G266" s="3"/>
      <c r="H266" s="3">
        <v>0</v>
      </c>
      <c r="I266" s="9"/>
    </row>
    <row r="267" spans="1:9">
      <c r="A267" s="1" t="s">
        <v>16</v>
      </c>
      <c r="B267" s="1" t="s">
        <v>76</v>
      </c>
      <c r="C267" t="str">
        <f t="shared" si="4"/>
        <v xml:space="preserve"> </v>
      </c>
      <c r="D267" s="1">
        <v>1</v>
      </c>
      <c r="E267" s="1">
        <v>1</v>
      </c>
      <c r="F267" s="1" t="s">
        <v>77</v>
      </c>
      <c r="G267" s="3"/>
      <c r="H267" s="3">
        <v>0</v>
      </c>
      <c r="I267" s="9"/>
    </row>
    <row r="268" spans="1:9">
      <c r="A268" t="s">
        <v>16</v>
      </c>
      <c r="B268" t="s">
        <v>76</v>
      </c>
      <c r="C268" t="str">
        <f t="shared" si="4"/>
        <v xml:space="preserve"> </v>
      </c>
      <c r="D268">
        <v>1</v>
      </c>
      <c r="E268">
        <v>1</v>
      </c>
      <c r="F268" t="s">
        <v>77</v>
      </c>
      <c r="G268" s="3"/>
      <c r="H268" s="3">
        <v>0</v>
      </c>
      <c r="I268" s="9"/>
    </row>
    <row r="269" spans="1:9">
      <c r="A269" s="1" t="s">
        <v>16</v>
      </c>
      <c r="B269" s="1" t="s">
        <v>76</v>
      </c>
      <c r="C269" t="str">
        <f t="shared" si="4"/>
        <v xml:space="preserve"> </v>
      </c>
      <c r="D269" s="1">
        <v>1</v>
      </c>
      <c r="E269" s="1">
        <v>1</v>
      </c>
      <c r="F269" s="1" t="s">
        <v>77</v>
      </c>
      <c r="G269" s="3"/>
      <c r="H269" s="3">
        <v>0</v>
      </c>
      <c r="I269" s="9"/>
    </row>
    <row r="270" spans="1:9">
      <c r="A270" t="s">
        <v>16</v>
      </c>
      <c r="B270" t="s">
        <v>76</v>
      </c>
      <c r="C270" t="str">
        <f t="shared" si="4"/>
        <v>10005</v>
      </c>
      <c r="D270">
        <v>1</v>
      </c>
      <c r="E270">
        <v>1</v>
      </c>
      <c r="F270" t="s">
        <v>77</v>
      </c>
      <c r="G270" t="s">
        <v>15</v>
      </c>
      <c r="H270" s="2">
        <f>H254-SUMIF(G255:G269,"&lt;&gt;",H255:H269)</f>
        <v>0</v>
      </c>
    </row>
    <row r="271" spans="1:9">
      <c r="A271" s="1"/>
      <c r="B271" s="1"/>
      <c r="C271" t="str">
        <f t="shared" si="4"/>
        <v xml:space="preserve"> </v>
      </c>
      <c r="D271" s="1"/>
      <c r="E271" s="1"/>
      <c r="F271" s="1"/>
      <c r="G271" s="1"/>
      <c r="H271" s="1"/>
      <c r="I271" s="43"/>
    </row>
    <row r="272" spans="1:9">
      <c r="A272" t="s">
        <v>34</v>
      </c>
      <c r="B272" t="s">
        <v>83</v>
      </c>
      <c r="C272" t="str">
        <f t="shared" si="4"/>
        <v xml:space="preserve"> </v>
      </c>
      <c r="D272">
        <v>3</v>
      </c>
      <c r="E272">
        <v>2</v>
      </c>
      <c r="F272" t="s">
        <v>84</v>
      </c>
      <c r="G272" t="s">
        <v>13</v>
      </c>
      <c r="H272" s="2">
        <f>VLOOKUP(B272,'uc_2024-25'!D:U, 18, FALSE)</f>
        <v>28</v>
      </c>
      <c r="I272" s="9"/>
    </row>
    <row r="273" spans="1:9">
      <c r="A273" s="1" t="s">
        <v>34</v>
      </c>
      <c r="B273" s="1" t="s">
        <v>83</v>
      </c>
      <c r="C273" t="str">
        <f t="shared" si="4"/>
        <v xml:space="preserve"> </v>
      </c>
      <c r="D273" s="1">
        <v>3</v>
      </c>
      <c r="E273" s="1">
        <v>2</v>
      </c>
      <c r="F273" s="1" t="s">
        <v>84</v>
      </c>
      <c r="G273" s="4" t="str">
        <f>VLOOKUP(B272,'uc_2024-25'!D:AB, 25, FALSE)</f>
        <v>Maria Cabral Matos Silva Aires Pereira</v>
      </c>
      <c r="H273" s="3"/>
      <c r="I273" s="9"/>
    </row>
    <row r="274" spans="1:9">
      <c r="A274" t="s">
        <v>34</v>
      </c>
      <c r="B274" t="s">
        <v>83</v>
      </c>
      <c r="C274" t="str">
        <f t="shared" si="4"/>
        <v xml:space="preserve"> </v>
      </c>
      <c r="D274">
        <v>3</v>
      </c>
      <c r="E274">
        <v>2</v>
      </c>
      <c r="F274" t="s">
        <v>84</v>
      </c>
      <c r="G274" s="3" t="s">
        <v>85</v>
      </c>
      <c r="H274" s="3">
        <v>14</v>
      </c>
      <c r="I274" s="9"/>
    </row>
    <row r="275" spans="1:9">
      <c r="A275" s="1" t="s">
        <v>34</v>
      </c>
      <c r="B275" s="1" t="s">
        <v>83</v>
      </c>
      <c r="C275" t="str">
        <f t="shared" si="4"/>
        <v xml:space="preserve"> </v>
      </c>
      <c r="D275" s="1">
        <v>3</v>
      </c>
      <c r="E275" s="1">
        <v>2</v>
      </c>
      <c r="F275" s="1" t="s">
        <v>84</v>
      </c>
      <c r="G275" s="3" t="s">
        <v>86</v>
      </c>
      <c r="H275" s="3">
        <v>14</v>
      </c>
      <c r="I275" s="9"/>
    </row>
    <row r="276" spans="1:9">
      <c r="A276" t="s">
        <v>34</v>
      </c>
      <c r="B276" t="s">
        <v>83</v>
      </c>
      <c r="C276" t="str">
        <f t="shared" si="4"/>
        <v xml:space="preserve"> </v>
      </c>
      <c r="D276">
        <v>3</v>
      </c>
      <c r="E276">
        <v>2</v>
      </c>
      <c r="F276" t="s">
        <v>84</v>
      </c>
      <c r="G276" s="3"/>
      <c r="H276" s="3">
        <v>0</v>
      </c>
      <c r="I276" s="9"/>
    </row>
    <row r="277" spans="1:9">
      <c r="A277" s="1" t="s">
        <v>34</v>
      </c>
      <c r="B277" s="1" t="s">
        <v>83</v>
      </c>
      <c r="C277" t="str">
        <f t="shared" si="4"/>
        <v xml:space="preserve"> </v>
      </c>
      <c r="D277" s="1">
        <v>3</v>
      </c>
      <c r="E277" s="1">
        <v>2</v>
      </c>
      <c r="F277" s="1" t="s">
        <v>84</v>
      </c>
      <c r="G277" s="3"/>
      <c r="H277" s="3">
        <v>0</v>
      </c>
      <c r="I277" s="9"/>
    </row>
    <row r="278" spans="1:9">
      <c r="A278" t="s">
        <v>34</v>
      </c>
      <c r="B278" t="s">
        <v>83</v>
      </c>
      <c r="C278" t="str">
        <f t="shared" si="4"/>
        <v xml:space="preserve"> </v>
      </c>
      <c r="D278">
        <v>3</v>
      </c>
      <c r="E278">
        <v>2</v>
      </c>
      <c r="F278" t="s">
        <v>84</v>
      </c>
      <c r="G278" s="3"/>
      <c r="H278" s="3">
        <v>0</v>
      </c>
      <c r="I278" s="9"/>
    </row>
    <row r="279" spans="1:9">
      <c r="A279" s="1" t="s">
        <v>34</v>
      </c>
      <c r="B279" s="1" t="s">
        <v>83</v>
      </c>
      <c r="C279" t="str">
        <f t="shared" si="4"/>
        <v xml:space="preserve"> </v>
      </c>
      <c r="D279" s="1">
        <v>3</v>
      </c>
      <c r="E279" s="1">
        <v>2</v>
      </c>
      <c r="F279" s="1" t="s">
        <v>84</v>
      </c>
      <c r="G279" s="3"/>
      <c r="H279" s="3">
        <v>0</v>
      </c>
      <c r="I279" s="9"/>
    </row>
    <row r="280" spans="1:9">
      <c r="A280" t="s">
        <v>34</v>
      </c>
      <c r="B280" t="s">
        <v>83</v>
      </c>
      <c r="C280" t="str">
        <f t="shared" si="4"/>
        <v xml:space="preserve"> </v>
      </c>
      <c r="D280">
        <v>3</v>
      </c>
      <c r="E280">
        <v>2</v>
      </c>
      <c r="F280" t="s">
        <v>84</v>
      </c>
      <c r="G280" s="3"/>
      <c r="H280" s="3">
        <v>0</v>
      </c>
      <c r="I280" s="9"/>
    </row>
    <row r="281" spans="1:9">
      <c r="A281" s="1" t="s">
        <v>34</v>
      </c>
      <c r="B281" s="1" t="s">
        <v>83</v>
      </c>
      <c r="C281" t="str">
        <f t="shared" si="4"/>
        <v xml:space="preserve"> </v>
      </c>
      <c r="D281" s="1">
        <v>3</v>
      </c>
      <c r="E281" s="1">
        <v>2</v>
      </c>
      <c r="F281" s="1" t="s">
        <v>84</v>
      </c>
      <c r="G281" s="3"/>
      <c r="H281" s="3">
        <v>0</v>
      </c>
      <c r="I281" s="9"/>
    </row>
    <row r="282" spans="1:9">
      <c r="A282" t="s">
        <v>34</v>
      </c>
      <c r="B282" t="s">
        <v>83</v>
      </c>
      <c r="C282" t="str">
        <f t="shared" si="4"/>
        <v xml:space="preserve"> </v>
      </c>
      <c r="D282">
        <v>3</v>
      </c>
      <c r="E282">
        <v>2</v>
      </c>
      <c r="F282" t="s">
        <v>84</v>
      </c>
      <c r="G282" s="3"/>
      <c r="H282" s="3">
        <v>0</v>
      </c>
      <c r="I282" s="9"/>
    </row>
    <row r="283" spans="1:9">
      <c r="A283" s="1" t="s">
        <v>34</v>
      </c>
      <c r="B283" s="1" t="s">
        <v>83</v>
      </c>
      <c r="C283" t="str">
        <f t="shared" si="4"/>
        <v xml:space="preserve"> </v>
      </c>
      <c r="D283" s="1">
        <v>3</v>
      </c>
      <c r="E283" s="1">
        <v>2</v>
      </c>
      <c r="F283" s="1" t="s">
        <v>84</v>
      </c>
      <c r="G283" s="3"/>
      <c r="H283" s="3">
        <v>0</v>
      </c>
      <c r="I283" s="9"/>
    </row>
    <row r="284" spans="1:9">
      <c r="A284" t="s">
        <v>34</v>
      </c>
      <c r="B284" t="s">
        <v>83</v>
      </c>
      <c r="C284" t="str">
        <f t="shared" si="4"/>
        <v xml:space="preserve"> </v>
      </c>
      <c r="D284">
        <v>3</v>
      </c>
      <c r="E284">
        <v>2</v>
      </c>
      <c r="F284" t="s">
        <v>84</v>
      </c>
      <c r="G284" s="3"/>
      <c r="H284" s="3">
        <v>0</v>
      </c>
      <c r="I284" s="9"/>
    </row>
    <row r="285" spans="1:9">
      <c r="A285" s="1" t="s">
        <v>34</v>
      </c>
      <c r="B285" s="1" t="s">
        <v>83</v>
      </c>
      <c r="C285" t="str">
        <f t="shared" si="4"/>
        <v xml:space="preserve"> </v>
      </c>
      <c r="D285" s="1">
        <v>3</v>
      </c>
      <c r="E285" s="1">
        <v>2</v>
      </c>
      <c r="F285" s="1" t="s">
        <v>84</v>
      </c>
      <c r="G285" s="3"/>
      <c r="H285" s="3">
        <v>0</v>
      </c>
      <c r="I285" s="9"/>
    </row>
    <row r="286" spans="1:9">
      <c r="A286" t="s">
        <v>34</v>
      </c>
      <c r="B286" t="s">
        <v>83</v>
      </c>
      <c r="C286" t="str">
        <f t="shared" si="4"/>
        <v xml:space="preserve"> </v>
      </c>
      <c r="D286">
        <v>3</v>
      </c>
      <c r="E286">
        <v>2</v>
      </c>
      <c r="F286" t="s">
        <v>84</v>
      </c>
      <c r="G286" s="3"/>
      <c r="H286" s="3">
        <v>0</v>
      </c>
      <c r="I286" s="9"/>
    </row>
    <row r="287" spans="1:9">
      <c r="A287" s="1" t="s">
        <v>34</v>
      </c>
      <c r="B287" s="1" t="s">
        <v>83</v>
      </c>
      <c r="C287" t="str">
        <f t="shared" si="4"/>
        <v xml:space="preserve"> </v>
      </c>
      <c r="D287" s="1">
        <v>3</v>
      </c>
      <c r="E287" s="1">
        <v>2</v>
      </c>
      <c r="F287" s="1" t="s">
        <v>84</v>
      </c>
      <c r="G287" s="3"/>
      <c r="H287" s="3">
        <v>0</v>
      </c>
      <c r="I287" s="9"/>
    </row>
    <row r="288" spans="1:9">
      <c r="A288" t="s">
        <v>34</v>
      </c>
      <c r="B288" t="s">
        <v>83</v>
      </c>
      <c r="C288" t="str">
        <f t="shared" si="4"/>
        <v>2455</v>
      </c>
      <c r="D288">
        <v>3</v>
      </c>
      <c r="E288">
        <v>2</v>
      </c>
      <c r="F288" t="s">
        <v>84</v>
      </c>
      <c r="G288" t="s">
        <v>15</v>
      </c>
      <c r="H288" s="2">
        <f>H272-SUMIF(G273:G287,"&lt;&gt;",H273:H287)</f>
        <v>0</v>
      </c>
    </row>
    <row r="289" spans="1:9">
      <c r="A289" s="1"/>
      <c r="B289" s="1"/>
      <c r="C289" t="str">
        <f t="shared" si="4"/>
        <v xml:space="preserve"> </v>
      </c>
      <c r="D289" s="1"/>
      <c r="E289" s="1"/>
      <c r="F289" s="1"/>
      <c r="G289" s="1"/>
      <c r="H289" s="1"/>
      <c r="I289" s="43"/>
    </row>
    <row r="290" spans="1:9">
      <c r="A290" t="s">
        <v>8</v>
      </c>
      <c r="B290" t="s">
        <v>87</v>
      </c>
      <c r="C290" t="str">
        <f t="shared" si="4"/>
        <v xml:space="preserve"> </v>
      </c>
      <c r="D290" t="s">
        <v>10</v>
      </c>
      <c r="E290" t="s">
        <v>11</v>
      </c>
      <c r="F290" t="s">
        <v>88</v>
      </c>
      <c r="G290" t="s">
        <v>13</v>
      </c>
      <c r="H290" s="2">
        <f>VLOOKUP(B290,'uc_2024-25'!D:U, 18, FALSE)</f>
        <v>0</v>
      </c>
      <c r="I290" s="9"/>
    </row>
    <row r="291" spans="1:9">
      <c r="A291" s="1" t="s">
        <v>8</v>
      </c>
      <c r="B291" s="1" t="s">
        <v>87</v>
      </c>
      <c r="C291" t="str">
        <f t="shared" si="4"/>
        <v xml:space="preserve"> </v>
      </c>
      <c r="D291" s="1" t="s">
        <v>10</v>
      </c>
      <c r="E291" s="1" t="s">
        <v>11</v>
      </c>
      <c r="F291" s="1" t="s">
        <v>88</v>
      </c>
      <c r="G291" s="4">
        <f>VLOOKUP(B290,'uc_2024-25'!D:AB, 25, FALSE)</f>
        <v>0</v>
      </c>
      <c r="H291" s="3">
        <v>0</v>
      </c>
      <c r="I291" s="9"/>
    </row>
    <row r="292" spans="1:9">
      <c r="A292" t="s">
        <v>8</v>
      </c>
      <c r="B292" t="s">
        <v>87</v>
      </c>
      <c r="C292" t="str">
        <f t="shared" si="4"/>
        <v xml:space="preserve"> </v>
      </c>
      <c r="D292" t="s">
        <v>10</v>
      </c>
      <c r="E292" t="s">
        <v>11</v>
      </c>
      <c r="F292" t="s">
        <v>88</v>
      </c>
      <c r="G292" s="3"/>
      <c r="H292" s="3">
        <v>0</v>
      </c>
      <c r="I292" s="9"/>
    </row>
    <row r="293" spans="1:9">
      <c r="A293" s="1" t="s">
        <v>8</v>
      </c>
      <c r="B293" s="1" t="s">
        <v>87</v>
      </c>
      <c r="C293" t="str">
        <f t="shared" si="4"/>
        <v xml:space="preserve"> </v>
      </c>
      <c r="D293" s="1" t="s">
        <v>10</v>
      </c>
      <c r="E293" s="1" t="s">
        <v>11</v>
      </c>
      <c r="F293" s="1" t="s">
        <v>88</v>
      </c>
      <c r="G293" s="3"/>
      <c r="H293" s="3">
        <v>0</v>
      </c>
      <c r="I293" s="9"/>
    </row>
    <row r="294" spans="1:9">
      <c r="A294" t="s">
        <v>8</v>
      </c>
      <c r="B294" t="s">
        <v>87</v>
      </c>
      <c r="C294" t="str">
        <f t="shared" si="4"/>
        <v xml:space="preserve"> </v>
      </c>
      <c r="D294" t="s">
        <v>10</v>
      </c>
      <c r="E294" t="s">
        <v>11</v>
      </c>
      <c r="F294" t="s">
        <v>88</v>
      </c>
      <c r="G294" s="3"/>
      <c r="H294" s="3">
        <v>0</v>
      </c>
      <c r="I294" s="9"/>
    </row>
    <row r="295" spans="1:9">
      <c r="A295" s="1" t="s">
        <v>8</v>
      </c>
      <c r="B295" s="1" t="s">
        <v>87</v>
      </c>
      <c r="C295" t="str">
        <f t="shared" si="4"/>
        <v xml:space="preserve"> </v>
      </c>
      <c r="D295" s="1" t="s">
        <v>10</v>
      </c>
      <c r="E295" s="1" t="s">
        <v>11</v>
      </c>
      <c r="F295" s="1" t="s">
        <v>88</v>
      </c>
      <c r="G295" s="3"/>
      <c r="H295" s="3">
        <v>0</v>
      </c>
      <c r="I295" s="9"/>
    </row>
    <row r="296" spans="1:9">
      <c r="A296" t="s">
        <v>8</v>
      </c>
      <c r="B296" t="s">
        <v>87</v>
      </c>
      <c r="C296" t="str">
        <f t="shared" si="4"/>
        <v xml:space="preserve"> </v>
      </c>
      <c r="D296" t="s">
        <v>10</v>
      </c>
      <c r="E296" t="s">
        <v>11</v>
      </c>
      <c r="F296" t="s">
        <v>88</v>
      </c>
      <c r="G296" s="3"/>
      <c r="H296" s="3">
        <v>0</v>
      </c>
      <c r="I296" s="9"/>
    </row>
    <row r="297" spans="1:9">
      <c r="A297" s="1" t="s">
        <v>8</v>
      </c>
      <c r="B297" s="1" t="s">
        <v>87</v>
      </c>
      <c r="C297" t="str">
        <f t="shared" si="4"/>
        <v xml:space="preserve"> </v>
      </c>
      <c r="D297" s="1" t="s">
        <v>10</v>
      </c>
      <c r="E297" s="1" t="s">
        <v>11</v>
      </c>
      <c r="F297" s="1" t="s">
        <v>88</v>
      </c>
      <c r="G297" s="3"/>
      <c r="H297" s="3">
        <v>0</v>
      </c>
      <c r="I297" s="9"/>
    </row>
    <row r="298" spans="1:9">
      <c r="A298" t="s">
        <v>8</v>
      </c>
      <c r="B298" t="s">
        <v>87</v>
      </c>
      <c r="C298" t="str">
        <f t="shared" si="4"/>
        <v xml:space="preserve"> </v>
      </c>
      <c r="D298" t="s">
        <v>10</v>
      </c>
      <c r="E298" t="s">
        <v>11</v>
      </c>
      <c r="F298" t="s">
        <v>88</v>
      </c>
      <c r="G298" s="3"/>
      <c r="H298" s="3">
        <v>0</v>
      </c>
      <c r="I298" s="9"/>
    </row>
    <row r="299" spans="1:9">
      <c r="A299" s="1" t="s">
        <v>8</v>
      </c>
      <c r="B299" s="1" t="s">
        <v>87</v>
      </c>
      <c r="C299" t="str">
        <f t="shared" si="4"/>
        <v xml:space="preserve"> </v>
      </c>
      <c r="D299" s="1" t="s">
        <v>10</v>
      </c>
      <c r="E299" s="1" t="s">
        <v>11</v>
      </c>
      <c r="F299" s="1" t="s">
        <v>88</v>
      </c>
      <c r="G299" s="3"/>
      <c r="H299" s="3">
        <v>0</v>
      </c>
      <c r="I299" s="9"/>
    </row>
    <row r="300" spans="1:9">
      <c r="A300" t="s">
        <v>8</v>
      </c>
      <c r="B300" t="s">
        <v>87</v>
      </c>
      <c r="C300" t="str">
        <f t="shared" si="4"/>
        <v xml:space="preserve"> </v>
      </c>
      <c r="D300" t="s">
        <v>10</v>
      </c>
      <c r="E300" t="s">
        <v>11</v>
      </c>
      <c r="F300" t="s">
        <v>88</v>
      </c>
      <c r="G300" s="3"/>
      <c r="H300" s="3">
        <v>0</v>
      </c>
      <c r="I300" s="9"/>
    </row>
    <row r="301" spans="1:9">
      <c r="A301" s="1" t="s">
        <v>8</v>
      </c>
      <c r="B301" s="1" t="s">
        <v>87</v>
      </c>
      <c r="C301" t="str">
        <f t="shared" si="4"/>
        <v xml:space="preserve"> </v>
      </c>
      <c r="D301" s="1" t="s">
        <v>10</v>
      </c>
      <c r="E301" s="1" t="s">
        <v>11</v>
      </c>
      <c r="F301" s="1" t="s">
        <v>88</v>
      </c>
      <c r="G301" s="3"/>
      <c r="H301" s="3">
        <v>0</v>
      </c>
      <c r="I301" s="9"/>
    </row>
    <row r="302" spans="1:9">
      <c r="A302" t="s">
        <v>8</v>
      </c>
      <c r="B302" t="s">
        <v>87</v>
      </c>
      <c r="C302" t="str">
        <f t="shared" si="4"/>
        <v xml:space="preserve"> </v>
      </c>
      <c r="D302" t="s">
        <v>10</v>
      </c>
      <c r="E302" t="s">
        <v>11</v>
      </c>
      <c r="F302" t="s">
        <v>88</v>
      </c>
      <c r="G302" s="3"/>
      <c r="H302" s="3">
        <v>0</v>
      </c>
      <c r="I302" s="9"/>
    </row>
    <row r="303" spans="1:9">
      <c r="A303" s="1" t="s">
        <v>8</v>
      </c>
      <c r="B303" s="1" t="s">
        <v>87</v>
      </c>
      <c r="C303" t="str">
        <f t="shared" si="4"/>
        <v xml:space="preserve"> </v>
      </c>
      <c r="D303" s="1" t="s">
        <v>10</v>
      </c>
      <c r="E303" s="1" t="s">
        <v>11</v>
      </c>
      <c r="F303" s="1" t="s">
        <v>88</v>
      </c>
      <c r="G303" s="3"/>
      <c r="H303" s="3">
        <v>0</v>
      </c>
      <c r="I303" s="9"/>
    </row>
    <row r="304" spans="1:9">
      <c r="A304" t="s">
        <v>8</v>
      </c>
      <c r="B304" t="s">
        <v>87</v>
      </c>
      <c r="C304" t="str">
        <f t="shared" si="4"/>
        <v xml:space="preserve"> </v>
      </c>
      <c r="D304" t="s">
        <v>10</v>
      </c>
      <c r="E304" t="s">
        <v>11</v>
      </c>
      <c r="F304" t="s">
        <v>88</v>
      </c>
      <c r="G304" s="3"/>
      <c r="H304" s="3">
        <v>0</v>
      </c>
      <c r="I304" s="9"/>
    </row>
    <row r="305" spans="1:9">
      <c r="A305" s="1" t="s">
        <v>8</v>
      </c>
      <c r="B305" s="1" t="s">
        <v>87</v>
      </c>
      <c r="C305" t="str">
        <f t="shared" si="4"/>
        <v xml:space="preserve"> </v>
      </c>
      <c r="D305" s="1" t="s">
        <v>10</v>
      </c>
      <c r="E305" s="1" t="s">
        <v>11</v>
      </c>
      <c r="F305" s="1" t="s">
        <v>88</v>
      </c>
      <c r="G305" s="3"/>
      <c r="H305" s="3">
        <v>0</v>
      </c>
      <c r="I305" s="9"/>
    </row>
    <row r="306" spans="1:9">
      <c r="A306" t="s">
        <v>8</v>
      </c>
      <c r="B306" t="s">
        <v>87</v>
      </c>
      <c r="C306" t="str">
        <f t="shared" si="4"/>
        <v>2030</v>
      </c>
      <c r="D306" t="s">
        <v>10</v>
      </c>
      <c r="E306" t="s">
        <v>11</v>
      </c>
      <c r="F306" t="s">
        <v>88</v>
      </c>
      <c r="G306" t="s">
        <v>15</v>
      </c>
      <c r="H306" s="2">
        <f>H290-SUMIF(G291:G305,"&lt;&gt;",H291:H305)</f>
        <v>0</v>
      </c>
    </row>
    <row r="307" spans="1:9">
      <c r="A307" s="1"/>
      <c r="B307" s="1"/>
      <c r="C307" t="str">
        <f t="shared" si="4"/>
        <v xml:space="preserve"> </v>
      </c>
      <c r="D307" s="1"/>
      <c r="E307" s="1"/>
      <c r="F307" s="1"/>
      <c r="G307" s="1"/>
      <c r="H307" s="1"/>
      <c r="I307" s="43"/>
    </row>
    <row r="308" spans="1:9">
      <c r="A308" t="s">
        <v>34</v>
      </c>
      <c r="B308" t="s">
        <v>89</v>
      </c>
      <c r="C308" t="str">
        <f t="shared" si="4"/>
        <v xml:space="preserve"> </v>
      </c>
      <c r="D308">
        <v>1</v>
      </c>
      <c r="E308">
        <v>1</v>
      </c>
      <c r="F308" t="s">
        <v>90</v>
      </c>
      <c r="G308" t="s">
        <v>13</v>
      </c>
      <c r="H308" s="2">
        <f>VLOOKUP(B308,'uc_2024-25'!D:U, 18, FALSE)</f>
        <v>28</v>
      </c>
      <c r="I308" s="9"/>
    </row>
    <row r="309" spans="1:9">
      <c r="A309" s="1" t="s">
        <v>34</v>
      </c>
      <c r="B309" s="1" t="s">
        <v>89</v>
      </c>
      <c r="C309" t="str">
        <f t="shared" si="4"/>
        <v xml:space="preserve"> </v>
      </c>
      <c r="D309" s="1">
        <v>1</v>
      </c>
      <c r="E309" s="1">
        <v>1</v>
      </c>
      <c r="F309" s="1" t="s">
        <v>90</v>
      </c>
      <c r="G309" s="4" t="str">
        <f>VLOOKUP(B308,'uc_2024-25'!D:AB, 25, FALSE)</f>
        <v>António José Guerreiro de Brito</v>
      </c>
      <c r="H309" s="3">
        <v>20</v>
      </c>
      <c r="I309" s="9"/>
    </row>
    <row r="310" spans="1:9">
      <c r="A310" t="s">
        <v>34</v>
      </c>
      <c r="B310" t="s">
        <v>89</v>
      </c>
      <c r="C310" t="str">
        <f t="shared" si="4"/>
        <v xml:space="preserve"> </v>
      </c>
      <c r="D310">
        <v>1</v>
      </c>
      <c r="E310">
        <v>1</v>
      </c>
      <c r="F310" t="s">
        <v>90</v>
      </c>
      <c r="G310" s="3" t="s">
        <v>91</v>
      </c>
      <c r="H310" s="3">
        <v>8</v>
      </c>
      <c r="I310" s="9"/>
    </row>
    <row r="311" spans="1:9">
      <c r="A311" s="1" t="s">
        <v>34</v>
      </c>
      <c r="B311" s="1" t="s">
        <v>89</v>
      </c>
      <c r="C311" t="str">
        <f t="shared" si="4"/>
        <v xml:space="preserve"> </v>
      </c>
      <c r="D311" s="1">
        <v>1</v>
      </c>
      <c r="E311" s="1">
        <v>1</v>
      </c>
      <c r="F311" s="1" t="s">
        <v>90</v>
      </c>
      <c r="G311" s="3"/>
      <c r="H311" s="3">
        <v>0</v>
      </c>
      <c r="I311" s="9"/>
    </row>
    <row r="312" spans="1:9">
      <c r="A312" t="s">
        <v>34</v>
      </c>
      <c r="B312" t="s">
        <v>89</v>
      </c>
      <c r="C312" t="str">
        <f t="shared" si="4"/>
        <v xml:space="preserve"> </v>
      </c>
      <c r="D312">
        <v>1</v>
      </c>
      <c r="E312">
        <v>1</v>
      </c>
      <c r="F312" t="s">
        <v>90</v>
      </c>
      <c r="G312" s="3"/>
      <c r="H312" s="3">
        <v>0</v>
      </c>
      <c r="I312" s="9"/>
    </row>
    <row r="313" spans="1:9">
      <c r="A313" s="1" t="s">
        <v>34</v>
      </c>
      <c r="B313" s="1" t="s">
        <v>89</v>
      </c>
      <c r="C313" t="str">
        <f t="shared" si="4"/>
        <v xml:space="preserve"> </v>
      </c>
      <c r="D313" s="1">
        <v>1</v>
      </c>
      <c r="E313" s="1">
        <v>1</v>
      </c>
      <c r="F313" s="1" t="s">
        <v>90</v>
      </c>
      <c r="G313" s="3"/>
      <c r="H313" s="3">
        <v>0</v>
      </c>
      <c r="I313" s="9"/>
    </row>
    <row r="314" spans="1:9">
      <c r="A314" t="s">
        <v>34</v>
      </c>
      <c r="B314" t="s">
        <v>89</v>
      </c>
      <c r="C314" t="str">
        <f t="shared" si="4"/>
        <v xml:space="preserve"> </v>
      </c>
      <c r="D314">
        <v>1</v>
      </c>
      <c r="E314">
        <v>1</v>
      </c>
      <c r="F314" t="s">
        <v>90</v>
      </c>
      <c r="G314" s="3"/>
      <c r="H314" s="3">
        <v>0</v>
      </c>
      <c r="I314" s="9"/>
    </row>
    <row r="315" spans="1:9">
      <c r="A315" s="1" t="s">
        <v>34</v>
      </c>
      <c r="B315" s="1" t="s">
        <v>89</v>
      </c>
      <c r="C315" t="str">
        <f t="shared" si="4"/>
        <v xml:space="preserve"> </v>
      </c>
      <c r="D315" s="1">
        <v>1</v>
      </c>
      <c r="E315" s="1">
        <v>1</v>
      </c>
      <c r="F315" s="1" t="s">
        <v>90</v>
      </c>
      <c r="G315" s="3"/>
      <c r="H315" s="3">
        <v>0</v>
      </c>
      <c r="I315" s="9"/>
    </row>
    <row r="316" spans="1:9">
      <c r="A316" t="s">
        <v>34</v>
      </c>
      <c r="B316" t="s">
        <v>89</v>
      </c>
      <c r="C316" t="str">
        <f t="shared" si="4"/>
        <v xml:space="preserve"> </v>
      </c>
      <c r="D316">
        <v>1</v>
      </c>
      <c r="E316">
        <v>1</v>
      </c>
      <c r="F316" t="s">
        <v>90</v>
      </c>
      <c r="G316" s="3"/>
      <c r="H316" s="3">
        <v>0</v>
      </c>
      <c r="I316" s="9"/>
    </row>
    <row r="317" spans="1:9">
      <c r="A317" s="1" t="s">
        <v>34</v>
      </c>
      <c r="B317" s="1" t="s">
        <v>89</v>
      </c>
      <c r="C317" t="str">
        <f t="shared" si="4"/>
        <v xml:space="preserve"> </v>
      </c>
      <c r="D317" s="1">
        <v>1</v>
      </c>
      <c r="E317" s="1">
        <v>1</v>
      </c>
      <c r="F317" s="1" t="s">
        <v>90</v>
      </c>
      <c r="G317" s="3"/>
      <c r="H317" s="3">
        <v>0</v>
      </c>
      <c r="I317" s="9"/>
    </row>
    <row r="318" spans="1:9">
      <c r="A318" t="s">
        <v>34</v>
      </c>
      <c r="B318" t="s">
        <v>89</v>
      </c>
      <c r="C318" t="str">
        <f t="shared" si="4"/>
        <v xml:space="preserve"> </v>
      </c>
      <c r="D318">
        <v>1</v>
      </c>
      <c r="E318">
        <v>1</v>
      </c>
      <c r="F318" t="s">
        <v>90</v>
      </c>
      <c r="G318" s="3"/>
      <c r="H318" s="3">
        <v>0</v>
      </c>
      <c r="I318" s="9"/>
    </row>
    <row r="319" spans="1:9">
      <c r="A319" s="1" t="s">
        <v>34</v>
      </c>
      <c r="B319" s="1" t="s">
        <v>89</v>
      </c>
      <c r="C319" t="str">
        <f t="shared" si="4"/>
        <v xml:space="preserve"> </v>
      </c>
      <c r="D319" s="1">
        <v>1</v>
      </c>
      <c r="E319" s="1">
        <v>1</v>
      </c>
      <c r="F319" s="1" t="s">
        <v>90</v>
      </c>
      <c r="G319" s="3"/>
      <c r="H319" s="3">
        <v>0</v>
      </c>
      <c r="I319" s="9"/>
    </row>
    <row r="320" spans="1:9">
      <c r="A320" t="s">
        <v>34</v>
      </c>
      <c r="B320" t="s">
        <v>89</v>
      </c>
      <c r="C320" t="str">
        <f t="shared" si="4"/>
        <v xml:space="preserve"> </v>
      </c>
      <c r="D320">
        <v>1</v>
      </c>
      <c r="E320">
        <v>1</v>
      </c>
      <c r="F320" t="s">
        <v>90</v>
      </c>
      <c r="G320" s="3"/>
      <c r="H320" s="3">
        <v>0</v>
      </c>
      <c r="I320" s="9"/>
    </row>
    <row r="321" spans="1:9">
      <c r="A321" s="1" t="s">
        <v>34</v>
      </c>
      <c r="B321" s="1" t="s">
        <v>89</v>
      </c>
      <c r="C321" t="str">
        <f t="shared" si="4"/>
        <v xml:space="preserve"> </v>
      </c>
      <c r="D321" s="1">
        <v>1</v>
      </c>
      <c r="E321" s="1">
        <v>1</v>
      </c>
      <c r="F321" s="1" t="s">
        <v>90</v>
      </c>
      <c r="G321" s="3"/>
      <c r="H321" s="3">
        <v>0</v>
      </c>
      <c r="I321" s="9"/>
    </row>
    <row r="322" spans="1:9">
      <c r="A322" t="s">
        <v>34</v>
      </c>
      <c r="B322" t="s">
        <v>89</v>
      </c>
      <c r="C322" t="str">
        <f t="shared" si="4"/>
        <v xml:space="preserve"> </v>
      </c>
      <c r="D322">
        <v>1</v>
      </c>
      <c r="E322">
        <v>1</v>
      </c>
      <c r="F322" t="s">
        <v>90</v>
      </c>
      <c r="G322" s="3"/>
      <c r="H322" s="3">
        <v>0</v>
      </c>
      <c r="I322" s="9"/>
    </row>
    <row r="323" spans="1:9">
      <c r="A323" s="1" t="s">
        <v>34</v>
      </c>
      <c r="B323" s="1" t="s">
        <v>89</v>
      </c>
      <c r="C323" t="str">
        <f t="shared" ref="C323:C386" si="5">IF(G323="Em falta (positivo); A mais (negativo):",B323," ")</f>
        <v xml:space="preserve"> </v>
      </c>
      <c r="D323" s="1">
        <v>1</v>
      </c>
      <c r="E323" s="1">
        <v>1</v>
      </c>
      <c r="F323" s="1" t="s">
        <v>90</v>
      </c>
      <c r="G323" s="3"/>
      <c r="H323" s="3">
        <v>0</v>
      </c>
      <c r="I323" s="9"/>
    </row>
    <row r="324" spans="1:9">
      <c r="A324" t="s">
        <v>34</v>
      </c>
      <c r="B324" t="s">
        <v>89</v>
      </c>
      <c r="C324" t="str">
        <f t="shared" si="5"/>
        <v>2456</v>
      </c>
      <c r="D324">
        <v>1</v>
      </c>
      <c r="E324">
        <v>1</v>
      </c>
      <c r="F324" t="s">
        <v>90</v>
      </c>
      <c r="G324" t="s">
        <v>15</v>
      </c>
      <c r="H324" s="2">
        <f>H308-SUMIF(G309:G323,"&lt;&gt;",H309:H323)</f>
        <v>0</v>
      </c>
    </row>
    <row r="325" spans="1:9">
      <c r="A325" s="1"/>
      <c r="B325" s="1"/>
      <c r="C325" t="str">
        <f t="shared" si="5"/>
        <v xml:space="preserve"> </v>
      </c>
      <c r="D325" s="1"/>
      <c r="E325" s="1"/>
      <c r="F325" s="1"/>
      <c r="G325" s="1"/>
      <c r="H325" s="1"/>
      <c r="I325" s="43"/>
    </row>
    <row r="326" spans="1:9">
      <c r="A326" t="s">
        <v>16</v>
      </c>
      <c r="B326" t="s">
        <v>92</v>
      </c>
      <c r="C326" t="str">
        <f t="shared" si="5"/>
        <v xml:space="preserve"> </v>
      </c>
      <c r="D326">
        <v>1</v>
      </c>
      <c r="E326">
        <v>2</v>
      </c>
      <c r="F326" t="s">
        <v>93</v>
      </c>
      <c r="G326" t="s">
        <v>13</v>
      </c>
      <c r="H326" s="2">
        <f>VLOOKUP(B326,'uc_2024-25'!D:U, 18, FALSE)</f>
        <v>0</v>
      </c>
      <c r="I326" s="9"/>
    </row>
    <row r="327" spans="1:9" ht="30.75">
      <c r="A327" s="1" t="s">
        <v>16</v>
      </c>
      <c r="B327" s="1" t="s">
        <v>92</v>
      </c>
      <c r="C327" t="str">
        <f t="shared" si="5"/>
        <v xml:space="preserve"> </v>
      </c>
      <c r="D327" s="1">
        <v>1</v>
      </c>
      <c r="E327" s="1">
        <v>2</v>
      </c>
      <c r="F327" s="1" t="s">
        <v>93</v>
      </c>
      <c r="G327" s="4" t="str">
        <f>VLOOKUP(B326,'uc_2024-25'!D:AB, 25, FALSE)</f>
        <v>Coordenação externa ao ISA</v>
      </c>
      <c r="H327" s="3">
        <v>0</v>
      </c>
      <c r="I327" s="9" t="s">
        <v>94</v>
      </c>
    </row>
    <row r="328" spans="1:9">
      <c r="A328" t="s">
        <v>16</v>
      </c>
      <c r="B328" t="s">
        <v>92</v>
      </c>
      <c r="C328" t="str">
        <f t="shared" si="5"/>
        <v xml:space="preserve"> </v>
      </c>
      <c r="D328">
        <v>1</v>
      </c>
      <c r="E328">
        <v>2</v>
      </c>
      <c r="F328" t="s">
        <v>93</v>
      </c>
      <c r="G328" s="3"/>
      <c r="H328" s="3">
        <v>0</v>
      </c>
      <c r="I328" s="9"/>
    </row>
    <row r="329" spans="1:9">
      <c r="A329" s="1" t="s">
        <v>16</v>
      </c>
      <c r="B329" s="1" t="s">
        <v>92</v>
      </c>
      <c r="C329" t="str">
        <f t="shared" si="5"/>
        <v xml:space="preserve"> </v>
      </c>
      <c r="D329" s="1">
        <v>1</v>
      </c>
      <c r="E329" s="1">
        <v>2</v>
      </c>
      <c r="F329" s="1" t="s">
        <v>93</v>
      </c>
      <c r="G329" s="3"/>
      <c r="H329" s="3">
        <v>0</v>
      </c>
      <c r="I329" s="9"/>
    </row>
    <row r="330" spans="1:9">
      <c r="A330" t="s">
        <v>16</v>
      </c>
      <c r="B330" t="s">
        <v>92</v>
      </c>
      <c r="C330" t="str">
        <f t="shared" si="5"/>
        <v xml:space="preserve"> </v>
      </c>
      <c r="D330">
        <v>1</v>
      </c>
      <c r="E330">
        <v>2</v>
      </c>
      <c r="F330" t="s">
        <v>93</v>
      </c>
      <c r="G330" s="3"/>
      <c r="H330" s="3">
        <v>0</v>
      </c>
      <c r="I330" s="9"/>
    </row>
    <row r="331" spans="1:9">
      <c r="A331" s="1" t="s">
        <v>16</v>
      </c>
      <c r="B331" s="1" t="s">
        <v>92</v>
      </c>
      <c r="C331" t="str">
        <f t="shared" si="5"/>
        <v xml:space="preserve"> </v>
      </c>
      <c r="D331" s="1">
        <v>1</v>
      </c>
      <c r="E331" s="1">
        <v>2</v>
      </c>
      <c r="F331" s="1" t="s">
        <v>93</v>
      </c>
      <c r="G331" s="3"/>
      <c r="H331" s="3">
        <v>0</v>
      </c>
      <c r="I331" s="9"/>
    </row>
    <row r="332" spans="1:9">
      <c r="A332" t="s">
        <v>16</v>
      </c>
      <c r="B332" t="s">
        <v>92</v>
      </c>
      <c r="C332" t="str">
        <f t="shared" si="5"/>
        <v xml:space="preserve"> </v>
      </c>
      <c r="D332">
        <v>1</v>
      </c>
      <c r="E332">
        <v>2</v>
      </c>
      <c r="F332" t="s">
        <v>93</v>
      </c>
      <c r="G332" s="3"/>
      <c r="H332" s="3">
        <v>0</v>
      </c>
      <c r="I332" s="9"/>
    </row>
    <row r="333" spans="1:9">
      <c r="A333" s="1" t="s">
        <v>16</v>
      </c>
      <c r="B333" s="1" t="s">
        <v>92</v>
      </c>
      <c r="C333" t="str">
        <f t="shared" si="5"/>
        <v xml:space="preserve"> </v>
      </c>
      <c r="D333" s="1">
        <v>1</v>
      </c>
      <c r="E333" s="1">
        <v>2</v>
      </c>
      <c r="F333" s="1" t="s">
        <v>93</v>
      </c>
      <c r="G333" s="3"/>
      <c r="H333" s="3">
        <v>0</v>
      </c>
      <c r="I333" s="9"/>
    </row>
    <row r="334" spans="1:9">
      <c r="A334" t="s">
        <v>16</v>
      </c>
      <c r="B334" t="s">
        <v>92</v>
      </c>
      <c r="C334" t="str">
        <f t="shared" si="5"/>
        <v xml:space="preserve"> </v>
      </c>
      <c r="D334">
        <v>1</v>
      </c>
      <c r="E334">
        <v>2</v>
      </c>
      <c r="F334" t="s">
        <v>93</v>
      </c>
      <c r="G334" s="3"/>
      <c r="H334" s="3">
        <v>0</v>
      </c>
      <c r="I334" s="9"/>
    </row>
    <row r="335" spans="1:9">
      <c r="A335" s="1" t="s">
        <v>16</v>
      </c>
      <c r="B335" s="1" t="s">
        <v>92</v>
      </c>
      <c r="C335" t="str">
        <f t="shared" si="5"/>
        <v xml:space="preserve"> </v>
      </c>
      <c r="D335" s="1">
        <v>1</v>
      </c>
      <c r="E335" s="1">
        <v>2</v>
      </c>
      <c r="F335" s="1" t="s">
        <v>93</v>
      </c>
      <c r="G335" s="3"/>
      <c r="H335" s="3">
        <v>0</v>
      </c>
      <c r="I335" s="9"/>
    </row>
    <row r="336" spans="1:9">
      <c r="A336" t="s">
        <v>16</v>
      </c>
      <c r="B336" t="s">
        <v>92</v>
      </c>
      <c r="C336" t="str">
        <f t="shared" si="5"/>
        <v xml:space="preserve"> </v>
      </c>
      <c r="D336">
        <v>1</v>
      </c>
      <c r="E336">
        <v>2</v>
      </c>
      <c r="F336" t="s">
        <v>93</v>
      </c>
      <c r="G336" s="3"/>
      <c r="H336" s="3">
        <v>0</v>
      </c>
      <c r="I336" s="9"/>
    </row>
    <row r="337" spans="1:9">
      <c r="A337" s="1" t="s">
        <v>16</v>
      </c>
      <c r="B337" s="1" t="s">
        <v>92</v>
      </c>
      <c r="C337" t="str">
        <f t="shared" si="5"/>
        <v xml:space="preserve"> </v>
      </c>
      <c r="D337" s="1">
        <v>1</v>
      </c>
      <c r="E337" s="1">
        <v>2</v>
      </c>
      <c r="F337" s="1" t="s">
        <v>93</v>
      </c>
      <c r="G337" s="3"/>
      <c r="H337" s="3">
        <v>0</v>
      </c>
      <c r="I337" s="9"/>
    </row>
    <row r="338" spans="1:9">
      <c r="A338" t="s">
        <v>16</v>
      </c>
      <c r="B338" t="s">
        <v>92</v>
      </c>
      <c r="C338" t="str">
        <f t="shared" si="5"/>
        <v xml:space="preserve"> </v>
      </c>
      <c r="D338">
        <v>1</v>
      </c>
      <c r="E338">
        <v>2</v>
      </c>
      <c r="F338" t="s">
        <v>93</v>
      </c>
      <c r="G338" s="3"/>
      <c r="H338" s="3">
        <v>0</v>
      </c>
      <c r="I338" s="9"/>
    </row>
    <row r="339" spans="1:9">
      <c r="A339" s="1" t="s">
        <v>16</v>
      </c>
      <c r="B339" s="1" t="s">
        <v>92</v>
      </c>
      <c r="C339" t="str">
        <f t="shared" si="5"/>
        <v xml:space="preserve"> </v>
      </c>
      <c r="D339" s="1">
        <v>1</v>
      </c>
      <c r="E339" s="1">
        <v>2</v>
      </c>
      <c r="F339" s="1" t="s">
        <v>93</v>
      </c>
      <c r="G339" s="3"/>
      <c r="H339" s="3">
        <v>0</v>
      </c>
      <c r="I339" s="9"/>
    </row>
    <row r="340" spans="1:9">
      <c r="A340" t="s">
        <v>16</v>
      </c>
      <c r="B340" t="s">
        <v>92</v>
      </c>
      <c r="C340" t="str">
        <f t="shared" si="5"/>
        <v xml:space="preserve"> </v>
      </c>
      <c r="D340">
        <v>1</v>
      </c>
      <c r="E340">
        <v>2</v>
      </c>
      <c r="F340" t="s">
        <v>93</v>
      </c>
      <c r="G340" s="3"/>
      <c r="H340" s="3">
        <v>0</v>
      </c>
      <c r="I340" s="9"/>
    </row>
    <row r="341" spans="1:9">
      <c r="A341" s="1" t="s">
        <v>16</v>
      </c>
      <c r="B341" s="1" t="s">
        <v>92</v>
      </c>
      <c r="C341" t="str">
        <f t="shared" si="5"/>
        <v xml:space="preserve"> </v>
      </c>
      <c r="D341" s="1">
        <v>1</v>
      </c>
      <c r="E341" s="1">
        <v>2</v>
      </c>
      <c r="F341" s="1" t="s">
        <v>93</v>
      </c>
      <c r="G341" s="3"/>
      <c r="H341" s="3">
        <v>0</v>
      </c>
      <c r="I341" s="9"/>
    </row>
    <row r="342" spans="1:9">
      <c r="A342" t="s">
        <v>16</v>
      </c>
      <c r="B342" t="s">
        <v>92</v>
      </c>
      <c r="C342" t="str">
        <f t="shared" si="5"/>
        <v>1319</v>
      </c>
      <c r="D342">
        <v>1</v>
      </c>
      <c r="E342">
        <v>2</v>
      </c>
      <c r="F342" t="s">
        <v>93</v>
      </c>
      <c r="G342" t="s">
        <v>15</v>
      </c>
      <c r="H342" s="2">
        <f>H326-SUMIF(G327:G341,"&lt;&gt;",H327:H341)</f>
        <v>0</v>
      </c>
    </row>
    <row r="343" spans="1:9">
      <c r="A343" s="1"/>
      <c r="B343" s="1"/>
      <c r="C343" t="str">
        <f t="shared" si="5"/>
        <v xml:space="preserve"> </v>
      </c>
      <c r="D343" s="1"/>
      <c r="E343" s="1"/>
      <c r="F343" s="1"/>
      <c r="G343" s="1"/>
      <c r="H343" s="1"/>
      <c r="I343" s="43"/>
    </row>
    <row r="344" spans="1:9">
      <c r="A344" t="s">
        <v>34</v>
      </c>
      <c r="B344" t="s">
        <v>95</v>
      </c>
      <c r="C344" t="str">
        <f t="shared" si="5"/>
        <v xml:space="preserve"> </v>
      </c>
      <c r="D344">
        <v>1</v>
      </c>
      <c r="E344">
        <v>2</v>
      </c>
      <c r="F344" t="s">
        <v>96</v>
      </c>
      <c r="G344" t="s">
        <v>13</v>
      </c>
      <c r="H344" s="2">
        <f>VLOOKUP(B344,'uc_2024-25'!D:U, 18, FALSE)</f>
        <v>378</v>
      </c>
      <c r="I344" s="9" t="s">
        <v>97</v>
      </c>
    </row>
    <row r="345" spans="1:9">
      <c r="A345" s="1" t="s">
        <v>34</v>
      </c>
      <c r="B345" s="1" t="s">
        <v>95</v>
      </c>
      <c r="C345" t="str">
        <f t="shared" si="5"/>
        <v xml:space="preserve"> </v>
      </c>
      <c r="D345" s="1">
        <v>1</v>
      </c>
      <c r="E345" s="1">
        <v>2</v>
      </c>
      <c r="F345" s="1" t="s">
        <v>96</v>
      </c>
      <c r="G345" s="4" t="str">
        <f>VLOOKUP(B344,'uc_2024-25'!D:AB, 25, FALSE)</f>
        <v>Isabel Maria de Jesus Martins</v>
      </c>
      <c r="H345" s="3">
        <f>14*3*1.5</f>
        <v>63</v>
      </c>
      <c r="I345" s="9" t="s">
        <v>98</v>
      </c>
    </row>
    <row r="346" spans="1:9">
      <c r="A346" t="s">
        <v>34</v>
      </c>
      <c r="B346" t="s">
        <v>95</v>
      </c>
      <c r="C346" t="str">
        <f t="shared" si="5"/>
        <v xml:space="preserve"> </v>
      </c>
      <c r="D346">
        <v>1</v>
      </c>
      <c r="E346">
        <v>2</v>
      </c>
      <c r="F346" t="s">
        <v>96</v>
      </c>
      <c r="G346" s="3" t="s">
        <v>99</v>
      </c>
      <c r="H346" s="3">
        <v>35</v>
      </c>
      <c r="I346" s="9" t="s">
        <v>100</v>
      </c>
    </row>
    <row r="347" spans="1:9">
      <c r="A347" s="1" t="s">
        <v>34</v>
      </c>
      <c r="B347" s="1" t="s">
        <v>95</v>
      </c>
      <c r="C347" t="str">
        <f t="shared" si="5"/>
        <v xml:space="preserve"> </v>
      </c>
      <c r="D347" s="1">
        <v>1</v>
      </c>
      <c r="E347" s="1">
        <v>2</v>
      </c>
      <c r="F347" s="1" t="s">
        <v>96</v>
      </c>
      <c r="G347" s="3" t="s">
        <v>101</v>
      </c>
      <c r="H347" s="3">
        <v>35</v>
      </c>
      <c r="I347" s="9" t="s">
        <v>100</v>
      </c>
    </row>
    <row r="348" spans="1:9">
      <c r="A348" t="s">
        <v>34</v>
      </c>
      <c r="B348" t="s">
        <v>95</v>
      </c>
      <c r="C348" t="str">
        <f t="shared" si="5"/>
        <v xml:space="preserve"> </v>
      </c>
      <c r="D348">
        <v>1</v>
      </c>
      <c r="E348">
        <v>2</v>
      </c>
      <c r="F348" t="s">
        <v>96</v>
      </c>
      <c r="G348" s="3" t="s">
        <v>63</v>
      </c>
      <c r="H348" s="3">
        <v>105</v>
      </c>
      <c r="I348" s="9" t="s">
        <v>64</v>
      </c>
    </row>
    <row r="349" spans="1:9">
      <c r="A349" s="1" t="s">
        <v>34</v>
      </c>
      <c r="B349" s="1" t="s">
        <v>95</v>
      </c>
      <c r="C349" t="str">
        <f t="shared" si="5"/>
        <v xml:space="preserve"> </v>
      </c>
      <c r="D349" s="1">
        <v>1</v>
      </c>
      <c r="E349" s="1">
        <v>2</v>
      </c>
      <c r="F349" s="1" t="s">
        <v>96</v>
      </c>
      <c r="G349" s="3" t="s">
        <v>102</v>
      </c>
      <c r="H349" s="3">
        <v>105</v>
      </c>
      <c r="I349" s="9" t="s">
        <v>64</v>
      </c>
    </row>
    <row r="350" spans="1:9">
      <c r="A350" t="s">
        <v>34</v>
      </c>
      <c r="B350" t="s">
        <v>95</v>
      </c>
      <c r="C350" t="str">
        <f t="shared" si="5"/>
        <v xml:space="preserve"> </v>
      </c>
      <c r="D350">
        <v>1</v>
      </c>
      <c r="E350">
        <v>2</v>
      </c>
      <c r="F350" t="s">
        <v>96</v>
      </c>
      <c r="G350" s="3" t="s">
        <v>103</v>
      </c>
      <c r="H350" s="3">
        <v>35</v>
      </c>
      <c r="I350" s="9" t="s">
        <v>100</v>
      </c>
    </row>
    <row r="351" spans="1:9">
      <c r="A351" s="1" t="s">
        <v>34</v>
      </c>
      <c r="B351" s="1" t="s">
        <v>95</v>
      </c>
      <c r="C351" t="str">
        <f t="shared" si="5"/>
        <v xml:space="preserve"> </v>
      </c>
      <c r="D351" s="1">
        <v>1</v>
      </c>
      <c r="E351" s="1">
        <v>2</v>
      </c>
      <c r="F351" s="1" t="s">
        <v>96</v>
      </c>
      <c r="G351" s="3"/>
      <c r="H351" s="3">
        <v>0</v>
      </c>
      <c r="I351" s="9"/>
    </row>
    <row r="352" spans="1:9">
      <c r="A352" t="s">
        <v>34</v>
      </c>
      <c r="B352" t="s">
        <v>95</v>
      </c>
      <c r="C352" t="str">
        <f t="shared" si="5"/>
        <v xml:space="preserve"> </v>
      </c>
      <c r="D352">
        <v>1</v>
      </c>
      <c r="E352">
        <v>2</v>
      </c>
      <c r="F352" t="s">
        <v>96</v>
      </c>
      <c r="G352" s="3"/>
      <c r="H352" s="3">
        <v>0</v>
      </c>
      <c r="I352" s="9"/>
    </row>
    <row r="353" spans="1:9">
      <c r="A353" s="1" t="s">
        <v>34</v>
      </c>
      <c r="B353" s="1" t="s">
        <v>95</v>
      </c>
      <c r="C353" t="str">
        <f t="shared" si="5"/>
        <v xml:space="preserve"> </v>
      </c>
      <c r="D353" s="1">
        <v>1</v>
      </c>
      <c r="E353" s="1">
        <v>2</v>
      </c>
      <c r="F353" s="1" t="s">
        <v>96</v>
      </c>
      <c r="G353" s="3"/>
      <c r="H353" s="3">
        <v>0</v>
      </c>
      <c r="I353" s="9"/>
    </row>
    <row r="354" spans="1:9">
      <c r="A354" t="s">
        <v>34</v>
      </c>
      <c r="B354" t="s">
        <v>95</v>
      </c>
      <c r="C354" t="str">
        <f t="shared" si="5"/>
        <v xml:space="preserve"> </v>
      </c>
      <c r="D354">
        <v>1</v>
      </c>
      <c r="E354">
        <v>2</v>
      </c>
      <c r="F354" t="s">
        <v>96</v>
      </c>
      <c r="G354" s="3"/>
      <c r="H354" s="3">
        <v>0</v>
      </c>
      <c r="I354" s="9"/>
    </row>
    <row r="355" spans="1:9">
      <c r="A355" s="1" t="s">
        <v>34</v>
      </c>
      <c r="B355" s="1" t="s">
        <v>95</v>
      </c>
      <c r="C355" t="str">
        <f t="shared" si="5"/>
        <v xml:space="preserve"> </v>
      </c>
      <c r="D355" s="1">
        <v>1</v>
      </c>
      <c r="E355" s="1">
        <v>2</v>
      </c>
      <c r="F355" s="1" t="s">
        <v>96</v>
      </c>
      <c r="G355" s="3"/>
      <c r="H355" s="3">
        <v>0</v>
      </c>
      <c r="I355" s="9"/>
    </row>
    <row r="356" spans="1:9">
      <c r="A356" t="s">
        <v>34</v>
      </c>
      <c r="B356" t="s">
        <v>95</v>
      </c>
      <c r="C356" t="str">
        <f t="shared" si="5"/>
        <v xml:space="preserve"> </v>
      </c>
      <c r="D356">
        <v>1</v>
      </c>
      <c r="E356">
        <v>2</v>
      </c>
      <c r="F356" t="s">
        <v>96</v>
      </c>
      <c r="G356" s="3"/>
      <c r="H356" s="3">
        <v>0</v>
      </c>
      <c r="I356" s="9"/>
    </row>
    <row r="357" spans="1:9">
      <c r="A357" s="1" t="s">
        <v>34</v>
      </c>
      <c r="B357" s="1" t="s">
        <v>95</v>
      </c>
      <c r="C357" t="str">
        <f t="shared" si="5"/>
        <v xml:space="preserve"> </v>
      </c>
      <c r="D357" s="1">
        <v>1</v>
      </c>
      <c r="E357" s="1">
        <v>2</v>
      </c>
      <c r="F357" s="1" t="s">
        <v>96</v>
      </c>
      <c r="G357" s="3"/>
      <c r="H357" s="3">
        <v>0</v>
      </c>
      <c r="I357" s="9"/>
    </row>
    <row r="358" spans="1:9">
      <c r="A358" t="s">
        <v>34</v>
      </c>
      <c r="B358" t="s">
        <v>95</v>
      </c>
      <c r="C358" t="str">
        <f t="shared" si="5"/>
        <v xml:space="preserve"> </v>
      </c>
      <c r="D358">
        <v>1</v>
      </c>
      <c r="E358">
        <v>2</v>
      </c>
      <c r="F358" t="s">
        <v>96</v>
      </c>
      <c r="G358" s="3"/>
      <c r="H358" s="3">
        <v>0</v>
      </c>
      <c r="I358" s="9"/>
    </row>
    <row r="359" spans="1:9">
      <c r="A359" s="1" t="s">
        <v>34</v>
      </c>
      <c r="B359" s="1" t="s">
        <v>95</v>
      </c>
      <c r="C359" t="str">
        <f t="shared" si="5"/>
        <v xml:space="preserve"> </v>
      </c>
      <c r="D359" s="1">
        <v>1</v>
      </c>
      <c r="E359" s="1">
        <v>2</v>
      </c>
      <c r="F359" s="1" t="s">
        <v>96</v>
      </c>
      <c r="G359" s="3"/>
      <c r="H359" s="3">
        <v>0</v>
      </c>
      <c r="I359" s="9"/>
    </row>
    <row r="360" spans="1:9">
      <c r="A360" t="s">
        <v>34</v>
      </c>
      <c r="B360" t="s">
        <v>95</v>
      </c>
      <c r="C360" t="str">
        <f t="shared" si="5"/>
        <v>2457</v>
      </c>
      <c r="D360">
        <v>1</v>
      </c>
      <c r="E360">
        <v>2</v>
      </c>
      <c r="F360" t="s">
        <v>96</v>
      </c>
      <c r="G360" t="s">
        <v>15</v>
      </c>
      <c r="H360" s="2">
        <f>H344-SUMIF(G345:G359,"&lt;&gt;",H345:H359)</f>
        <v>0</v>
      </c>
    </row>
    <row r="361" spans="1:9">
      <c r="A361" s="1"/>
      <c r="B361" s="1"/>
      <c r="C361" t="str">
        <f t="shared" si="5"/>
        <v xml:space="preserve"> </v>
      </c>
      <c r="D361" s="1"/>
      <c r="E361" s="1"/>
      <c r="F361" s="1"/>
      <c r="G361" s="1"/>
      <c r="H361" s="1"/>
      <c r="I361" s="43"/>
    </row>
    <row r="362" spans="1:9">
      <c r="A362" t="s">
        <v>34</v>
      </c>
      <c r="B362" t="s">
        <v>104</v>
      </c>
      <c r="C362" t="str">
        <f t="shared" si="5"/>
        <v xml:space="preserve"> </v>
      </c>
      <c r="D362">
        <v>2</v>
      </c>
      <c r="E362">
        <v>2</v>
      </c>
      <c r="F362" t="s">
        <v>105</v>
      </c>
      <c r="G362" t="s">
        <v>13</v>
      </c>
      <c r="H362" s="2">
        <f>VLOOKUP(B362,'uc_2024-25'!D:U, 18, FALSE)</f>
        <v>84</v>
      </c>
      <c r="I362" s="9"/>
    </row>
    <row r="363" spans="1:9">
      <c r="A363" s="1" t="s">
        <v>34</v>
      </c>
      <c r="B363" s="1" t="s">
        <v>104</v>
      </c>
      <c r="C363" t="str">
        <f t="shared" si="5"/>
        <v xml:space="preserve"> </v>
      </c>
      <c r="D363" s="1">
        <v>2</v>
      </c>
      <c r="E363" s="1">
        <v>2</v>
      </c>
      <c r="F363" s="1" t="s">
        <v>105</v>
      </c>
      <c r="G363" s="4" t="str">
        <f>VLOOKUP(B362,'uc_2024-25'!D:AB, 25, FALSE)</f>
        <v>Miguel Pedro de Freitas Barbosa Mourato</v>
      </c>
      <c r="H363" s="3">
        <v>32</v>
      </c>
      <c r="I363" s="9"/>
    </row>
    <row r="364" spans="1:9">
      <c r="A364" t="s">
        <v>34</v>
      </c>
      <c r="B364" t="s">
        <v>104</v>
      </c>
      <c r="C364" t="str">
        <f t="shared" si="5"/>
        <v xml:space="preserve"> </v>
      </c>
      <c r="D364">
        <v>2</v>
      </c>
      <c r="E364">
        <v>2</v>
      </c>
      <c r="F364" t="s">
        <v>105</v>
      </c>
      <c r="G364" s="3" t="s">
        <v>106</v>
      </c>
      <c r="H364" s="3">
        <v>52</v>
      </c>
      <c r="I364" s="9"/>
    </row>
    <row r="365" spans="1:9">
      <c r="A365" s="1" t="s">
        <v>34</v>
      </c>
      <c r="B365" s="1" t="s">
        <v>104</v>
      </c>
      <c r="C365" t="str">
        <f t="shared" si="5"/>
        <v xml:space="preserve"> </v>
      </c>
      <c r="D365" s="1">
        <v>2</v>
      </c>
      <c r="E365" s="1">
        <v>2</v>
      </c>
      <c r="F365" s="1" t="s">
        <v>105</v>
      </c>
      <c r="G365" s="3"/>
      <c r="H365" s="3">
        <v>0</v>
      </c>
      <c r="I365" s="9"/>
    </row>
    <row r="366" spans="1:9">
      <c r="A366" t="s">
        <v>34</v>
      </c>
      <c r="B366" t="s">
        <v>104</v>
      </c>
      <c r="C366" t="str">
        <f t="shared" si="5"/>
        <v xml:space="preserve"> </v>
      </c>
      <c r="D366">
        <v>2</v>
      </c>
      <c r="E366">
        <v>2</v>
      </c>
      <c r="F366" t="s">
        <v>105</v>
      </c>
      <c r="G366" s="3"/>
      <c r="H366" s="3">
        <v>0</v>
      </c>
      <c r="I366" s="9"/>
    </row>
    <row r="367" spans="1:9">
      <c r="A367" s="1" t="s">
        <v>34</v>
      </c>
      <c r="B367" s="1" t="s">
        <v>104</v>
      </c>
      <c r="C367" t="str">
        <f t="shared" si="5"/>
        <v xml:space="preserve"> </v>
      </c>
      <c r="D367" s="1">
        <v>2</v>
      </c>
      <c r="E367" s="1">
        <v>2</v>
      </c>
      <c r="F367" s="1" t="s">
        <v>105</v>
      </c>
      <c r="G367" s="3"/>
      <c r="H367" s="3">
        <v>0</v>
      </c>
      <c r="I367" s="9"/>
    </row>
    <row r="368" spans="1:9">
      <c r="A368" t="s">
        <v>34</v>
      </c>
      <c r="B368" t="s">
        <v>104</v>
      </c>
      <c r="C368" t="str">
        <f t="shared" si="5"/>
        <v xml:space="preserve"> </v>
      </c>
      <c r="D368">
        <v>2</v>
      </c>
      <c r="E368">
        <v>2</v>
      </c>
      <c r="F368" t="s">
        <v>105</v>
      </c>
      <c r="G368" s="3"/>
      <c r="H368" s="3">
        <v>0</v>
      </c>
      <c r="I368" s="9"/>
    </row>
    <row r="369" spans="1:9">
      <c r="A369" s="1" t="s">
        <v>34</v>
      </c>
      <c r="B369" s="1" t="s">
        <v>104</v>
      </c>
      <c r="C369" t="str">
        <f t="shared" si="5"/>
        <v xml:space="preserve"> </v>
      </c>
      <c r="D369" s="1">
        <v>2</v>
      </c>
      <c r="E369" s="1">
        <v>2</v>
      </c>
      <c r="F369" s="1" t="s">
        <v>105</v>
      </c>
      <c r="G369" s="3"/>
      <c r="H369" s="3">
        <v>0</v>
      </c>
      <c r="I369" s="9"/>
    </row>
    <row r="370" spans="1:9">
      <c r="A370" t="s">
        <v>34</v>
      </c>
      <c r="B370" t="s">
        <v>104</v>
      </c>
      <c r="C370" t="str">
        <f t="shared" si="5"/>
        <v xml:space="preserve"> </v>
      </c>
      <c r="D370">
        <v>2</v>
      </c>
      <c r="E370">
        <v>2</v>
      </c>
      <c r="F370" t="s">
        <v>105</v>
      </c>
      <c r="G370" s="3"/>
      <c r="H370" s="3">
        <v>0</v>
      </c>
      <c r="I370" s="9"/>
    </row>
    <row r="371" spans="1:9">
      <c r="A371" s="1" t="s">
        <v>34</v>
      </c>
      <c r="B371" s="1" t="s">
        <v>104</v>
      </c>
      <c r="C371" t="str">
        <f t="shared" si="5"/>
        <v xml:space="preserve"> </v>
      </c>
      <c r="D371" s="1">
        <v>2</v>
      </c>
      <c r="E371" s="1">
        <v>2</v>
      </c>
      <c r="F371" s="1" t="s">
        <v>105</v>
      </c>
      <c r="G371" s="3"/>
      <c r="H371" s="3">
        <v>0</v>
      </c>
      <c r="I371" s="9"/>
    </row>
    <row r="372" spans="1:9">
      <c r="A372" t="s">
        <v>34</v>
      </c>
      <c r="B372" t="s">
        <v>104</v>
      </c>
      <c r="C372" t="str">
        <f t="shared" si="5"/>
        <v xml:space="preserve"> </v>
      </c>
      <c r="D372">
        <v>2</v>
      </c>
      <c r="E372">
        <v>2</v>
      </c>
      <c r="F372" t="s">
        <v>105</v>
      </c>
      <c r="G372" s="3"/>
      <c r="H372" s="3">
        <v>0</v>
      </c>
      <c r="I372" s="9"/>
    </row>
    <row r="373" spans="1:9">
      <c r="A373" s="1" t="s">
        <v>34</v>
      </c>
      <c r="B373" s="1" t="s">
        <v>104</v>
      </c>
      <c r="C373" t="str">
        <f t="shared" si="5"/>
        <v xml:space="preserve"> </v>
      </c>
      <c r="D373" s="1">
        <v>2</v>
      </c>
      <c r="E373" s="1">
        <v>2</v>
      </c>
      <c r="F373" s="1" t="s">
        <v>105</v>
      </c>
      <c r="G373" s="3"/>
      <c r="H373" s="3">
        <v>0</v>
      </c>
      <c r="I373" s="9"/>
    </row>
    <row r="374" spans="1:9">
      <c r="A374" t="s">
        <v>34</v>
      </c>
      <c r="B374" t="s">
        <v>104</v>
      </c>
      <c r="C374" t="str">
        <f t="shared" si="5"/>
        <v xml:space="preserve"> </v>
      </c>
      <c r="D374">
        <v>2</v>
      </c>
      <c r="E374">
        <v>2</v>
      </c>
      <c r="F374" t="s">
        <v>105</v>
      </c>
      <c r="G374" s="3"/>
      <c r="H374" s="3">
        <v>0</v>
      </c>
      <c r="I374" s="9"/>
    </row>
    <row r="375" spans="1:9">
      <c r="A375" s="1" t="s">
        <v>34</v>
      </c>
      <c r="B375" s="1" t="s">
        <v>104</v>
      </c>
      <c r="C375" t="str">
        <f t="shared" si="5"/>
        <v xml:space="preserve"> </v>
      </c>
      <c r="D375" s="1">
        <v>2</v>
      </c>
      <c r="E375" s="1">
        <v>2</v>
      </c>
      <c r="F375" s="1" t="s">
        <v>105</v>
      </c>
      <c r="G375" s="3"/>
      <c r="H375" s="3">
        <v>0</v>
      </c>
      <c r="I375" s="9"/>
    </row>
    <row r="376" spans="1:9">
      <c r="A376" t="s">
        <v>34</v>
      </c>
      <c r="B376" t="s">
        <v>104</v>
      </c>
      <c r="C376" t="str">
        <f t="shared" si="5"/>
        <v xml:space="preserve"> </v>
      </c>
      <c r="D376">
        <v>2</v>
      </c>
      <c r="E376">
        <v>2</v>
      </c>
      <c r="F376" t="s">
        <v>105</v>
      </c>
      <c r="G376" s="3"/>
      <c r="H376" s="3">
        <v>0</v>
      </c>
      <c r="I376" s="9"/>
    </row>
    <row r="377" spans="1:9">
      <c r="A377" s="1" t="s">
        <v>34</v>
      </c>
      <c r="B377" s="1" t="s">
        <v>104</v>
      </c>
      <c r="C377" t="str">
        <f t="shared" si="5"/>
        <v xml:space="preserve"> </v>
      </c>
      <c r="D377" s="1">
        <v>2</v>
      </c>
      <c r="E377" s="1">
        <v>2</v>
      </c>
      <c r="F377" s="1" t="s">
        <v>105</v>
      </c>
      <c r="G377" s="3"/>
      <c r="H377" s="3">
        <v>0</v>
      </c>
      <c r="I377" s="9"/>
    </row>
    <row r="378" spans="1:9">
      <c r="A378" t="s">
        <v>34</v>
      </c>
      <c r="B378" t="s">
        <v>104</v>
      </c>
      <c r="C378" t="str">
        <f t="shared" si="5"/>
        <v>2458</v>
      </c>
      <c r="D378">
        <v>2</v>
      </c>
      <c r="E378">
        <v>2</v>
      </c>
      <c r="F378" t="s">
        <v>105</v>
      </c>
      <c r="G378" t="s">
        <v>15</v>
      </c>
      <c r="H378" s="2">
        <f>H362-SUMIF(G363:G377,"&lt;&gt;",H363:H377)</f>
        <v>0</v>
      </c>
    </row>
    <row r="379" spans="1:9">
      <c r="A379" s="1"/>
      <c r="B379" s="1"/>
      <c r="C379" t="str">
        <f t="shared" si="5"/>
        <v xml:space="preserve"> </v>
      </c>
      <c r="D379" s="1"/>
      <c r="E379" s="1"/>
      <c r="F379" s="1"/>
      <c r="G379" s="1"/>
      <c r="H379" s="1"/>
      <c r="I379" s="43"/>
    </row>
    <row r="380" spans="1:9">
      <c r="A380" t="s">
        <v>16</v>
      </c>
      <c r="B380" t="s">
        <v>107</v>
      </c>
      <c r="C380" t="str">
        <f t="shared" si="5"/>
        <v xml:space="preserve"> </v>
      </c>
      <c r="D380">
        <v>1</v>
      </c>
      <c r="E380">
        <v>1</v>
      </c>
      <c r="F380" t="s">
        <v>108</v>
      </c>
      <c r="G380" t="s">
        <v>13</v>
      </c>
      <c r="H380" s="2">
        <f>VLOOKUP(B380,'uc_2024-25'!D:U, 18, FALSE)</f>
        <v>42</v>
      </c>
      <c r="I380" s="9"/>
    </row>
    <row r="381" spans="1:9">
      <c r="A381" s="1" t="s">
        <v>16</v>
      </c>
      <c r="B381" s="1" t="s">
        <v>107</v>
      </c>
      <c r="C381" t="str">
        <f t="shared" si="5"/>
        <v xml:space="preserve"> </v>
      </c>
      <c r="D381" s="1">
        <v>1</v>
      </c>
      <c r="E381" s="1">
        <v>1</v>
      </c>
      <c r="F381" s="1" t="s">
        <v>108</v>
      </c>
      <c r="G381" s="4" t="str">
        <f>VLOOKUP(B380,'uc_2024-25'!D:AB, 25, FALSE)</f>
        <v>Maria Suzana Leitão Ferreira Dias Vicente</v>
      </c>
      <c r="H381" s="3">
        <v>42</v>
      </c>
      <c r="I381" s="9"/>
    </row>
    <row r="382" spans="1:9">
      <c r="A382" t="s">
        <v>16</v>
      </c>
      <c r="B382" t="s">
        <v>107</v>
      </c>
      <c r="C382" t="str">
        <f t="shared" si="5"/>
        <v xml:space="preserve"> </v>
      </c>
      <c r="D382">
        <v>1</v>
      </c>
      <c r="E382">
        <v>1</v>
      </c>
      <c r="F382" t="s">
        <v>108</v>
      </c>
      <c r="G382" s="3"/>
      <c r="H382" s="3">
        <v>0</v>
      </c>
      <c r="I382" s="9"/>
    </row>
    <row r="383" spans="1:9">
      <c r="A383" s="1" t="s">
        <v>16</v>
      </c>
      <c r="B383" s="1" t="s">
        <v>107</v>
      </c>
      <c r="C383" t="str">
        <f t="shared" si="5"/>
        <v xml:space="preserve"> </v>
      </c>
      <c r="D383" s="1">
        <v>1</v>
      </c>
      <c r="E383" s="1">
        <v>1</v>
      </c>
      <c r="F383" s="1" t="s">
        <v>108</v>
      </c>
      <c r="G383" s="3"/>
      <c r="H383" s="3">
        <v>0</v>
      </c>
      <c r="I383" s="9"/>
    </row>
    <row r="384" spans="1:9">
      <c r="A384" t="s">
        <v>16</v>
      </c>
      <c r="B384" t="s">
        <v>107</v>
      </c>
      <c r="C384" t="str">
        <f t="shared" si="5"/>
        <v xml:space="preserve"> </v>
      </c>
      <c r="D384">
        <v>1</v>
      </c>
      <c r="E384">
        <v>1</v>
      </c>
      <c r="F384" t="s">
        <v>108</v>
      </c>
      <c r="G384" s="3"/>
      <c r="H384" s="3">
        <v>0</v>
      </c>
      <c r="I384" s="9"/>
    </row>
    <row r="385" spans="1:9">
      <c r="A385" s="1" t="s">
        <v>16</v>
      </c>
      <c r="B385" s="1" t="s">
        <v>107</v>
      </c>
      <c r="C385" t="str">
        <f t="shared" si="5"/>
        <v xml:space="preserve"> </v>
      </c>
      <c r="D385" s="1">
        <v>1</v>
      </c>
      <c r="E385" s="1">
        <v>1</v>
      </c>
      <c r="F385" s="1" t="s">
        <v>108</v>
      </c>
      <c r="G385" s="3"/>
      <c r="H385" s="3">
        <v>0</v>
      </c>
      <c r="I385" s="9"/>
    </row>
    <row r="386" spans="1:9">
      <c r="A386" t="s">
        <v>16</v>
      </c>
      <c r="B386" t="s">
        <v>107</v>
      </c>
      <c r="C386" t="str">
        <f t="shared" si="5"/>
        <v xml:space="preserve"> </v>
      </c>
      <c r="D386">
        <v>1</v>
      </c>
      <c r="E386">
        <v>1</v>
      </c>
      <c r="F386" t="s">
        <v>108</v>
      </c>
      <c r="G386" s="3"/>
      <c r="H386" s="3">
        <v>0</v>
      </c>
      <c r="I386" s="9"/>
    </row>
    <row r="387" spans="1:9">
      <c r="A387" s="1" t="s">
        <v>16</v>
      </c>
      <c r="B387" s="1" t="s">
        <v>107</v>
      </c>
      <c r="C387" t="str">
        <f t="shared" ref="C387:C450" si="6">IF(G387="Em falta (positivo); A mais (negativo):",B387," ")</f>
        <v xml:space="preserve"> </v>
      </c>
      <c r="D387" s="1">
        <v>1</v>
      </c>
      <c r="E387" s="1">
        <v>1</v>
      </c>
      <c r="F387" s="1" t="s">
        <v>108</v>
      </c>
      <c r="G387" s="3"/>
      <c r="H387" s="3">
        <v>0</v>
      </c>
      <c r="I387" s="9"/>
    </row>
    <row r="388" spans="1:9">
      <c r="A388" t="s">
        <v>16</v>
      </c>
      <c r="B388" t="s">
        <v>107</v>
      </c>
      <c r="C388" t="str">
        <f t="shared" si="6"/>
        <v xml:space="preserve"> </v>
      </c>
      <c r="D388">
        <v>1</v>
      </c>
      <c r="E388">
        <v>1</v>
      </c>
      <c r="F388" t="s">
        <v>108</v>
      </c>
      <c r="G388" s="3"/>
      <c r="H388" s="3">
        <v>0</v>
      </c>
      <c r="I388" s="9"/>
    </row>
    <row r="389" spans="1:9">
      <c r="A389" s="1" t="s">
        <v>16</v>
      </c>
      <c r="B389" s="1" t="s">
        <v>107</v>
      </c>
      <c r="C389" t="str">
        <f t="shared" si="6"/>
        <v xml:space="preserve"> </v>
      </c>
      <c r="D389" s="1">
        <v>1</v>
      </c>
      <c r="E389" s="1">
        <v>1</v>
      </c>
      <c r="F389" s="1" t="s">
        <v>108</v>
      </c>
      <c r="G389" s="3"/>
      <c r="H389" s="3">
        <v>0</v>
      </c>
      <c r="I389" s="9"/>
    </row>
    <row r="390" spans="1:9">
      <c r="A390" t="s">
        <v>16</v>
      </c>
      <c r="B390" t="s">
        <v>107</v>
      </c>
      <c r="C390" t="str">
        <f t="shared" si="6"/>
        <v xml:space="preserve"> </v>
      </c>
      <c r="D390">
        <v>1</v>
      </c>
      <c r="E390">
        <v>1</v>
      </c>
      <c r="F390" t="s">
        <v>108</v>
      </c>
      <c r="G390" s="3"/>
      <c r="H390" s="3">
        <v>0</v>
      </c>
      <c r="I390" s="9"/>
    </row>
    <row r="391" spans="1:9">
      <c r="A391" s="1" t="s">
        <v>16</v>
      </c>
      <c r="B391" s="1" t="s">
        <v>107</v>
      </c>
      <c r="C391" t="str">
        <f t="shared" si="6"/>
        <v xml:space="preserve"> </v>
      </c>
      <c r="D391" s="1">
        <v>1</v>
      </c>
      <c r="E391" s="1">
        <v>1</v>
      </c>
      <c r="F391" s="1" t="s">
        <v>108</v>
      </c>
      <c r="G391" s="3"/>
      <c r="H391" s="3">
        <v>0</v>
      </c>
      <c r="I391" s="9"/>
    </row>
    <row r="392" spans="1:9">
      <c r="A392" t="s">
        <v>16</v>
      </c>
      <c r="B392" t="s">
        <v>107</v>
      </c>
      <c r="C392" t="str">
        <f t="shared" si="6"/>
        <v xml:space="preserve"> </v>
      </c>
      <c r="D392">
        <v>1</v>
      </c>
      <c r="E392">
        <v>1</v>
      </c>
      <c r="F392" t="s">
        <v>108</v>
      </c>
      <c r="G392" s="3"/>
      <c r="H392" s="3">
        <v>0</v>
      </c>
      <c r="I392" s="9"/>
    </row>
    <row r="393" spans="1:9">
      <c r="A393" s="1" t="s">
        <v>16</v>
      </c>
      <c r="B393" s="1" t="s">
        <v>107</v>
      </c>
      <c r="C393" t="str">
        <f t="shared" si="6"/>
        <v xml:space="preserve"> </v>
      </c>
      <c r="D393" s="1">
        <v>1</v>
      </c>
      <c r="E393" s="1">
        <v>1</v>
      </c>
      <c r="F393" s="1" t="s">
        <v>108</v>
      </c>
      <c r="G393" s="3"/>
      <c r="H393" s="3">
        <v>0</v>
      </c>
      <c r="I393" s="9"/>
    </row>
    <row r="394" spans="1:9">
      <c r="A394" t="s">
        <v>16</v>
      </c>
      <c r="B394" t="s">
        <v>107</v>
      </c>
      <c r="C394" t="str">
        <f t="shared" si="6"/>
        <v xml:space="preserve"> </v>
      </c>
      <c r="D394">
        <v>1</v>
      </c>
      <c r="E394">
        <v>1</v>
      </c>
      <c r="F394" t="s">
        <v>108</v>
      </c>
      <c r="G394" s="3"/>
      <c r="H394" s="3">
        <v>0</v>
      </c>
      <c r="I394" s="9"/>
    </row>
    <row r="395" spans="1:9">
      <c r="A395" s="1" t="s">
        <v>16</v>
      </c>
      <c r="B395" s="1" t="s">
        <v>107</v>
      </c>
      <c r="C395" t="str">
        <f t="shared" si="6"/>
        <v xml:space="preserve"> </v>
      </c>
      <c r="D395" s="1">
        <v>1</v>
      </c>
      <c r="E395" s="1">
        <v>1</v>
      </c>
      <c r="F395" s="1" t="s">
        <v>108</v>
      </c>
      <c r="G395" s="3"/>
      <c r="H395" s="3">
        <v>0</v>
      </c>
      <c r="I395" s="9"/>
    </row>
    <row r="396" spans="1:9">
      <c r="A396" t="s">
        <v>16</v>
      </c>
      <c r="B396" t="s">
        <v>107</v>
      </c>
      <c r="C396" t="str">
        <f t="shared" si="6"/>
        <v>1647</v>
      </c>
      <c r="D396">
        <v>1</v>
      </c>
      <c r="E396">
        <v>1</v>
      </c>
      <c r="F396" t="s">
        <v>108</v>
      </c>
      <c r="G396" t="s">
        <v>15</v>
      </c>
      <c r="H396" s="2">
        <f>H380-SUMIF(G381:G395,"&lt;&gt;",H381:H395)</f>
        <v>0</v>
      </c>
    </row>
    <row r="397" spans="1:9">
      <c r="A397" s="1"/>
      <c r="B397" s="1"/>
      <c r="C397" t="str">
        <f t="shared" si="6"/>
        <v xml:space="preserve"> </v>
      </c>
      <c r="D397" s="1"/>
      <c r="E397" s="1"/>
      <c r="F397" s="1"/>
      <c r="G397" s="1"/>
      <c r="H397" s="1"/>
      <c r="I397" s="43"/>
    </row>
    <row r="398" spans="1:9" ht="60.75">
      <c r="A398" t="s">
        <v>16</v>
      </c>
      <c r="B398" t="s">
        <v>109</v>
      </c>
      <c r="C398" t="str">
        <f t="shared" si="6"/>
        <v xml:space="preserve"> </v>
      </c>
      <c r="D398">
        <v>1</v>
      </c>
      <c r="E398">
        <v>2</v>
      </c>
      <c r="F398" t="s">
        <v>110</v>
      </c>
      <c r="G398" t="s">
        <v>13</v>
      </c>
      <c r="H398" s="2">
        <f>VLOOKUP(B398,'uc_2024-25'!D:U, 18, FALSE)</f>
        <v>35</v>
      </c>
      <c r="I398" s="9" t="s">
        <v>111</v>
      </c>
    </row>
    <row r="399" spans="1:9">
      <c r="A399" s="1" t="s">
        <v>16</v>
      </c>
      <c r="B399" s="1" t="s">
        <v>109</v>
      </c>
      <c r="C399" t="str">
        <f t="shared" si="6"/>
        <v xml:space="preserve"> </v>
      </c>
      <c r="D399" s="1">
        <v>1</v>
      </c>
      <c r="E399" s="1">
        <v>2</v>
      </c>
      <c r="F399" s="1" t="s">
        <v>110</v>
      </c>
      <c r="G399" s="4" t="str">
        <f>VLOOKUP(B398,'uc_2024-25'!D:AB, 25, FALSE)</f>
        <v>Pedro Segurado</v>
      </c>
      <c r="H399" s="3">
        <v>35</v>
      </c>
      <c r="I399" s="9"/>
    </row>
    <row r="400" spans="1:9">
      <c r="A400" t="s">
        <v>16</v>
      </c>
      <c r="B400" t="s">
        <v>109</v>
      </c>
      <c r="C400" t="str">
        <f t="shared" si="6"/>
        <v xml:space="preserve"> </v>
      </c>
      <c r="D400">
        <v>1</v>
      </c>
      <c r="E400">
        <v>2</v>
      </c>
      <c r="F400" t="s">
        <v>110</v>
      </c>
      <c r="G400" s="3"/>
      <c r="H400" s="3">
        <v>0</v>
      </c>
      <c r="I400" s="9"/>
    </row>
    <row r="401" spans="1:9">
      <c r="A401" s="1" t="s">
        <v>16</v>
      </c>
      <c r="B401" s="1" t="s">
        <v>109</v>
      </c>
      <c r="C401" t="str">
        <f t="shared" si="6"/>
        <v xml:space="preserve"> </v>
      </c>
      <c r="D401" s="1">
        <v>1</v>
      </c>
      <c r="E401" s="1">
        <v>2</v>
      </c>
      <c r="F401" s="1" t="s">
        <v>110</v>
      </c>
      <c r="G401" s="3"/>
      <c r="H401" s="3">
        <v>0</v>
      </c>
      <c r="I401" s="9"/>
    </row>
    <row r="402" spans="1:9">
      <c r="A402" t="s">
        <v>16</v>
      </c>
      <c r="B402" t="s">
        <v>109</v>
      </c>
      <c r="C402" t="str">
        <f t="shared" si="6"/>
        <v xml:space="preserve"> </v>
      </c>
      <c r="D402">
        <v>1</v>
      </c>
      <c r="E402">
        <v>2</v>
      </c>
      <c r="F402" t="s">
        <v>110</v>
      </c>
      <c r="G402" s="3"/>
      <c r="H402" s="3">
        <v>0</v>
      </c>
      <c r="I402" s="9"/>
    </row>
    <row r="403" spans="1:9">
      <c r="A403" s="1" t="s">
        <v>16</v>
      </c>
      <c r="B403" s="1" t="s">
        <v>109</v>
      </c>
      <c r="C403" t="str">
        <f t="shared" si="6"/>
        <v xml:space="preserve"> </v>
      </c>
      <c r="D403" s="1">
        <v>1</v>
      </c>
      <c r="E403" s="1">
        <v>2</v>
      </c>
      <c r="F403" s="1" t="s">
        <v>110</v>
      </c>
      <c r="G403" s="3"/>
      <c r="H403" s="3">
        <v>0</v>
      </c>
      <c r="I403" s="9"/>
    </row>
    <row r="404" spans="1:9">
      <c r="A404" t="s">
        <v>16</v>
      </c>
      <c r="B404" t="s">
        <v>109</v>
      </c>
      <c r="C404" t="str">
        <f t="shared" si="6"/>
        <v xml:space="preserve"> </v>
      </c>
      <c r="D404">
        <v>1</v>
      </c>
      <c r="E404">
        <v>2</v>
      </c>
      <c r="F404" t="s">
        <v>110</v>
      </c>
      <c r="G404" s="3"/>
      <c r="H404" s="3">
        <v>0</v>
      </c>
      <c r="I404" s="9"/>
    </row>
    <row r="405" spans="1:9">
      <c r="A405" s="1" t="s">
        <v>16</v>
      </c>
      <c r="B405" s="1" t="s">
        <v>109</v>
      </c>
      <c r="C405" t="str">
        <f t="shared" si="6"/>
        <v xml:space="preserve"> </v>
      </c>
      <c r="D405" s="1">
        <v>1</v>
      </c>
      <c r="E405" s="1">
        <v>2</v>
      </c>
      <c r="F405" s="1" t="s">
        <v>110</v>
      </c>
      <c r="G405" s="3"/>
      <c r="H405" s="3">
        <v>0</v>
      </c>
      <c r="I405" s="9"/>
    </row>
    <row r="406" spans="1:9">
      <c r="A406" t="s">
        <v>16</v>
      </c>
      <c r="B406" t="s">
        <v>109</v>
      </c>
      <c r="C406" t="str">
        <f t="shared" si="6"/>
        <v xml:space="preserve"> </v>
      </c>
      <c r="D406">
        <v>1</v>
      </c>
      <c r="E406">
        <v>2</v>
      </c>
      <c r="F406" t="s">
        <v>110</v>
      </c>
      <c r="G406" s="3"/>
      <c r="H406" s="3">
        <v>0</v>
      </c>
      <c r="I406" s="9"/>
    </row>
    <row r="407" spans="1:9">
      <c r="A407" s="1" t="s">
        <v>16</v>
      </c>
      <c r="B407" s="1" t="s">
        <v>109</v>
      </c>
      <c r="C407" t="str">
        <f t="shared" si="6"/>
        <v xml:space="preserve"> </v>
      </c>
      <c r="D407" s="1">
        <v>1</v>
      </c>
      <c r="E407" s="1">
        <v>2</v>
      </c>
      <c r="F407" s="1" t="s">
        <v>110</v>
      </c>
      <c r="G407" s="3"/>
      <c r="H407" s="3">
        <v>0</v>
      </c>
      <c r="I407" s="9"/>
    </row>
    <row r="408" spans="1:9">
      <c r="A408" t="s">
        <v>16</v>
      </c>
      <c r="B408" t="s">
        <v>109</v>
      </c>
      <c r="C408" t="str">
        <f t="shared" si="6"/>
        <v xml:space="preserve"> </v>
      </c>
      <c r="D408">
        <v>1</v>
      </c>
      <c r="E408">
        <v>2</v>
      </c>
      <c r="F408" t="s">
        <v>110</v>
      </c>
      <c r="G408" s="3"/>
      <c r="H408" s="3">
        <v>0</v>
      </c>
      <c r="I408" s="9"/>
    </row>
    <row r="409" spans="1:9">
      <c r="A409" s="1" t="s">
        <v>16</v>
      </c>
      <c r="B409" s="1" t="s">
        <v>109</v>
      </c>
      <c r="C409" t="str">
        <f t="shared" si="6"/>
        <v xml:space="preserve"> </v>
      </c>
      <c r="D409" s="1">
        <v>1</v>
      </c>
      <c r="E409" s="1">
        <v>2</v>
      </c>
      <c r="F409" s="1" t="s">
        <v>110</v>
      </c>
      <c r="G409" s="3"/>
      <c r="H409" s="3">
        <v>0</v>
      </c>
      <c r="I409" s="9"/>
    </row>
    <row r="410" spans="1:9">
      <c r="A410" t="s">
        <v>16</v>
      </c>
      <c r="B410" t="s">
        <v>109</v>
      </c>
      <c r="C410" t="str">
        <f t="shared" si="6"/>
        <v xml:space="preserve"> </v>
      </c>
      <c r="D410">
        <v>1</v>
      </c>
      <c r="E410">
        <v>2</v>
      </c>
      <c r="F410" t="s">
        <v>110</v>
      </c>
      <c r="G410" s="3"/>
      <c r="H410" s="3">
        <v>0</v>
      </c>
      <c r="I410" s="9"/>
    </row>
    <row r="411" spans="1:9">
      <c r="A411" s="1" t="s">
        <v>16</v>
      </c>
      <c r="B411" s="1" t="s">
        <v>109</v>
      </c>
      <c r="C411" t="str">
        <f t="shared" si="6"/>
        <v xml:space="preserve"> </v>
      </c>
      <c r="D411" s="1">
        <v>1</v>
      </c>
      <c r="E411" s="1">
        <v>2</v>
      </c>
      <c r="F411" s="1" t="s">
        <v>110</v>
      </c>
      <c r="G411" s="3"/>
      <c r="H411" s="3">
        <v>0</v>
      </c>
      <c r="I411" s="9"/>
    </row>
    <row r="412" spans="1:9">
      <c r="A412" t="s">
        <v>16</v>
      </c>
      <c r="B412" t="s">
        <v>109</v>
      </c>
      <c r="C412" t="str">
        <f t="shared" si="6"/>
        <v xml:space="preserve"> </v>
      </c>
      <c r="D412">
        <v>1</v>
      </c>
      <c r="E412">
        <v>2</v>
      </c>
      <c r="F412" t="s">
        <v>110</v>
      </c>
      <c r="G412" s="3"/>
      <c r="H412" s="3">
        <v>0</v>
      </c>
      <c r="I412" s="9"/>
    </row>
    <row r="413" spans="1:9">
      <c r="A413" s="1" t="s">
        <v>16</v>
      </c>
      <c r="B413" s="1" t="s">
        <v>109</v>
      </c>
      <c r="C413" t="str">
        <f t="shared" si="6"/>
        <v xml:space="preserve"> </v>
      </c>
      <c r="D413" s="1">
        <v>1</v>
      </c>
      <c r="E413" s="1">
        <v>2</v>
      </c>
      <c r="F413" s="1" t="s">
        <v>110</v>
      </c>
      <c r="G413" s="3"/>
      <c r="H413" s="3">
        <v>0</v>
      </c>
      <c r="I413" s="9"/>
    </row>
    <row r="414" spans="1:9">
      <c r="A414" t="s">
        <v>16</v>
      </c>
      <c r="B414" t="s">
        <v>109</v>
      </c>
      <c r="C414" t="str">
        <f t="shared" si="6"/>
        <v>2372</v>
      </c>
      <c r="D414">
        <v>1</v>
      </c>
      <c r="E414">
        <v>2</v>
      </c>
      <c r="F414" t="s">
        <v>110</v>
      </c>
      <c r="G414" t="s">
        <v>15</v>
      </c>
      <c r="H414" s="2">
        <f>H398-SUMIF(G399:G413,"&lt;&gt;",H399:H413)</f>
        <v>0</v>
      </c>
    </row>
    <row r="415" spans="1:9">
      <c r="A415" s="1"/>
      <c r="B415" s="1"/>
      <c r="C415" t="str">
        <f t="shared" si="6"/>
        <v xml:space="preserve"> </v>
      </c>
      <c r="D415" s="1"/>
      <c r="E415" s="1"/>
      <c r="F415" s="1"/>
      <c r="G415" s="1"/>
      <c r="H415" s="1"/>
      <c r="I415" s="43"/>
    </row>
    <row r="416" spans="1:9">
      <c r="A416" t="s">
        <v>34</v>
      </c>
      <c r="B416" t="s">
        <v>112</v>
      </c>
      <c r="C416" t="str">
        <f t="shared" si="6"/>
        <v xml:space="preserve"> </v>
      </c>
      <c r="D416">
        <v>1</v>
      </c>
      <c r="E416">
        <v>1</v>
      </c>
      <c r="F416" t="s">
        <v>113</v>
      </c>
      <c r="G416" t="s">
        <v>13</v>
      </c>
      <c r="H416" s="2">
        <f>VLOOKUP(B416,'uc_2024-25'!D:U, 18, FALSE)</f>
        <v>0</v>
      </c>
      <c r="I416" s="9"/>
    </row>
    <row r="417" spans="1:9">
      <c r="A417" s="1" t="s">
        <v>34</v>
      </c>
      <c r="B417" s="1" t="s">
        <v>112</v>
      </c>
      <c r="C417" t="str">
        <f t="shared" si="6"/>
        <v xml:space="preserve"> </v>
      </c>
      <c r="D417" s="1">
        <v>1</v>
      </c>
      <c r="E417" s="1">
        <v>1</v>
      </c>
      <c r="F417" s="1" t="s">
        <v>113</v>
      </c>
      <c r="G417" s="4" t="str">
        <f>VLOOKUP(B416,'uc_2024-25'!D:AB, 25, FALSE)</f>
        <v>Coordenação externa ao ISA</v>
      </c>
      <c r="H417" s="3">
        <v>0</v>
      </c>
      <c r="I417" s="9"/>
    </row>
    <row r="418" spans="1:9">
      <c r="A418" t="s">
        <v>34</v>
      </c>
      <c r="B418" t="s">
        <v>112</v>
      </c>
      <c r="C418" t="str">
        <f t="shared" si="6"/>
        <v xml:space="preserve"> </v>
      </c>
      <c r="D418">
        <v>1</v>
      </c>
      <c r="E418">
        <v>1</v>
      </c>
      <c r="F418" t="s">
        <v>113</v>
      </c>
      <c r="G418" s="3"/>
      <c r="H418" s="3">
        <v>0</v>
      </c>
      <c r="I418" s="9"/>
    </row>
    <row r="419" spans="1:9">
      <c r="A419" s="1" t="s">
        <v>34</v>
      </c>
      <c r="B419" s="1" t="s">
        <v>112</v>
      </c>
      <c r="C419" t="str">
        <f t="shared" si="6"/>
        <v xml:space="preserve"> </v>
      </c>
      <c r="D419" s="1">
        <v>1</v>
      </c>
      <c r="E419" s="1">
        <v>1</v>
      </c>
      <c r="F419" s="1" t="s">
        <v>113</v>
      </c>
      <c r="G419" s="3"/>
      <c r="H419" s="3">
        <v>0</v>
      </c>
      <c r="I419" s="9"/>
    </row>
    <row r="420" spans="1:9">
      <c r="A420" t="s">
        <v>34</v>
      </c>
      <c r="B420" t="s">
        <v>112</v>
      </c>
      <c r="C420" t="str">
        <f t="shared" si="6"/>
        <v xml:space="preserve"> </v>
      </c>
      <c r="D420">
        <v>1</v>
      </c>
      <c r="E420">
        <v>1</v>
      </c>
      <c r="F420" t="s">
        <v>113</v>
      </c>
      <c r="G420" s="3"/>
      <c r="H420" s="3">
        <v>0</v>
      </c>
      <c r="I420" s="9"/>
    </row>
    <row r="421" spans="1:9">
      <c r="A421" s="1" t="s">
        <v>34</v>
      </c>
      <c r="B421" s="1" t="s">
        <v>112</v>
      </c>
      <c r="C421" t="str">
        <f t="shared" si="6"/>
        <v xml:space="preserve"> </v>
      </c>
      <c r="D421" s="1">
        <v>1</v>
      </c>
      <c r="E421" s="1">
        <v>1</v>
      </c>
      <c r="F421" s="1" t="s">
        <v>113</v>
      </c>
      <c r="G421" s="3"/>
      <c r="H421" s="3">
        <v>0</v>
      </c>
      <c r="I421" s="9"/>
    </row>
    <row r="422" spans="1:9">
      <c r="A422" t="s">
        <v>34</v>
      </c>
      <c r="B422" t="s">
        <v>112</v>
      </c>
      <c r="C422" t="str">
        <f t="shared" si="6"/>
        <v xml:space="preserve"> </v>
      </c>
      <c r="D422">
        <v>1</v>
      </c>
      <c r="E422">
        <v>1</v>
      </c>
      <c r="F422" t="s">
        <v>113</v>
      </c>
      <c r="G422" s="3"/>
      <c r="H422" s="3">
        <v>0</v>
      </c>
      <c r="I422" s="9"/>
    </row>
    <row r="423" spans="1:9">
      <c r="A423" s="1" t="s">
        <v>34</v>
      </c>
      <c r="B423" s="1" t="s">
        <v>112</v>
      </c>
      <c r="C423" t="str">
        <f t="shared" si="6"/>
        <v xml:space="preserve"> </v>
      </c>
      <c r="D423" s="1">
        <v>1</v>
      </c>
      <c r="E423" s="1">
        <v>1</v>
      </c>
      <c r="F423" s="1" t="s">
        <v>113</v>
      </c>
      <c r="G423" s="3"/>
      <c r="H423" s="3">
        <v>0</v>
      </c>
      <c r="I423" s="9"/>
    </row>
    <row r="424" spans="1:9">
      <c r="A424" t="s">
        <v>34</v>
      </c>
      <c r="B424" t="s">
        <v>112</v>
      </c>
      <c r="C424" t="str">
        <f t="shared" si="6"/>
        <v xml:space="preserve"> </v>
      </c>
      <c r="D424">
        <v>1</v>
      </c>
      <c r="E424">
        <v>1</v>
      </c>
      <c r="F424" t="s">
        <v>113</v>
      </c>
      <c r="G424" s="3"/>
      <c r="H424" s="3">
        <v>0</v>
      </c>
      <c r="I424" s="9"/>
    </row>
    <row r="425" spans="1:9">
      <c r="A425" s="1" t="s">
        <v>34</v>
      </c>
      <c r="B425" s="1" t="s">
        <v>112</v>
      </c>
      <c r="C425" t="str">
        <f t="shared" si="6"/>
        <v xml:space="preserve"> </v>
      </c>
      <c r="D425" s="1">
        <v>1</v>
      </c>
      <c r="E425" s="1">
        <v>1</v>
      </c>
      <c r="F425" s="1" t="s">
        <v>113</v>
      </c>
      <c r="G425" s="3"/>
      <c r="H425" s="3">
        <v>0</v>
      </c>
      <c r="I425" s="9"/>
    </row>
    <row r="426" spans="1:9">
      <c r="A426" t="s">
        <v>34</v>
      </c>
      <c r="B426" t="s">
        <v>112</v>
      </c>
      <c r="C426" t="str">
        <f t="shared" si="6"/>
        <v xml:space="preserve"> </v>
      </c>
      <c r="D426">
        <v>1</v>
      </c>
      <c r="E426">
        <v>1</v>
      </c>
      <c r="F426" t="s">
        <v>113</v>
      </c>
      <c r="G426" s="3"/>
      <c r="H426" s="3">
        <v>0</v>
      </c>
      <c r="I426" s="9"/>
    </row>
    <row r="427" spans="1:9">
      <c r="A427" s="1" t="s">
        <v>34</v>
      </c>
      <c r="B427" s="1" t="s">
        <v>112</v>
      </c>
      <c r="C427" t="str">
        <f t="shared" si="6"/>
        <v xml:space="preserve"> </v>
      </c>
      <c r="D427" s="1">
        <v>1</v>
      </c>
      <c r="E427" s="1">
        <v>1</v>
      </c>
      <c r="F427" s="1" t="s">
        <v>113</v>
      </c>
      <c r="G427" s="3"/>
      <c r="H427" s="3">
        <v>0</v>
      </c>
      <c r="I427" s="9"/>
    </row>
    <row r="428" spans="1:9">
      <c r="A428" t="s">
        <v>34</v>
      </c>
      <c r="B428" t="s">
        <v>112</v>
      </c>
      <c r="C428" t="str">
        <f t="shared" si="6"/>
        <v xml:space="preserve"> </v>
      </c>
      <c r="D428">
        <v>1</v>
      </c>
      <c r="E428">
        <v>1</v>
      </c>
      <c r="F428" t="s">
        <v>113</v>
      </c>
      <c r="G428" s="3"/>
      <c r="H428" s="3">
        <v>0</v>
      </c>
      <c r="I428" s="9"/>
    </row>
    <row r="429" spans="1:9">
      <c r="A429" s="1" t="s">
        <v>34</v>
      </c>
      <c r="B429" s="1" t="s">
        <v>112</v>
      </c>
      <c r="C429" t="str">
        <f t="shared" si="6"/>
        <v xml:space="preserve"> </v>
      </c>
      <c r="D429" s="1">
        <v>1</v>
      </c>
      <c r="E429" s="1">
        <v>1</v>
      </c>
      <c r="F429" s="1" t="s">
        <v>113</v>
      </c>
      <c r="G429" s="3"/>
      <c r="H429" s="3">
        <v>0</v>
      </c>
      <c r="I429" s="9"/>
    </row>
    <row r="430" spans="1:9">
      <c r="A430" t="s">
        <v>34</v>
      </c>
      <c r="B430" t="s">
        <v>112</v>
      </c>
      <c r="C430" t="str">
        <f t="shared" si="6"/>
        <v xml:space="preserve"> </v>
      </c>
      <c r="D430">
        <v>1</v>
      </c>
      <c r="E430">
        <v>1</v>
      </c>
      <c r="F430" t="s">
        <v>113</v>
      </c>
      <c r="G430" s="3"/>
      <c r="H430" s="3">
        <v>0</v>
      </c>
      <c r="I430" s="9"/>
    </row>
    <row r="431" spans="1:9">
      <c r="A431" s="1" t="s">
        <v>34</v>
      </c>
      <c r="B431" s="1" t="s">
        <v>112</v>
      </c>
      <c r="C431" t="str">
        <f t="shared" si="6"/>
        <v xml:space="preserve"> </v>
      </c>
      <c r="D431" s="1">
        <v>1</v>
      </c>
      <c r="E431" s="1">
        <v>1</v>
      </c>
      <c r="F431" s="1" t="s">
        <v>113</v>
      </c>
      <c r="G431" s="3"/>
      <c r="H431" s="3">
        <v>0</v>
      </c>
      <c r="I431" s="9"/>
    </row>
    <row r="432" spans="1:9">
      <c r="A432" t="s">
        <v>34</v>
      </c>
      <c r="B432" t="s">
        <v>112</v>
      </c>
      <c r="C432" t="str">
        <f t="shared" si="6"/>
        <v>2459</v>
      </c>
      <c r="D432">
        <v>1</v>
      </c>
      <c r="E432">
        <v>1</v>
      </c>
      <c r="F432" t="s">
        <v>113</v>
      </c>
      <c r="G432" t="s">
        <v>15</v>
      </c>
      <c r="H432" s="2">
        <f>H416-SUMIF(G417:G431,"&lt;&gt;",H417:H431)</f>
        <v>0</v>
      </c>
    </row>
    <row r="433" spans="1:9">
      <c r="A433" s="1"/>
      <c r="B433" s="1"/>
      <c r="C433" t="str">
        <f t="shared" si="6"/>
        <v xml:space="preserve"> </v>
      </c>
      <c r="D433" s="1"/>
      <c r="E433" s="1"/>
      <c r="F433" s="1"/>
      <c r="G433" s="1"/>
      <c r="H433" s="1"/>
      <c r="I433" s="43"/>
    </row>
    <row r="434" spans="1:9">
      <c r="A434" t="s">
        <v>34</v>
      </c>
      <c r="B434" t="s">
        <v>114</v>
      </c>
      <c r="C434" t="str">
        <f t="shared" si="6"/>
        <v xml:space="preserve"> </v>
      </c>
      <c r="D434">
        <v>1</v>
      </c>
      <c r="E434">
        <v>2</v>
      </c>
      <c r="F434" t="s">
        <v>115</v>
      </c>
      <c r="G434" t="s">
        <v>13</v>
      </c>
      <c r="H434" s="2">
        <f>VLOOKUP(B434,'uc_2024-25'!D:U, 18, FALSE)</f>
        <v>0</v>
      </c>
      <c r="I434" s="9"/>
    </row>
    <row r="435" spans="1:9">
      <c r="A435" s="1" t="s">
        <v>34</v>
      </c>
      <c r="B435" s="1" t="s">
        <v>114</v>
      </c>
      <c r="C435" t="str">
        <f t="shared" si="6"/>
        <v xml:space="preserve"> </v>
      </c>
      <c r="D435" s="1">
        <v>1</v>
      </c>
      <c r="E435" s="1">
        <v>2</v>
      </c>
      <c r="F435" s="1" t="s">
        <v>115</v>
      </c>
      <c r="G435" s="4" t="str">
        <f>VLOOKUP(B434,'uc_2024-25'!D:AB, 25, FALSE)</f>
        <v>Coordenação externa ao ISA</v>
      </c>
      <c r="H435" s="3">
        <v>0</v>
      </c>
      <c r="I435" s="9"/>
    </row>
    <row r="436" spans="1:9">
      <c r="A436" t="s">
        <v>34</v>
      </c>
      <c r="B436" t="s">
        <v>114</v>
      </c>
      <c r="C436" t="str">
        <f t="shared" si="6"/>
        <v xml:space="preserve"> </v>
      </c>
      <c r="D436">
        <v>1</v>
      </c>
      <c r="E436">
        <v>2</v>
      </c>
      <c r="F436" t="s">
        <v>115</v>
      </c>
      <c r="G436" s="3"/>
      <c r="H436" s="3">
        <v>0</v>
      </c>
      <c r="I436" s="9"/>
    </row>
    <row r="437" spans="1:9">
      <c r="A437" s="1" t="s">
        <v>34</v>
      </c>
      <c r="B437" s="1" t="s">
        <v>114</v>
      </c>
      <c r="C437" t="str">
        <f t="shared" si="6"/>
        <v xml:space="preserve"> </v>
      </c>
      <c r="D437" s="1">
        <v>1</v>
      </c>
      <c r="E437" s="1">
        <v>2</v>
      </c>
      <c r="F437" s="1" t="s">
        <v>115</v>
      </c>
      <c r="G437" s="3"/>
      <c r="H437" s="3">
        <v>0</v>
      </c>
      <c r="I437" s="9"/>
    </row>
    <row r="438" spans="1:9">
      <c r="A438" t="s">
        <v>34</v>
      </c>
      <c r="B438" t="s">
        <v>114</v>
      </c>
      <c r="C438" t="str">
        <f t="shared" si="6"/>
        <v xml:space="preserve"> </v>
      </c>
      <c r="D438">
        <v>1</v>
      </c>
      <c r="E438">
        <v>2</v>
      </c>
      <c r="F438" t="s">
        <v>115</v>
      </c>
      <c r="G438" s="3"/>
      <c r="H438" s="3">
        <v>0</v>
      </c>
      <c r="I438" s="9"/>
    </row>
    <row r="439" spans="1:9">
      <c r="A439" s="1" t="s">
        <v>34</v>
      </c>
      <c r="B439" s="1" t="s">
        <v>114</v>
      </c>
      <c r="C439" t="str">
        <f t="shared" si="6"/>
        <v xml:space="preserve"> </v>
      </c>
      <c r="D439" s="1">
        <v>1</v>
      </c>
      <c r="E439" s="1">
        <v>2</v>
      </c>
      <c r="F439" s="1" t="s">
        <v>115</v>
      </c>
      <c r="G439" s="3"/>
      <c r="H439" s="3">
        <v>0</v>
      </c>
      <c r="I439" s="9"/>
    </row>
    <row r="440" spans="1:9">
      <c r="A440" t="s">
        <v>34</v>
      </c>
      <c r="B440" t="s">
        <v>114</v>
      </c>
      <c r="C440" t="str">
        <f t="shared" si="6"/>
        <v xml:space="preserve"> </v>
      </c>
      <c r="D440">
        <v>1</v>
      </c>
      <c r="E440">
        <v>2</v>
      </c>
      <c r="F440" t="s">
        <v>115</v>
      </c>
      <c r="G440" s="3"/>
      <c r="H440" s="3">
        <v>0</v>
      </c>
      <c r="I440" s="9"/>
    </row>
    <row r="441" spans="1:9">
      <c r="A441" s="1" t="s">
        <v>34</v>
      </c>
      <c r="B441" s="1" t="s">
        <v>114</v>
      </c>
      <c r="C441" t="str">
        <f t="shared" si="6"/>
        <v xml:space="preserve"> </v>
      </c>
      <c r="D441" s="1">
        <v>1</v>
      </c>
      <c r="E441" s="1">
        <v>2</v>
      </c>
      <c r="F441" s="1" t="s">
        <v>115</v>
      </c>
      <c r="G441" s="3"/>
      <c r="H441" s="3">
        <v>0</v>
      </c>
      <c r="I441" s="9"/>
    </row>
    <row r="442" spans="1:9">
      <c r="A442" t="s">
        <v>34</v>
      </c>
      <c r="B442" t="s">
        <v>114</v>
      </c>
      <c r="C442" t="str">
        <f t="shared" si="6"/>
        <v xml:space="preserve"> </v>
      </c>
      <c r="D442">
        <v>1</v>
      </c>
      <c r="E442">
        <v>2</v>
      </c>
      <c r="F442" t="s">
        <v>115</v>
      </c>
      <c r="G442" s="3"/>
      <c r="H442" s="3">
        <v>0</v>
      </c>
      <c r="I442" s="9"/>
    </row>
    <row r="443" spans="1:9">
      <c r="A443" s="1" t="s">
        <v>34</v>
      </c>
      <c r="B443" s="1" t="s">
        <v>114</v>
      </c>
      <c r="C443" t="str">
        <f t="shared" si="6"/>
        <v xml:space="preserve"> </v>
      </c>
      <c r="D443" s="1">
        <v>1</v>
      </c>
      <c r="E443" s="1">
        <v>2</v>
      </c>
      <c r="F443" s="1" t="s">
        <v>115</v>
      </c>
      <c r="G443" s="3"/>
      <c r="H443" s="3">
        <v>0</v>
      </c>
      <c r="I443" s="9"/>
    </row>
    <row r="444" spans="1:9">
      <c r="A444" t="s">
        <v>34</v>
      </c>
      <c r="B444" t="s">
        <v>114</v>
      </c>
      <c r="C444" t="str">
        <f t="shared" si="6"/>
        <v xml:space="preserve"> </v>
      </c>
      <c r="D444">
        <v>1</v>
      </c>
      <c r="E444">
        <v>2</v>
      </c>
      <c r="F444" t="s">
        <v>115</v>
      </c>
      <c r="G444" s="3"/>
      <c r="H444" s="3">
        <v>0</v>
      </c>
      <c r="I444" s="9"/>
    </row>
    <row r="445" spans="1:9">
      <c r="A445" s="1" t="s">
        <v>34</v>
      </c>
      <c r="B445" s="1" t="s">
        <v>114</v>
      </c>
      <c r="C445" t="str">
        <f t="shared" si="6"/>
        <v xml:space="preserve"> </v>
      </c>
      <c r="D445" s="1">
        <v>1</v>
      </c>
      <c r="E445" s="1">
        <v>2</v>
      </c>
      <c r="F445" s="1" t="s">
        <v>115</v>
      </c>
      <c r="G445" s="3"/>
      <c r="H445" s="3">
        <v>0</v>
      </c>
      <c r="I445" s="9"/>
    </row>
    <row r="446" spans="1:9">
      <c r="A446" t="s">
        <v>34</v>
      </c>
      <c r="B446" t="s">
        <v>114</v>
      </c>
      <c r="C446" t="str">
        <f t="shared" si="6"/>
        <v xml:space="preserve"> </v>
      </c>
      <c r="D446">
        <v>1</v>
      </c>
      <c r="E446">
        <v>2</v>
      </c>
      <c r="F446" t="s">
        <v>115</v>
      </c>
      <c r="G446" s="3"/>
      <c r="H446" s="3">
        <v>0</v>
      </c>
      <c r="I446" s="9"/>
    </row>
    <row r="447" spans="1:9">
      <c r="A447" s="1" t="s">
        <v>34</v>
      </c>
      <c r="B447" s="1" t="s">
        <v>114</v>
      </c>
      <c r="C447" t="str">
        <f t="shared" si="6"/>
        <v xml:space="preserve"> </v>
      </c>
      <c r="D447" s="1">
        <v>1</v>
      </c>
      <c r="E447" s="1">
        <v>2</v>
      </c>
      <c r="F447" s="1" t="s">
        <v>115</v>
      </c>
      <c r="G447" s="3"/>
      <c r="H447" s="3">
        <v>0</v>
      </c>
      <c r="I447" s="9"/>
    </row>
    <row r="448" spans="1:9">
      <c r="A448" t="s">
        <v>34</v>
      </c>
      <c r="B448" t="s">
        <v>114</v>
      </c>
      <c r="C448" t="str">
        <f t="shared" si="6"/>
        <v xml:space="preserve"> </v>
      </c>
      <c r="D448">
        <v>1</v>
      </c>
      <c r="E448">
        <v>2</v>
      </c>
      <c r="F448" t="s">
        <v>115</v>
      </c>
      <c r="G448" s="3"/>
      <c r="H448" s="3">
        <v>0</v>
      </c>
      <c r="I448" s="9"/>
    </row>
    <row r="449" spans="1:9">
      <c r="A449" s="1" t="s">
        <v>34</v>
      </c>
      <c r="B449" s="1" t="s">
        <v>114</v>
      </c>
      <c r="C449" t="str">
        <f t="shared" si="6"/>
        <v xml:space="preserve"> </v>
      </c>
      <c r="D449" s="1">
        <v>1</v>
      </c>
      <c r="E449" s="1">
        <v>2</v>
      </c>
      <c r="F449" s="1" t="s">
        <v>115</v>
      </c>
      <c r="G449" s="3"/>
      <c r="H449" s="3">
        <v>0</v>
      </c>
      <c r="I449" s="9"/>
    </row>
    <row r="450" spans="1:9">
      <c r="A450" t="s">
        <v>34</v>
      </c>
      <c r="B450" t="s">
        <v>114</v>
      </c>
      <c r="C450" t="str">
        <f t="shared" si="6"/>
        <v>2460</v>
      </c>
      <c r="D450">
        <v>1</v>
      </c>
      <c r="E450">
        <v>2</v>
      </c>
      <c r="F450" t="s">
        <v>115</v>
      </c>
      <c r="G450" t="s">
        <v>15</v>
      </c>
      <c r="H450" s="2">
        <f>H434-SUMIF(G435:G449,"&lt;&gt;",H435:H449)</f>
        <v>0</v>
      </c>
    </row>
    <row r="451" spans="1:9">
      <c r="A451" s="1"/>
      <c r="B451" s="1"/>
      <c r="C451" t="str">
        <f t="shared" ref="C451:C514" si="7">IF(G451="Em falta (positivo); A mais (negativo):",B451," ")</f>
        <v xml:space="preserve"> </v>
      </c>
      <c r="D451" s="1"/>
      <c r="E451" s="1"/>
      <c r="F451" s="1"/>
      <c r="G451" s="1"/>
      <c r="H451" s="1"/>
      <c r="I451" s="43"/>
    </row>
    <row r="452" spans="1:9">
      <c r="A452" t="s">
        <v>16</v>
      </c>
      <c r="B452" t="s">
        <v>116</v>
      </c>
      <c r="C452" t="str">
        <f t="shared" si="7"/>
        <v xml:space="preserve"> </v>
      </c>
      <c r="D452">
        <v>1</v>
      </c>
      <c r="E452">
        <v>2</v>
      </c>
      <c r="F452" t="s">
        <v>117</v>
      </c>
      <c r="G452" t="s">
        <v>13</v>
      </c>
      <c r="H452" s="2">
        <f>VLOOKUP(B452,'uc_2024-25'!D:U, 18, FALSE)</f>
        <v>0</v>
      </c>
      <c r="I452" s="9"/>
    </row>
    <row r="453" spans="1:9">
      <c r="A453" s="1" t="s">
        <v>16</v>
      </c>
      <c r="B453" s="1" t="s">
        <v>116</v>
      </c>
      <c r="C453" t="str">
        <f t="shared" si="7"/>
        <v xml:space="preserve"> </v>
      </c>
      <c r="D453" s="1">
        <v>1</v>
      </c>
      <c r="E453" s="1">
        <v>2</v>
      </c>
      <c r="F453" s="1" t="s">
        <v>117</v>
      </c>
      <c r="G453" s="4" t="str">
        <f>VLOOKUP(B452,'uc_2024-25'!D:AB, 25, FALSE)</f>
        <v>Coordenação externa ao ISA</v>
      </c>
      <c r="H453" s="3">
        <v>0</v>
      </c>
      <c r="I453" s="9"/>
    </row>
    <row r="454" spans="1:9">
      <c r="A454" t="s">
        <v>16</v>
      </c>
      <c r="B454" t="s">
        <v>116</v>
      </c>
      <c r="C454" t="str">
        <f t="shared" si="7"/>
        <v xml:space="preserve"> </v>
      </c>
      <c r="D454">
        <v>1</v>
      </c>
      <c r="E454">
        <v>2</v>
      </c>
      <c r="F454" t="s">
        <v>117</v>
      </c>
      <c r="G454" s="3"/>
      <c r="H454" s="3">
        <v>0</v>
      </c>
      <c r="I454" s="9"/>
    </row>
    <row r="455" spans="1:9">
      <c r="A455" s="1" t="s">
        <v>16</v>
      </c>
      <c r="B455" s="1" t="s">
        <v>116</v>
      </c>
      <c r="C455" t="str">
        <f t="shared" si="7"/>
        <v xml:space="preserve"> </v>
      </c>
      <c r="D455" s="1">
        <v>1</v>
      </c>
      <c r="E455" s="1">
        <v>2</v>
      </c>
      <c r="F455" s="1" t="s">
        <v>117</v>
      </c>
      <c r="G455" s="3"/>
      <c r="H455" s="3">
        <v>0</v>
      </c>
      <c r="I455" s="9"/>
    </row>
    <row r="456" spans="1:9">
      <c r="A456" t="s">
        <v>16</v>
      </c>
      <c r="B456" t="s">
        <v>116</v>
      </c>
      <c r="C456" t="str">
        <f t="shared" si="7"/>
        <v xml:space="preserve"> </v>
      </c>
      <c r="D456">
        <v>1</v>
      </c>
      <c r="E456">
        <v>2</v>
      </c>
      <c r="F456" t="s">
        <v>117</v>
      </c>
      <c r="G456" s="3"/>
      <c r="H456" s="3">
        <v>0</v>
      </c>
      <c r="I456" s="9"/>
    </row>
    <row r="457" spans="1:9">
      <c r="A457" s="1" t="s">
        <v>16</v>
      </c>
      <c r="B457" s="1" t="s">
        <v>116</v>
      </c>
      <c r="C457" t="str">
        <f t="shared" si="7"/>
        <v xml:space="preserve"> </v>
      </c>
      <c r="D457" s="1">
        <v>1</v>
      </c>
      <c r="E457" s="1">
        <v>2</v>
      </c>
      <c r="F457" s="1" t="s">
        <v>117</v>
      </c>
      <c r="G457" s="3"/>
      <c r="H457" s="3">
        <v>0</v>
      </c>
      <c r="I457" s="9"/>
    </row>
    <row r="458" spans="1:9">
      <c r="A458" t="s">
        <v>16</v>
      </c>
      <c r="B458" t="s">
        <v>116</v>
      </c>
      <c r="C458" t="str">
        <f t="shared" si="7"/>
        <v xml:space="preserve"> </v>
      </c>
      <c r="D458">
        <v>1</v>
      </c>
      <c r="E458">
        <v>2</v>
      </c>
      <c r="F458" t="s">
        <v>117</v>
      </c>
      <c r="G458" s="3"/>
      <c r="H458" s="3">
        <v>0</v>
      </c>
      <c r="I458" s="9"/>
    </row>
    <row r="459" spans="1:9">
      <c r="A459" s="1" t="s">
        <v>16</v>
      </c>
      <c r="B459" s="1" t="s">
        <v>116</v>
      </c>
      <c r="C459" t="str">
        <f t="shared" si="7"/>
        <v xml:space="preserve"> </v>
      </c>
      <c r="D459" s="1">
        <v>1</v>
      </c>
      <c r="E459" s="1">
        <v>2</v>
      </c>
      <c r="F459" s="1" t="s">
        <v>117</v>
      </c>
      <c r="G459" s="3"/>
      <c r="H459" s="3">
        <v>0</v>
      </c>
      <c r="I459" s="9"/>
    </row>
    <row r="460" spans="1:9">
      <c r="A460" t="s">
        <v>16</v>
      </c>
      <c r="B460" t="s">
        <v>116</v>
      </c>
      <c r="C460" t="str">
        <f t="shared" si="7"/>
        <v xml:space="preserve"> </v>
      </c>
      <c r="D460">
        <v>1</v>
      </c>
      <c r="E460">
        <v>2</v>
      </c>
      <c r="F460" t="s">
        <v>117</v>
      </c>
      <c r="G460" s="3"/>
      <c r="H460" s="3">
        <v>0</v>
      </c>
      <c r="I460" s="9"/>
    </row>
    <row r="461" spans="1:9">
      <c r="A461" s="1" t="s">
        <v>16</v>
      </c>
      <c r="B461" s="1" t="s">
        <v>116</v>
      </c>
      <c r="C461" t="str">
        <f t="shared" si="7"/>
        <v xml:space="preserve"> </v>
      </c>
      <c r="D461" s="1">
        <v>1</v>
      </c>
      <c r="E461" s="1">
        <v>2</v>
      </c>
      <c r="F461" s="1" t="s">
        <v>117</v>
      </c>
      <c r="G461" s="3"/>
      <c r="H461" s="3">
        <v>0</v>
      </c>
      <c r="I461" s="9"/>
    </row>
    <row r="462" spans="1:9">
      <c r="A462" t="s">
        <v>16</v>
      </c>
      <c r="B462" t="s">
        <v>116</v>
      </c>
      <c r="C462" t="str">
        <f t="shared" si="7"/>
        <v xml:space="preserve"> </v>
      </c>
      <c r="D462">
        <v>1</v>
      </c>
      <c r="E462">
        <v>2</v>
      </c>
      <c r="F462" t="s">
        <v>117</v>
      </c>
      <c r="G462" s="3"/>
      <c r="H462" s="3">
        <v>0</v>
      </c>
      <c r="I462" s="9"/>
    </row>
    <row r="463" spans="1:9">
      <c r="A463" s="1" t="s">
        <v>16</v>
      </c>
      <c r="B463" s="1" t="s">
        <v>116</v>
      </c>
      <c r="C463" t="str">
        <f t="shared" si="7"/>
        <v xml:space="preserve"> </v>
      </c>
      <c r="D463" s="1">
        <v>1</v>
      </c>
      <c r="E463" s="1">
        <v>2</v>
      </c>
      <c r="F463" s="1" t="s">
        <v>117</v>
      </c>
      <c r="G463" s="3"/>
      <c r="H463" s="3">
        <v>0</v>
      </c>
      <c r="I463" s="9"/>
    </row>
    <row r="464" spans="1:9">
      <c r="A464" t="s">
        <v>16</v>
      </c>
      <c r="B464" t="s">
        <v>116</v>
      </c>
      <c r="C464" t="str">
        <f t="shared" si="7"/>
        <v xml:space="preserve"> </v>
      </c>
      <c r="D464">
        <v>1</v>
      </c>
      <c r="E464">
        <v>2</v>
      </c>
      <c r="F464" t="s">
        <v>117</v>
      </c>
      <c r="G464" s="3"/>
      <c r="H464" s="3">
        <v>0</v>
      </c>
      <c r="I464" s="9"/>
    </row>
    <row r="465" spans="1:9">
      <c r="A465" s="1" t="s">
        <v>16</v>
      </c>
      <c r="B465" s="1" t="s">
        <v>116</v>
      </c>
      <c r="C465" t="str">
        <f t="shared" si="7"/>
        <v xml:space="preserve"> </v>
      </c>
      <c r="D465" s="1">
        <v>1</v>
      </c>
      <c r="E465" s="1">
        <v>2</v>
      </c>
      <c r="F465" s="1" t="s">
        <v>117</v>
      </c>
      <c r="G465" s="3"/>
      <c r="H465" s="3">
        <v>0</v>
      </c>
      <c r="I465" s="9"/>
    </row>
    <row r="466" spans="1:9">
      <c r="A466" t="s">
        <v>16</v>
      </c>
      <c r="B466" t="s">
        <v>116</v>
      </c>
      <c r="C466" t="str">
        <f t="shared" si="7"/>
        <v xml:space="preserve"> </v>
      </c>
      <c r="D466">
        <v>1</v>
      </c>
      <c r="E466">
        <v>2</v>
      </c>
      <c r="F466" t="s">
        <v>117</v>
      </c>
      <c r="G466" s="3"/>
      <c r="H466" s="3">
        <v>0</v>
      </c>
      <c r="I466" s="9"/>
    </row>
    <row r="467" spans="1:9">
      <c r="A467" s="1" t="s">
        <v>16</v>
      </c>
      <c r="B467" s="1" t="s">
        <v>116</v>
      </c>
      <c r="C467" t="str">
        <f t="shared" si="7"/>
        <v xml:space="preserve"> </v>
      </c>
      <c r="D467" s="1">
        <v>1</v>
      </c>
      <c r="E467" s="1">
        <v>2</v>
      </c>
      <c r="F467" s="1" t="s">
        <v>117</v>
      </c>
      <c r="G467" s="3"/>
      <c r="H467" s="3">
        <v>0</v>
      </c>
      <c r="I467" s="9"/>
    </row>
    <row r="468" spans="1:9">
      <c r="A468" t="s">
        <v>16</v>
      </c>
      <c r="B468" t="s">
        <v>116</v>
      </c>
      <c r="C468" t="str">
        <f t="shared" si="7"/>
        <v>10087</v>
      </c>
      <c r="D468">
        <v>1</v>
      </c>
      <c r="E468">
        <v>2</v>
      </c>
      <c r="F468" t="s">
        <v>117</v>
      </c>
      <c r="G468" t="s">
        <v>15</v>
      </c>
      <c r="H468" s="2">
        <f>H452-SUMIF(G453:G467,"&lt;&gt;",H453:H467)</f>
        <v>0</v>
      </c>
    </row>
    <row r="469" spans="1:9">
      <c r="A469" s="1"/>
      <c r="B469" s="1"/>
      <c r="C469" t="str">
        <f t="shared" si="7"/>
        <v xml:space="preserve"> </v>
      </c>
      <c r="D469" s="1"/>
      <c r="E469" s="1"/>
      <c r="F469" s="1"/>
      <c r="G469" s="1"/>
      <c r="H469" s="1"/>
      <c r="I469" s="43"/>
    </row>
    <row r="470" spans="1:9">
      <c r="A470" t="s">
        <v>8</v>
      </c>
      <c r="B470" t="s">
        <v>118</v>
      </c>
      <c r="C470" t="str">
        <f t="shared" si="7"/>
        <v xml:space="preserve"> </v>
      </c>
      <c r="D470">
        <v>1</v>
      </c>
      <c r="E470">
        <v>1</v>
      </c>
      <c r="F470" t="s">
        <v>119</v>
      </c>
      <c r="G470" t="s">
        <v>13</v>
      </c>
      <c r="H470" s="2">
        <f>VLOOKUP(B470,'uc_2024-25'!D:U, 18, FALSE)</f>
        <v>0</v>
      </c>
      <c r="I470" s="9"/>
    </row>
    <row r="471" spans="1:9">
      <c r="A471" s="1" t="s">
        <v>8</v>
      </c>
      <c r="B471" s="1" t="s">
        <v>118</v>
      </c>
      <c r="C471" t="str">
        <f t="shared" si="7"/>
        <v xml:space="preserve"> </v>
      </c>
      <c r="D471" s="1">
        <v>1</v>
      </c>
      <c r="E471" s="1">
        <v>1</v>
      </c>
      <c r="F471" s="1" t="s">
        <v>119</v>
      </c>
      <c r="G471" s="4">
        <f>VLOOKUP(B470,'uc_2024-25'!D:AB, 25, FALSE)</f>
        <v>0</v>
      </c>
      <c r="H471" s="3">
        <v>0</v>
      </c>
      <c r="I471" s="9"/>
    </row>
    <row r="472" spans="1:9">
      <c r="A472" t="s">
        <v>8</v>
      </c>
      <c r="B472" t="s">
        <v>118</v>
      </c>
      <c r="C472" t="str">
        <f t="shared" si="7"/>
        <v xml:space="preserve"> </v>
      </c>
      <c r="D472">
        <v>1</v>
      </c>
      <c r="E472">
        <v>1</v>
      </c>
      <c r="F472" t="s">
        <v>119</v>
      </c>
      <c r="G472" s="3"/>
      <c r="H472" s="3">
        <v>0</v>
      </c>
      <c r="I472" s="9"/>
    </row>
    <row r="473" spans="1:9">
      <c r="A473" s="1" t="s">
        <v>8</v>
      </c>
      <c r="B473" s="1" t="s">
        <v>118</v>
      </c>
      <c r="C473" t="str">
        <f t="shared" si="7"/>
        <v xml:space="preserve"> </v>
      </c>
      <c r="D473" s="1">
        <v>1</v>
      </c>
      <c r="E473" s="1">
        <v>1</v>
      </c>
      <c r="F473" s="1" t="s">
        <v>119</v>
      </c>
      <c r="G473" s="3"/>
      <c r="H473" s="3">
        <v>0</v>
      </c>
      <c r="I473" s="9"/>
    </row>
    <row r="474" spans="1:9">
      <c r="A474" t="s">
        <v>8</v>
      </c>
      <c r="B474" t="s">
        <v>118</v>
      </c>
      <c r="C474" t="str">
        <f t="shared" si="7"/>
        <v xml:space="preserve"> </v>
      </c>
      <c r="D474">
        <v>1</v>
      </c>
      <c r="E474">
        <v>1</v>
      </c>
      <c r="F474" t="s">
        <v>119</v>
      </c>
      <c r="G474" s="3"/>
      <c r="H474" s="3">
        <v>0</v>
      </c>
      <c r="I474" s="9"/>
    </row>
    <row r="475" spans="1:9">
      <c r="A475" s="1" t="s">
        <v>8</v>
      </c>
      <c r="B475" s="1" t="s">
        <v>118</v>
      </c>
      <c r="C475" t="str">
        <f t="shared" si="7"/>
        <v xml:space="preserve"> </v>
      </c>
      <c r="D475" s="1">
        <v>1</v>
      </c>
      <c r="E475" s="1">
        <v>1</v>
      </c>
      <c r="F475" s="1" t="s">
        <v>119</v>
      </c>
      <c r="G475" s="3"/>
      <c r="H475" s="3">
        <v>0</v>
      </c>
      <c r="I475" s="9"/>
    </row>
    <row r="476" spans="1:9">
      <c r="A476" t="s">
        <v>8</v>
      </c>
      <c r="B476" t="s">
        <v>118</v>
      </c>
      <c r="C476" t="str">
        <f t="shared" si="7"/>
        <v xml:space="preserve"> </v>
      </c>
      <c r="D476">
        <v>1</v>
      </c>
      <c r="E476">
        <v>1</v>
      </c>
      <c r="F476" t="s">
        <v>119</v>
      </c>
      <c r="G476" s="3"/>
      <c r="H476" s="3">
        <v>0</v>
      </c>
      <c r="I476" s="9"/>
    </row>
    <row r="477" spans="1:9">
      <c r="A477" s="1" t="s">
        <v>8</v>
      </c>
      <c r="B477" s="1" t="s">
        <v>118</v>
      </c>
      <c r="C477" t="str">
        <f t="shared" si="7"/>
        <v xml:space="preserve"> </v>
      </c>
      <c r="D477" s="1">
        <v>1</v>
      </c>
      <c r="E477" s="1">
        <v>1</v>
      </c>
      <c r="F477" s="1" t="s">
        <v>119</v>
      </c>
      <c r="G477" s="3"/>
      <c r="H477" s="3">
        <v>0</v>
      </c>
      <c r="I477" s="9"/>
    </row>
    <row r="478" spans="1:9">
      <c r="A478" t="s">
        <v>8</v>
      </c>
      <c r="B478" t="s">
        <v>118</v>
      </c>
      <c r="C478" t="str">
        <f t="shared" si="7"/>
        <v xml:space="preserve"> </v>
      </c>
      <c r="D478">
        <v>1</v>
      </c>
      <c r="E478">
        <v>1</v>
      </c>
      <c r="F478" t="s">
        <v>119</v>
      </c>
      <c r="G478" s="3"/>
      <c r="H478" s="3">
        <v>0</v>
      </c>
      <c r="I478" s="9"/>
    </row>
    <row r="479" spans="1:9">
      <c r="A479" s="1" t="s">
        <v>8</v>
      </c>
      <c r="B479" s="1" t="s">
        <v>118</v>
      </c>
      <c r="C479" t="str">
        <f t="shared" si="7"/>
        <v xml:space="preserve"> </v>
      </c>
      <c r="D479" s="1">
        <v>1</v>
      </c>
      <c r="E479" s="1">
        <v>1</v>
      </c>
      <c r="F479" s="1" t="s">
        <v>119</v>
      </c>
      <c r="G479" s="3"/>
      <c r="H479" s="3">
        <v>0</v>
      </c>
      <c r="I479" s="9"/>
    </row>
    <row r="480" spans="1:9">
      <c r="A480" t="s">
        <v>8</v>
      </c>
      <c r="B480" t="s">
        <v>118</v>
      </c>
      <c r="C480" t="str">
        <f t="shared" si="7"/>
        <v xml:space="preserve"> </v>
      </c>
      <c r="D480">
        <v>1</v>
      </c>
      <c r="E480">
        <v>1</v>
      </c>
      <c r="F480" t="s">
        <v>119</v>
      </c>
      <c r="G480" s="3"/>
      <c r="H480" s="3">
        <v>0</v>
      </c>
      <c r="I480" s="9"/>
    </row>
    <row r="481" spans="1:9">
      <c r="A481" s="1" t="s">
        <v>8</v>
      </c>
      <c r="B481" s="1" t="s">
        <v>118</v>
      </c>
      <c r="C481" t="str">
        <f t="shared" si="7"/>
        <v xml:space="preserve"> </v>
      </c>
      <c r="D481" s="1">
        <v>1</v>
      </c>
      <c r="E481" s="1">
        <v>1</v>
      </c>
      <c r="F481" s="1" t="s">
        <v>119</v>
      </c>
      <c r="G481" s="3"/>
      <c r="H481" s="3">
        <v>0</v>
      </c>
      <c r="I481" s="9"/>
    </row>
    <row r="482" spans="1:9">
      <c r="A482" t="s">
        <v>8</v>
      </c>
      <c r="B482" t="s">
        <v>118</v>
      </c>
      <c r="C482" t="str">
        <f t="shared" si="7"/>
        <v xml:space="preserve"> </v>
      </c>
      <c r="D482">
        <v>1</v>
      </c>
      <c r="E482">
        <v>1</v>
      </c>
      <c r="F482" t="s">
        <v>119</v>
      </c>
      <c r="G482" s="3"/>
      <c r="H482" s="3">
        <v>0</v>
      </c>
      <c r="I482" s="9"/>
    </row>
    <row r="483" spans="1:9">
      <c r="A483" s="1" t="s">
        <v>8</v>
      </c>
      <c r="B483" s="1" t="s">
        <v>118</v>
      </c>
      <c r="C483" t="str">
        <f t="shared" si="7"/>
        <v xml:space="preserve"> </v>
      </c>
      <c r="D483" s="1">
        <v>1</v>
      </c>
      <c r="E483" s="1">
        <v>1</v>
      </c>
      <c r="F483" s="1" t="s">
        <v>119</v>
      </c>
      <c r="G483" s="3"/>
      <c r="H483" s="3">
        <v>0</v>
      </c>
      <c r="I483" s="9"/>
    </row>
    <row r="484" spans="1:9">
      <c r="A484" t="s">
        <v>8</v>
      </c>
      <c r="B484" t="s">
        <v>118</v>
      </c>
      <c r="C484" t="str">
        <f t="shared" si="7"/>
        <v xml:space="preserve"> </v>
      </c>
      <c r="D484">
        <v>1</v>
      </c>
      <c r="E484">
        <v>1</v>
      </c>
      <c r="F484" t="s">
        <v>119</v>
      </c>
      <c r="G484" s="3"/>
      <c r="H484" s="3">
        <v>0</v>
      </c>
      <c r="I484" s="9"/>
    </row>
    <row r="485" spans="1:9">
      <c r="A485" s="1" t="s">
        <v>8</v>
      </c>
      <c r="B485" s="1" t="s">
        <v>118</v>
      </c>
      <c r="C485" t="str">
        <f t="shared" si="7"/>
        <v xml:space="preserve"> </v>
      </c>
      <c r="D485" s="1">
        <v>1</v>
      </c>
      <c r="E485" s="1">
        <v>1</v>
      </c>
      <c r="F485" s="1" t="s">
        <v>119</v>
      </c>
      <c r="G485" s="3"/>
      <c r="H485" s="3">
        <v>0</v>
      </c>
      <c r="I485" s="9"/>
    </row>
    <row r="486" spans="1:9">
      <c r="A486" t="s">
        <v>8</v>
      </c>
      <c r="B486" t="s">
        <v>118</v>
      </c>
      <c r="C486" t="str">
        <f t="shared" si="7"/>
        <v>cod94950249</v>
      </c>
      <c r="D486">
        <v>1</v>
      </c>
      <c r="E486">
        <v>1</v>
      </c>
      <c r="F486" t="s">
        <v>119</v>
      </c>
      <c r="G486" t="s">
        <v>15</v>
      </c>
      <c r="H486" s="2">
        <f>H470-SUMIF(G471:G485,"&lt;&gt;",H471:H485)</f>
        <v>0</v>
      </c>
    </row>
    <row r="487" spans="1:9">
      <c r="A487" s="1"/>
      <c r="B487" s="1"/>
      <c r="C487" t="str">
        <f t="shared" si="7"/>
        <v xml:space="preserve"> </v>
      </c>
      <c r="D487" s="1"/>
      <c r="E487" s="1"/>
      <c r="F487" s="1"/>
      <c r="G487" s="1"/>
      <c r="H487" s="1"/>
      <c r="I487" s="43"/>
    </row>
    <row r="488" spans="1:9">
      <c r="A488" t="s">
        <v>34</v>
      </c>
      <c r="B488" t="s">
        <v>120</v>
      </c>
      <c r="C488" t="str">
        <f t="shared" si="7"/>
        <v xml:space="preserve"> </v>
      </c>
      <c r="D488">
        <v>2</v>
      </c>
      <c r="E488">
        <v>2</v>
      </c>
      <c r="F488" t="s">
        <v>121</v>
      </c>
      <c r="G488" t="s">
        <v>13</v>
      </c>
      <c r="H488" s="2">
        <f>VLOOKUP(B488,'uc_2024-25'!D:U, 18, FALSE)</f>
        <v>28</v>
      </c>
      <c r="I488" s="9"/>
    </row>
    <row r="489" spans="1:9">
      <c r="A489" s="1" t="s">
        <v>34</v>
      </c>
      <c r="B489" s="1" t="s">
        <v>120</v>
      </c>
      <c r="C489" t="str">
        <f t="shared" si="7"/>
        <v xml:space="preserve"> </v>
      </c>
      <c r="D489" s="1">
        <v>2</v>
      </c>
      <c r="E489" s="1">
        <v>2</v>
      </c>
      <c r="F489" s="1" t="s">
        <v>121</v>
      </c>
      <c r="G489" s="4" t="str">
        <f>VLOOKUP(B488,'uc_2024-25'!D:AB, 25, FALSE)</f>
        <v>Maria Madalena dos Santos Lordelo Redford</v>
      </c>
      <c r="H489" s="3">
        <v>2</v>
      </c>
      <c r="I489" s="9"/>
    </row>
    <row r="490" spans="1:9">
      <c r="A490" t="s">
        <v>34</v>
      </c>
      <c r="B490" t="s">
        <v>120</v>
      </c>
      <c r="C490" t="str">
        <f t="shared" si="7"/>
        <v xml:space="preserve"> </v>
      </c>
      <c r="D490">
        <v>2</v>
      </c>
      <c r="E490">
        <v>2</v>
      </c>
      <c r="F490" t="s">
        <v>121</v>
      </c>
      <c r="G490" s="3" t="s">
        <v>122</v>
      </c>
      <c r="H490" s="3">
        <v>6</v>
      </c>
      <c r="I490" s="9"/>
    </row>
    <row r="491" spans="1:9">
      <c r="A491" s="1" t="s">
        <v>34</v>
      </c>
      <c r="B491" s="1" t="s">
        <v>120</v>
      </c>
      <c r="C491" t="str">
        <f t="shared" si="7"/>
        <v xml:space="preserve"> </v>
      </c>
      <c r="D491" s="1">
        <v>2</v>
      </c>
      <c r="E491" s="1">
        <v>2</v>
      </c>
      <c r="F491" s="1" t="s">
        <v>121</v>
      </c>
      <c r="G491" s="3" t="s">
        <v>123</v>
      </c>
      <c r="H491" s="3">
        <v>8</v>
      </c>
      <c r="I491" s="9"/>
    </row>
    <row r="492" spans="1:9">
      <c r="A492" t="s">
        <v>34</v>
      </c>
      <c r="B492" t="s">
        <v>120</v>
      </c>
      <c r="C492" t="str">
        <f t="shared" si="7"/>
        <v xml:space="preserve"> </v>
      </c>
      <c r="D492">
        <v>2</v>
      </c>
      <c r="E492">
        <v>2</v>
      </c>
      <c r="F492" t="s">
        <v>121</v>
      </c>
      <c r="G492" s="3" t="s">
        <v>30</v>
      </c>
      <c r="H492" s="3">
        <v>6</v>
      </c>
      <c r="I492" s="9"/>
    </row>
    <row r="493" spans="1:9">
      <c r="A493" s="1" t="s">
        <v>34</v>
      </c>
      <c r="B493" s="1" t="s">
        <v>120</v>
      </c>
      <c r="C493" t="str">
        <f t="shared" si="7"/>
        <v xml:space="preserve"> </v>
      </c>
      <c r="D493" s="1">
        <v>2</v>
      </c>
      <c r="E493" s="1">
        <v>2</v>
      </c>
      <c r="F493" s="1" t="s">
        <v>121</v>
      </c>
      <c r="G493" s="3" t="s">
        <v>24</v>
      </c>
      <c r="H493" s="3">
        <v>4</v>
      </c>
      <c r="I493" s="9"/>
    </row>
    <row r="494" spans="1:9">
      <c r="A494" t="s">
        <v>34</v>
      </c>
      <c r="B494" t="s">
        <v>120</v>
      </c>
      <c r="C494" t="str">
        <f t="shared" si="7"/>
        <v xml:space="preserve"> </v>
      </c>
      <c r="D494">
        <v>2</v>
      </c>
      <c r="E494">
        <v>2</v>
      </c>
      <c r="F494" t="s">
        <v>121</v>
      </c>
      <c r="G494" s="3"/>
      <c r="H494" s="3">
        <v>0</v>
      </c>
      <c r="I494" s="9"/>
    </row>
    <row r="495" spans="1:9">
      <c r="A495" s="1" t="s">
        <v>34</v>
      </c>
      <c r="B495" s="1" t="s">
        <v>120</v>
      </c>
      <c r="C495" t="str">
        <f t="shared" si="7"/>
        <v xml:space="preserve"> </v>
      </c>
      <c r="D495" s="1">
        <v>2</v>
      </c>
      <c r="E495" s="1">
        <v>2</v>
      </c>
      <c r="F495" s="1" t="s">
        <v>121</v>
      </c>
      <c r="G495" s="3"/>
      <c r="H495" s="3">
        <v>0</v>
      </c>
      <c r="I495" s="9"/>
    </row>
    <row r="496" spans="1:9">
      <c r="A496" t="s">
        <v>34</v>
      </c>
      <c r="B496" t="s">
        <v>120</v>
      </c>
      <c r="C496" t="str">
        <f t="shared" si="7"/>
        <v xml:space="preserve"> </v>
      </c>
      <c r="D496">
        <v>2</v>
      </c>
      <c r="E496">
        <v>2</v>
      </c>
      <c r="F496" t="s">
        <v>121</v>
      </c>
      <c r="G496" s="3"/>
      <c r="H496" s="3">
        <v>0</v>
      </c>
      <c r="I496" s="9"/>
    </row>
    <row r="497" spans="1:9">
      <c r="A497" s="1" t="s">
        <v>34</v>
      </c>
      <c r="B497" s="1" t="s">
        <v>120</v>
      </c>
      <c r="C497" t="str">
        <f t="shared" si="7"/>
        <v xml:space="preserve"> </v>
      </c>
      <c r="D497" s="1">
        <v>2</v>
      </c>
      <c r="E497" s="1">
        <v>2</v>
      </c>
      <c r="F497" s="1" t="s">
        <v>121</v>
      </c>
      <c r="G497" s="3"/>
      <c r="H497" s="3">
        <v>0</v>
      </c>
      <c r="I497" s="9"/>
    </row>
    <row r="498" spans="1:9">
      <c r="A498" t="s">
        <v>34</v>
      </c>
      <c r="B498" t="s">
        <v>120</v>
      </c>
      <c r="C498" t="str">
        <f t="shared" si="7"/>
        <v xml:space="preserve"> </v>
      </c>
      <c r="D498">
        <v>2</v>
      </c>
      <c r="E498">
        <v>2</v>
      </c>
      <c r="F498" t="s">
        <v>121</v>
      </c>
      <c r="G498" s="3"/>
      <c r="H498" s="3">
        <v>0</v>
      </c>
      <c r="I498" s="9"/>
    </row>
    <row r="499" spans="1:9">
      <c r="A499" s="1" t="s">
        <v>34</v>
      </c>
      <c r="B499" s="1" t="s">
        <v>120</v>
      </c>
      <c r="C499" t="str">
        <f t="shared" si="7"/>
        <v xml:space="preserve"> </v>
      </c>
      <c r="D499" s="1">
        <v>2</v>
      </c>
      <c r="E499" s="1">
        <v>2</v>
      </c>
      <c r="F499" s="1" t="s">
        <v>121</v>
      </c>
      <c r="G499" s="3"/>
      <c r="H499" s="3">
        <v>0</v>
      </c>
      <c r="I499" s="9"/>
    </row>
    <row r="500" spans="1:9">
      <c r="A500" t="s">
        <v>34</v>
      </c>
      <c r="B500" t="s">
        <v>120</v>
      </c>
      <c r="C500" t="str">
        <f t="shared" si="7"/>
        <v xml:space="preserve"> </v>
      </c>
      <c r="D500">
        <v>2</v>
      </c>
      <c r="E500">
        <v>2</v>
      </c>
      <c r="F500" t="s">
        <v>121</v>
      </c>
      <c r="G500" s="3"/>
      <c r="H500" s="3">
        <v>0</v>
      </c>
      <c r="I500" s="9"/>
    </row>
    <row r="501" spans="1:9">
      <c r="A501" s="1" t="s">
        <v>34</v>
      </c>
      <c r="B501" s="1" t="s">
        <v>120</v>
      </c>
      <c r="C501" t="str">
        <f t="shared" si="7"/>
        <v xml:space="preserve"> </v>
      </c>
      <c r="D501" s="1">
        <v>2</v>
      </c>
      <c r="E501" s="1">
        <v>2</v>
      </c>
      <c r="F501" s="1" t="s">
        <v>121</v>
      </c>
      <c r="G501" s="3"/>
      <c r="H501" s="3">
        <v>0</v>
      </c>
      <c r="I501" s="9"/>
    </row>
    <row r="502" spans="1:9">
      <c r="A502" t="s">
        <v>34</v>
      </c>
      <c r="B502" t="s">
        <v>120</v>
      </c>
      <c r="C502" t="str">
        <f t="shared" si="7"/>
        <v xml:space="preserve"> </v>
      </c>
      <c r="D502">
        <v>2</v>
      </c>
      <c r="E502">
        <v>2</v>
      </c>
      <c r="F502" t="s">
        <v>121</v>
      </c>
      <c r="G502" s="3"/>
      <c r="H502" s="3">
        <v>0</v>
      </c>
      <c r="I502" s="9"/>
    </row>
    <row r="503" spans="1:9">
      <c r="A503" s="1" t="s">
        <v>34</v>
      </c>
      <c r="B503" s="1" t="s">
        <v>120</v>
      </c>
      <c r="C503" t="str">
        <f t="shared" si="7"/>
        <v xml:space="preserve"> </v>
      </c>
      <c r="D503" s="1">
        <v>2</v>
      </c>
      <c r="E503" s="1">
        <v>2</v>
      </c>
      <c r="F503" s="1" t="s">
        <v>121</v>
      </c>
      <c r="G503" s="3"/>
      <c r="H503" s="3">
        <v>0</v>
      </c>
      <c r="I503" s="9"/>
    </row>
    <row r="504" spans="1:9">
      <c r="A504" t="s">
        <v>34</v>
      </c>
      <c r="B504" t="s">
        <v>120</v>
      </c>
      <c r="C504" t="str">
        <f t="shared" si="7"/>
        <v>2461</v>
      </c>
      <c r="D504">
        <v>2</v>
      </c>
      <c r="E504">
        <v>2</v>
      </c>
      <c r="F504" t="s">
        <v>121</v>
      </c>
      <c r="G504" t="s">
        <v>15</v>
      </c>
      <c r="H504" s="2">
        <f>H488-SUMIF(G489:G503,"&lt;&gt;",H489:H503)</f>
        <v>2</v>
      </c>
    </row>
    <row r="505" spans="1:9">
      <c r="A505" s="1"/>
      <c r="B505" s="1"/>
      <c r="C505" t="str">
        <f t="shared" si="7"/>
        <v xml:space="preserve"> </v>
      </c>
      <c r="D505" s="1"/>
      <c r="E505" s="1"/>
      <c r="F505" s="1"/>
      <c r="G505" s="1"/>
      <c r="H505" s="1"/>
      <c r="I505" s="43"/>
    </row>
    <row r="506" spans="1:9">
      <c r="A506" t="s">
        <v>16</v>
      </c>
      <c r="B506" t="s">
        <v>124</v>
      </c>
      <c r="C506" t="str">
        <f t="shared" si="7"/>
        <v xml:space="preserve"> </v>
      </c>
      <c r="D506">
        <v>1</v>
      </c>
      <c r="E506">
        <v>2</v>
      </c>
      <c r="F506" t="s">
        <v>125</v>
      </c>
      <c r="G506" t="s">
        <v>13</v>
      </c>
      <c r="H506" s="2">
        <f>VLOOKUP(B506,'uc_2024-25'!D:U, 18, FALSE)</f>
        <v>35</v>
      </c>
      <c r="I506" s="9"/>
    </row>
    <row r="507" spans="1:9">
      <c r="A507" s="1" t="s">
        <v>16</v>
      </c>
      <c r="B507" s="1" t="s">
        <v>124</v>
      </c>
      <c r="C507" t="str">
        <f t="shared" si="7"/>
        <v xml:space="preserve"> </v>
      </c>
      <c r="D507" s="1">
        <v>1</v>
      </c>
      <c r="E507" s="1">
        <v>2</v>
      </c>
      <c r="F507" s="1" t="s">
        <v>125</v>
      </c>
      <c r="G507" s="4" t="str">
        <f>VLOOKUP(B506,'uc_2024-25'!D:AB, 25, FALSE)</f>
        <v>Manuel Lameiras de Figueiredo Campagnolo</v>
      </c>
      <c r="H507" s="3">
        <v>35</v>
      </c>
      <c r="I507" s="9"/>
    </row>
    <row r="508" spans="1:9">
      <c r="A508" t="s">
        <v>16</v>
      </c>
      <c r="B508" t="s">
        <v>124</v>
      </c>
      <c r="C508" t="str">
        <f t="shared" si="7"/>
        <v xml:space="preserve"> </v>
      </c>
      <c r="D508">
        <v>1</v>
      </c>
      <c r="E508">
        <v>2</v>
      </c>
      <c r="F508" t="s">
        <v>125</v>
      </c>
      <c r="G508" s="3"/>
      <c r="H508" s="3">
        <v>0</v>
      </c>
      <c r="I508" s="9"/>
    </row>
    <row r="509" spans="1:9">
      <c r="A509" s="1" t="s">
        <v>16</v>
      </c>
      <c r="B509" s="1" t="s">
        <v>124</v>
      </c>
      <c r="C509" t="str">
        <f t="shared" si="7"/>
        <v xml:space="preserve"> </v>
      </c>
      <c r="D509" s="1">
        <v>1</v>
      </c>
      <c r="E509" s="1">
        <v>2</v>
      </c>
      <c r="F509" s="1" t="s">
        <v>125</v>
      </c>
      <c r="G509" s="3"/>
      <c r="H509" s="3">
        <v>0</v>
      </c>
      <c r="I509" s="9"/>
    </row>
    <row r="510" spans="1:9">
      <c r="A510" t="s">
        <v>16</v>
      </c>
      <c r="B510" t="s">
        <v>124</v>
      </c>
      <c r="C510" t="str">
        <f t="shared" si="7"/>
        <v xml:space="preserve"> </v>
      </c>
      <c r="D510">
        <v>1</v>
      </c>
      <c r="E510">
        <v>2</v>
      </c>
      <c r="F510" t="s">
        <v>125</v>
      </c>
      <c r="G510" s="3"/>
      <c r="H510" s="3">
        <v>0</v>
      </c>
      <c r="I510" s="9"/>
    </row>
    <row r="511" spans="1:9">
      <c r="A511" s="1" t="s">
        <v>16</v>
      </c>
      <c r="B511" s="1" t="s">
        <v>124</v>
      </c>
      <c r="C511" t="str">
        <f t="shared" si="7"/>
        <v xml:space="preserve"> </v>
      </c>
      <c r="D511" s="1">
        <v>1</v>
      </c>
      <c r="E511" s="1">
        <v>2</v>
      </c>
      <c r="F511" s="1" t="s">
        <v>125</v>
      </c>
      <c r="G511" s="3"/>
      <c r="H511" s="3">
        <v>0</v>
      </c>
      <c r="I511" s="9"/>
    </row>
    <row r="512" spans="1:9">
      <c r="A512" t="s">
        <v>16</v>
      </c>
      <c r="B512" t="s">
        <v>124</v>
      </c>
      <c r="C512" t="str">
        <f t="shared" si="7"/>
        <v xml:space="preserve"> </v>
      </c>
      <c r="D512">
        <v>1</v>
      </c>
      <c r="E512">
        <v>2</v>
      </c>
      <c r="F512" t="s">
        <v>125</v>
      </c>
      <c r="G512" s="3"/>
      <c r="H512" s="3">
        <v>0</v>
      </c>
      <c r="I512" s="9"/>
    </row>
    <row r="513" spans="1:9">
      <c r="A513" s="1" t="s">
        <v>16</v>
      </c>
      <c r="B513" s="1" t="s">
        <v>124</v>
      </c>
      <c r="C513" t="str">
        <f t="shared" si="7"/>
        <v xml:space="preserve"> </v>
      </c>
      <c r="D513" s="1">
        <v>1</v>
      </c>
      <c r="E513" s="1">
        <v>2</v>
      </c>
      <c r="F513" s="1" t="s">
        <v>125</v>
      </c>
      <c r="G513" s="3"/>
      <c r="H513" s="3">
        <v>0</v>
      </c>
      <c r="I513" s="9"/>
    </row>
    <row r="514" spans="1:9">
      <c r="A514" t="s">
        <v>16</v>
      </c>
      <c r="B514" t="s">
        <v>124</v>
      </c>
      <c r="C514" t="str">
        <f t="shared" si="7"/>
        <v xml:space="preserve"> </v>
      </c>
      <c r="D514">
        <v>1</v>
      </c>
      <c r="E514">
        <v>2</v>
      </c>
      <c r="F514" t="s">
        <v>125</v>
      </c>
      <c r="G514" s="3"/>
      <c r="H514" s="3">
        <v>0</v>
      </c>
      <c r="I514" s="9"/>
    </row>
    <row r="515" spans="1:9">
      <c r="A515" s="1" t="s">
        <v>16</v>
      </c>
      <c r="B515" s="1" t="s">
        <v>124</v>
      </c>
      <c r="C515" t="str">
        <f t="shared" ref="C515:C578" si="8">IF(G515="Em falta (positivo); A mais (negativo):",B515," ")</f>
        <v xml:space="preserve"> </v>
      </c>
      <c r="D515" s="1">
        <v>1</v>
      </c>
      <c r="E515" s="1">
        <v>2</v>
      </c>
      <c r="F515" s="1" t="s">
        <v>125</v>
      </c>
      <c r="G515" s="3"/>
      <c r="H515" s="3">
        <v>0</v>
      </c>
      <c r="I515" s="9"/>
    </row>
    <row r="516" spans="1:9">
      <c r="A516" t="s">
        <v>16</v>
      </c>
      <c r="B516" t="s">
        <v>124</v>
      </c>
      <c r="C516" t="str">
        <f t="shared" si="8"/>
        <v xml:space="preserve"> </v>
      </c>
      <c r="D516">
        <v>1</v>
      </c>
      <c r="E516">
        <v>2</v>
      </c>
      <c r="F516" t="s">
        <v>125</v>
      </c>
      <c r="G516" s="3"/>
      <c r="H516" s="3">
        <v>0</v>
      </c>
      <c r="I516" s="9"/>
    </row>
    <row r="517" spans="1:9">
      <c r="A517" s="1" t="s">
        <v>16</v>
      </c>
      <c r="B517" s="1" t="s">
        <v>124</v>
      </c>
      <c r="C517" t="str">
        <f t="shared" si="8"/>
        <v xml:space="preserve"> </v>
      </c>
      <c r="D517" s="1">
        <v>1</v>
      </c>
      <c r="E517" s="1">
        <v>2</v>
      </c>
      <c r="F517" s="1" t="s">
        <v>125</v>
      </c>
      <c r="G517" s="3"/>
      <c r="H517" s="3">
        <v>0</v>
      </c>
      <c r="I517" s="9"/>
    </row>
    <row r="518" spans="1:9">
      <c r="A518" t="s">
        <v>16</v>
      </c>
      <c r="B518" t="s">
        <v>124</v>
      </c>
      <c r="C518" t="str">
        <f t="shared" si="8"/>
        <v xml:space="preserve"> </v>
      </c>
      <c r="D518">
        <v>1</v>
      </c>
      <c r="E518">
        <v>2</v>
      </c>
      <c r="F518" t="s">
        <v>125</v>
      </c>
      <c r="G518" s="3"/>
      <c r="H518" s="3">
        <v>0</v>
      </c>
      <c r="I518" s="9"/>
    </row>
    <row r="519" spans="1:9">
      <c r="A519" s="1" t="s">
        <v>16</v>
      </c>
      <c r="B519" s="1" t="s">
        <v>124</v>
      </c>
      <c r="C519" t="str">
        <f t="shared" si="8"/>
        <v xml:space="preserve"> </v>
      </c>
      <c r="D519" s="1">
        <v>1</v>
      </c>
      <c r="E519" s="1">
        <v>2</v>
      </c>
      <c r="F519" s="1" t="s">
        <v>125</v>
      </c>
      <c r="G519" s="3"/>
      <c r="H519" s="3">
        <v>0</v>
      </c>
      <c r="I519" s="9"/>
    </row>
    <row r="520" spans="1:9">
      <c r="A520" t="s">
        <v>16</v>
      </c>
      <c r="B520" t="s">
        <v>124</v>
      </c>
      <c r="C520" t="str">
        <f t="shared" si="8"/>
        <v xml:space="preserve"> </v>
      </c>
      <c r="D520">
        <v>1</v>
      </c>
      <c r="E520">
        <v>2</v>
      </c>
      <c r="F520" t="s">
        <v>125</v>
      </c>
      <c r="G520" s="3"/>
      <c r="H520" s="3">
        <v>0</v>
      </c>
      <c r="I520" s="9"/>
    </row>
    <row r="521" spans="1:9">
      <c r="A521" s="1" t="s">
        <v>16</v>
      </c>
      <c r="B521" s="1" t="s">
        <v>124</v>
      </c>
      <c r="C521" t="str">
        <f t="shared" si="8"/>
        <v xml:space="preserve"> </v>
      </c>
      <c r="D521" s="1">
        <v>1</v>
      </c>
      <c r="E521" s="1">
        <v>2</v>
      </c>
      <c r="F521" s="1" t="s">
        <v>125</v>
      </c>
      <c r="G521" s="3"/>
      <c r="H521" s="3">
        <v>0</v>
      </c>
      <c r="I521" s="9"/>
    </row>
    <row r="522" spans="1:9">
      <c r="A522" t="s">
        <v>16</v>
      </c>
      <c r="B522" t="s">
        <v>124</v>
      </c>
      <c r="C522" t="str">
        <f t="shared" si="8"/>
        <v>2373</v>
      </c>
      <c r="D522">
        <v>1</v>
      </c>
      <c r="E522">
        <v>2</v>
      </c>
      <c r="F522" t="s">
        <v>125</v>
      </c>
      <c r="G522" t="s">
        <v>15</v>
      </c>
      <c r="H522" s="2">
        <f>H506-SUMIF(G507:G521,"&lt;&gt;",H507:H521)</f>
        <v>0</v>
      </c>
    </row>
    <row r="523" spans="1:9">
      <c r="A523" s="1"/>
      <c r="B523" s="1"/>
      <c r="C523" t="str">
        <f t="shared" si="8"/>
        <v xml:space="preserve"> </v>
      </c>
      <c r="D523" s="1"/>
      <c r="E523" s="1"/>
      <c r="F523" s="1"/>
      <c r="G523" s="1"/>
      <c r="H523" s="1"/>
      <c r="I523" s="43"/>
    </row>
    <row r="524" spans="1:9">
      <c r="A524" t="s">
        <v>34</v>
      </c>
      <c r="B524" t="s">
        <v>126</v>
      </c>
      <c r="C524" t="str">
        <f t="shared" si="8"/>
        <v xml:space="preserve"> </v>
      </c>
      <c r="D524">
        <v>2</v>
      </c>
      <c r="E524">
        <v>2</v>
      </c>
      <c r="F524" t="s">
        <v>127</v>
      </c>
      <c r="G524" t="s">
        <v>13</v>
      </c>
      <c r="H524" s="2">
        <f>VLOOKUP(B524,'uc_2024-25'!D:U, 18, FALSE)</f>
        <v>0</v>
      </c>
      <c r="I524" s="9"/>
    </row>
    <row r="525" spans="1:9">
      <c r="A525" s="1" t="s">
        <v>34</v>
      </c>
      <c r="B525" s="1" t="s">
        <v>126</v>
      </c>
      <c r="C525" t="str">
        <f t="shared" si="8"/>
        <v xml:space="preserve"> </v>
      </c>
      <c r="D525" s="1">
        <v>2</v>
      </c>
      <c r="E525" s="1">
        <v>2</v>
      </c>
      <c r="F525" s="1" t="s">
        <v>127</v>
      </c>
      <c r="G525" s="4" t="str">
        <f>VLOOKUP(B524,'uc_2024-25'!D:AB, 25, FALSE)</f>
        <v>Coordenação externa ao ISA</v>
      </c>
      <c r="H525" s="3">
        <v>0</v>
      </c>
      <c r="I525" s="9"/>
    </row>
    <row r="526" spans="1:9">
      <c r="A526" t="s">
        <v>34</v>
      </c>
      <c r="B526" t="s">
        <v>126</v>
      </c>
      <c r="C526" t="str">
        <f t="shared" si="8"/>
        <v xml:space="preserve"> </v>
      </c>
      <c r="D526">
        <v>2</v>
      </c>
      <c r="E526">
        <v>2</v>
      </c>
      <c r="F526" t="s">
        <v>127</v>
      </c>
      <c r="G526" s="3"/>
      <c r="H526" s="3">
        <v>0</v>
      </c>
      <c r="I526" s="9"/>
    </row>
    <row r="527" spans="1:9">
      <c r="A527" s="1" t="s">
        <v>34</v>
      </c>
      <c r="B527" s="1" t="s">
        <v>126</v>
      </c>
      <c r="C527" t="str">
        <f t="shared" si="8"/>
        <v xml:space="preserve"> </v>
      </c>
      <c r="D527" s="1">
        <v>2</v>
      </c>
      <c r="E527" s="1">
        <v>2</v>
      </c>
      <c r="F527" s="1" t="s">
        <v>127</v>
      </c>
      <c r="G527" s="3"/>
      <c r="H527" s="3">
        <v>0</v>
      </c>
      <c r="I527" s="9"/>
    </row>
    <row r="528" spans="1:9">
      <c r="A528" t="s">
        <v>34</v>
      </c>
      <c r="B528" t="s">
        <v>126</v>
      </c>
      <c r="C528" t="str">
        <f t="shared" si="8"/>
        <v xml:space="preserve"> </v>
      </c>
      <c r="D528">
        <v>2</v>
      </c>
      <c r="E528">
        <v>2</v>
      </c>
      <c r="F528" t="s">
        <v>127</v>
      </c>
      <c r="G528" s="3"/>
      <c r="H528" s="3">
        <v>0</v>
      </c>
      <c r="I528" s="9"/>
    </row>
    <row r="529" spans="1:9">
      <c r="A529" s="1" t="s">
        <v>34</v>
      </c>
      <c r="B529" s="1" t="s">
        <v>126</v>
      </c>
      <c r="C529" t="str">
        <f t="shared" si="8"/>
        <v xml:space="preserve"> </v>
      </c>
      <c r="D529" s="1">
        <v>2</v>
      </c>
      <c r="E529" s="1">
        <v>2</v>
      </c>
      <c r="F529" s="1" t="s">
        <v>127</v>
      </c>
      <c r="G529" s="3"/>
      <c r="H529" s="3">
        <v>0</v>
      </c>
      <c r="I529" s="9"/>
    </row>
    <row r="530" spans="1:9">
      <c r="A530" t="s">
        <v>34</v>
      </c>
      <c r="B530" t="s">
        <v>126</v>
      </c>
      <c r="C530" t="str">
        <f t="shared" si="8"/>
        <v xml:space="preserve"> </v>
      </c>
      <c r="D530">
        <v>2</v>
      </c>
      <c r="E530">
        <v>2</v>
      </c>
      <c r="F530" t="s">
        <v>127</v>
      </c>
      <c r="G530" s="3"/>
      <c r="H530" s="3">
        <v>0</v>
      </c>
      <c r="I530" s="9"/>
    </row>
    <row r="531" spans="1:9">
      <c r="A531" s="1" t="s">
        <v>34</v>
      </c>
      <c r="B531" s="1" t="s">
        <v>126</v>
      </c>
      <c r="C531" t="str">
        <f t="shared" si="8"/>
        <v xml:space="preserve"> </v>
      </c>
      <c r="D531" s="1">
        <v>2</v>
      </c>
      <c r="E531" s="1">
        <v>2</v>
      </c>
      <c r="F531" s="1" t="s">
        <v>127</v>
      </c>
      <c r="G531" s="3"/>
      <c r="H531" s="3">
        <v>0</v>
      </c>
      <c r="I531" s="9"/>
    </row>
    <row r="532" spans="1:9">
      <c r="A532" t="s">
        <v>34</v>
      </c>
      <c r="B532" t="s">
        <v>126</v>
      </c>
      <c r="C532" t="str">
        <f t="shared" si="8"/>
        <v xml:space="preserve"> </v>
      </c>
      <c r="D532">
        <v>2</v>
      </c>
      <c r="E532">
        <v>2</v>
      </c>
      <c r="F532" t="s">
        <v>127</v>
      </c>
      <c r="G532" s="3"/>
      <c r="H532" s="3">
        <v>0</v>
      </c>
      <c r="I532" s="9"/>
    </row>
    <row r="533" spans="1:9">
      <c r="A533" s="1" t="s">
        <v>34</v>
      </c>
      <c r="B533" s="1" t="s">
        <v>126</v>
      </c>
      <c r="C533" t="str">
        <f t="shared" si="8"/>
        <v xml:space="preserve"> </v>
      </c>
      <c r="D533" s="1">
        <v>2</v>
      </c>
      <c r="E533" s="1">
        <v>2</v>
      </c>
      <c r="F533" s="1" t="s">
        <v>127</v>
      </c>
      <c r="G533" s="3"/>
      <c r="H533" s="3">
        <v>0</v>
      </c>
      <c r="I533" s="9"/>
    </row>
    <row r="534" spans="1:9">
      <c r="A534" t="s">
        <v>34</v>
      </c>
      <c r="B534" t="s">
        <v>126</v>
      </c>
      <c r="C534" t="str">
        <f t="shared" si="8"/>
        <v xml:space="preserve"> </v>
      </c>
      <c r="D534">
        <v>2</v>
      </c>
      <c r="E534">
        <v>2</v>
      </c>
      <c r="F534" t="s">
        <v>127</v>
      </c>
      <c r="G534" s="3"/>
      <c r="H534" s="3">
        <v>0</v>
      </c>
      <c r="I534" s="9"/>
    </row>
    <row r="535" spans="1:9">
      <c r="A535" s="1" t="s">
        <v>34</v>
      </c>
      <c r="B535" s="1" t="s">
        <v>126</v>
      </c>
      <c r="C535" t="str">
        <f t="shared" si="8"/>
        <v xml:space="preserve"> </v>
      </c>
      <c r="D535" s="1">
        <v>2</v>
      </c>
      <c r="E535" s="1">
        <v>2</v>
      </c>
      <c r="F535" s="1" t="s">
        <v>127</v>
      </c>
      <c r="G535" s="3"/>
      <c r="H535" s="3">
        <v>0</v>
      </c>
      <c r="I535" s="9"/>
    </row>
    <row r="536" spans="1:9">
      <c r="A536" t="s">
        <v>34</v>
      </c>
      <c r="B536" t="s">
        <v>126</v>
      </c>
      <c r="C536" t="str">
        <f t="shared" si="8"/>
        <v xml:space="preserve"> </v>
      </c>
      <c r="D536">
        <v>2</v>
      </c>
      <c r="E536">
        <v>2</v>
      </c>
      <c r="F536" t="s">
        <v>127</v>
      </c>
      <c r="G536" s="3"/>
      <c r="H536" s="3">
        <v>0</v>
      </c>
      <c r="I536" s="9"/>
    </row>
    <row r="537" spans="1:9">
      <c r="A537" s="1" t="s">
        <v>34</v>
      </c>
      <c r="B537" s="1" t="s">
        <v>126</v>
      </c>
      <c r="C537" t="str">
        <f t="shared" si="8"/>
        <v xml:space="preserve"> </v>
      </c>
      <c r="D537" s="1">
        <v>2</v>
      </c>
      <c r="E537" s="1">
        <v>2</v>
      </c>
      <c r="F537" s="1" t="s">
        <v>127</v>
      </c>
      <c r="G537" s="3"/>
      <c r="H537" s="3">
        <v>0</v>
      </c>
      <c r="I537" s="9"/>
    </row>
    <row r="538" spans="1:9">
      <c r="A538" t="s">
        <v>34</v>
      </c>
      <c r="B538" t="s">
        <v>126</v>
      </c>
      <c r="C538" t="str">
        <f t="shared" si="8"/>
        <v xml:space="preserve"> </v>
      </c>
      <c r="D538">
        <v>2</v>
      </c>
      <c r="E538">
        <v>2</v>
      </c>
      <c r="F538" t="s">
        <v>127</v>
      </c>
      <c r="G538" s="3"/>
      <c r="H538" s="3">
        <v>0</v>
      </c>
      <c r="I538" s="9"/>
    </row>
    <row r="539" spans="1:9">
      <c r="A539" s="1" t="s">
        <v>34</v>
      </c>
      <c r="B539" s="1" t="s">
        <v>126</v>
      </c>
      <c r="C539" t="str">
        <f t="shared" si="8"/>
        <v xml:space="preserve"> </v>
      </c>
      <c r="D539" s="1">
        <v>2</v>
      </c>
      <c r="E539" s="1">
        <v>2</v>
      </c>
      <c r="F539" s="1" t="s">
        <v>127</v>
      </c>
      <c r="G539" s="3"/>
      <c r="H539" s="3">
        <v>0</v>
      </c>
      <c r="I539" s="9"/>
    </row>
    <row r="540" spans="1:9">
      <c r="A540" t="s">
        <v>34</v>
      </c>
      <c r="B540" t="s">
        <v>126</v>
      </c>
      <c r="C540" t="str">
        <f t="shared" si="8"/>
        <v>2462</v>
      </c>
      <c r="D540">
        <v>2</v>
      </c>
      <c r="E540">
        <v>2</v>
      </c>
      <c r="F540" t="s">
        <v>127</v>
      </c>
      <c r="G540" t="s">
        <v>15</v>
      </c>
      <c r="H540" s="2">
        <f>H524-SUMIF(G525:G539,"&lt;&gt;",H525:H539)</f>
        <v>0</v>
      </c>
    </row>
    <row r="541" spans="1:9">
      <c r="A541" s="1"/>
      <c r="B541" s="1"/>
      <c r="C541" t="str">
        <f t="shared" si="8"/>
        <v xml:space="preserve"> </v>
      </c>
      <c r="D541" s="1"/>
      <c r="E541" s="1"/>
      <c r="F541" s="1"/>
      <c r="G541" s="1"/>
      <c r="H541" s="1"/>
      <c r="I541" s="43"/>
    </row>
    <row r="542" spans="1:9">
      <c r="A542" t="s">
        <v>16</v>
      </c>
      <c r="B542" t="s">
        <v>128</v>
      </c>
      <c r="C542" t="str">
        <f t="shared" si="8"/>
        <v xml:space="preserve"> </v>
      </c>
      <c r="D542">
        <v>2</v>
      </c>
      <c r="E542">
        <v>1</v>
      </c>
      <c r="F542" t="s">
        <v>129</v>
      </c>
      <c r="G542" t="s">
        <v>13</v>
      </c>
      <c r="H542" s="2">
        <f>VLOOKUP(B542,'uc_2024-25'!D:U, 18, FALSE)</f>
        <v>0</v>
      </c>
      <c r="I542" s="9"/>
    </row>
    <row r="543" spans="1:9">
      <c r="A543" s="1" t="s">
        <v>16</v>
      </c>
      <c r="B543" s="1" t="s">
        <v>128</v>
      </c>
      <c r="C543" t="str">
        <f t="shared" si="8"/>
        <v xml:space="preserve"> </v>
      </c>
      <c r="D543" s="1">
        <v>2</v>
      </c>
      <c r="E543" s="1">
        <v>1</v>
      </c>
      <c r="F543" s="1" t="s">
        <v>129</v>
      </c>
      <c r="G543" s="4" t="str">
        <f>VLOOKUP(B542,'uc_2024-25'!D:AB, 25, FALSE)</f>
        <v>Coordenação externa ao ISA</v>
      </c>
      <c r="H543" s="3">
        <v>0</v>
      </c>
      <c r="I543" s="9"/>
    </row>
    <row r="544" spans="1:9">
      <c r="A544" t="s">
        <v>16</v>
      </c>
      <c r="B544" t="s">
        <v>128</v>
      </c>
      <c r="C544" t="str">
        <f t="shared" si="8"/>
        <v xml:space="preserve"> </v>
      </c>
      <c r="D544">
        <v>2</v>
      </c>
      <c r="E544">
        <v>1</v>
      </c>
      <c r="F544" t="s">
        <v>129</v>
      </c>
      <c r="G544" s="3"/>
      <c r="H544" s="3">
        <v>0</v>
      </c>
      <c r="I544" s="9"/>
    </row>
    <row r="545" spans="1:9">
      <c r="A545" s="1" t="s">
        <v>16</v>
      </c>
      <c r="B545" s="1" t="s">
        <v>128</v>
      </c>
      <c r="C545" t="str">
        <f t="shared" si="8"/>
        <v xml:space="preserve"> </v>
      </c>
      <c r="D545" s="1">
        <v>2</v>
      </c>
      <c r="E545" s="1">
        <v>1</v>
      </c>
      <c r="F545" s="1" t="s">
        <v>129</v>
      </c>
      <c r="G545" s="3"/>
      <c r="H545" s="3">
        <v>0</v>
      </c>
      <c r="I545" s="9"/>
    </row>
    <row r="546" spans="1:9">
      <c r="A546" t="s">
        <v>16</v>
      </c>
      <c r="B546" t="s">
        <v>128</v>
      </c>
      <c r="C546" t="str">
        <f t="shared" si="8"/>
        <v xml:space="preserve"> </v>
      </c>
      <c r="D546">
        <v>2</v>
      </c>
      <c r="E546">
        <v>1</v>
      </c>
      <c r="F546" t="s">
        <v>129</v>
      </c>
      <c r="G546" s="3"/>
      <c r="H546" s="3">
        <v>0</v>
      </c>
      <c r="I546" s="9"/>
    </row>
    <row r="547" spans="1:9">
      <c r="A547" s="1" t="s">
        <v>16</v>
      </c>
      <c r="B547" s="1" t="s">
        <v>128</v>
      </c>
      <c r="C547" t="str">
        <f t="shared" si="8"/>
        <v xml:space="preserve"> </v>
      </c>
      <c r="D547" s="1">
        <v>2</v>
      </c>
      <c r="E547" s="1">
        <v>1</v>
      </c>
      <c r="F547" s="1" t="s">
        <v>129</v>
      </c>
      <c r="G547" s="3"/>
      <c r="H547" s="3">
        <v>0</v>
      </c>
      <c r="I547" s="9"/>
    </row>
    <row r="548" spans="1:9">
      <c r="A548" t="s">
        <v>16</v>
      </c>
      <c r="B548" t="s">
        <v>128</v>
      </c>
      <c r="C548" t="str">
        <f t="shared" si="8"/>
        <v xml:space="preserve"> </v>
      </c>
      <c r="D548">
        <v>2</v>
      </c>
      <c r="E548">
        <v>1</v>
      </c>
      <c r="F548" t="s">
        <v>129</v>
      </c>
      <c r="G548" s="3"/>
      <c r="H548" s="3">
        <v>0</v>
      </c>
      <c r="I548" s="9"/>
    </row>
    <row r="549" spans="1:9">
      <c r="A549" s="1" t="s">
        <v>16</v>
      </c>
      <c r="B549" s="1" t="s">
        <v>128</v>
      </c>
      <c r="C549" t="str">
        <f t="shared" si="8"/>
        <v xml:space="preserve"> </v>
      </c>
      <c r="D549" s="1">
        <v>2</v>
      </c>
      <c r="E549" s="1">
        <v>1</v>
      </c>
      <c r="F549" s="1" t="s">
        <v>129</v>
      </c>
      <c r="G549" s="3"/>
      <c r="H549" s="3">
        <v>0</v>
      </c>
      <c r="I549" s="9"/>
    </row>
    <row r="550" spans="1:9">
      <c r="A550" t="s">
        <v>16</v>
      </c>
      <c r="B550" t="s">
        <v>128</v>
      </c>
      <c r="C550" t="str">
        <f t="shared" si="8"/>
        <v xml:space="preserve"> </v>
      </c>
      <c r="D550">
        <v>2</v>
      </c>
      <c r="E550">
        <v>1</v>
      </c>
      <c r="F550" t="s">
        <v>129</v>
      </c>
      <c r="G550" s="3"/>
      <c r="H550" s="3">
        <v>0</v>
      </c>
      <c r="I550" s="9"/>
    </row>
    <row r="551" spans="1:9">
      <c r="A551" s="1" t="s">
        <v>16</v>
      </c>
      <c r="B551" s="1" t="s">
        <v>128</v>
      </c>
      <c r="C551" t="str">
        <f t="shared" si="8"/>
        <v xml:space="preserve"> </v>
      </c>
      <c r="D551" s="1">
        <v>2</v>
      </c>
      <c r="E551" s="1">
        <v>1</v>
      </c>
      <c r="F551" s="1" t="s">
        <v>129</v>
      </c>
      <c r="G551" s="3"/>
      <c r="H551" s="3">
        <v>0</v>
      </c>
      <c r="I551" s="9"/>
    </row>
    <row r="552" spans="1:9">
      <c r="A552" t="s">
        <v>16</v>
      </c>
      <c r="B552" t="s">
        <v>128</v>
      </c>
      <c r="C552" t="str">
        <f t="shared" si="8"/>
        <v xml:space="preserve"> </v>
      </c>
      <c r="D552">
        <v>2</v>
      </c>
      <c r="E552">
        <v>1</v>
      </c>
      <c r="F552" t="s">
        <v>129</v>
      </c>
      <c r="G552" s="3"/>
      <c r="H552" s="3">
        <v>0</v>
      </c>
      <c r="I552" s="9"/>
    </row>
    <row r="553" spans="1:9">
      <c r="A553" s="1" t="s">
        <v>16</v>
      </c>
      <c r="B553" s="1" t="s">
        <v>128</v>
      </c>
      <c r="C553" t="str">
        <f t="shared" si="8"/>
        <v xml:space="preserve"> </v>
      </c>
      <c r="D553" s="1">
        <v>2</v>
      </c>
      <c r="E553" s="1">
        <v>1</v>
      </c>
      <c r="F553" s="1" t="s">
        <v>129</v>
      </c>
      <c r="G553" s="3"/>
      <c r="H553" s="3">
        <v>0</v>
      </c>
      <c r="I553" s="9"/>
    </row>
    <row r="554" spans="1:9">
      <c r="A554" t="s">
        <v>16</v>
      </c>
      <c r="B554" t="s">
        <v>128</v>
      </c>
      <c r="C554" t="str">
        <f t="shared" si="8"/>
        <v xml:space="preserve"> </v>
      </c>
      <c r="D554">
        <v>2</v>
      </c>
      <c r="E554">
        <v>1</v>
      </c>
      <c r="F554" t="s">
        <v>129</v>
      </c>
      <c r="G554" s="3"/>
      <c r="H554" s="3">
        <v>0</v>
      </c>
      <c r="I554" s="9"/>
    </row>
    <row r="555" spans="1:9">
      <c r="A555" s="1" t="s">
        <v>16</v>
      </c>
      <c r="B555" s="1" t="s">
        <v>128</v>
      </c>
      <c r="C555" t="str">
        <f t="shared" si="8"/>
        <v xml:space="preserve"> </v>
      </c>
      <c r="D555" s="1">
        <v>2</v>
      </c>
      <c r="E555" s="1">
        <v>1</v>
      </c>
      <c r="F555" s="1" t="s">
        <v>129</v>
      </c>
      <c r="G555" s="3"/>
      <c r="H555" s="3">
        <v>0</v>
      </c>
      <c r="I555" s="9"/>
    </row>
    <row r="556" spans="1:9">
      <c r="A556" t="s">
        <v>16</v>
      </c>
      <c r="B556" t="s">
        <v>128</v>
      </c>
      <c r="C556" t="str">
        <f t="shared" si="8"/>
        <v xml:space="preserve"> </v>
      </c>
      <c r="D556">
        <v>2</v>
      </c>
      <c r="E556">
        <v>1</v>
      </c>
      <c r="F556" t="s">
        <v>129</v>
      </c>
      <c r="G556" s="3"/>
      <c r="H556" s="3">
        <v>0</v>
      </c>
      <c r="I556" s="9"/>
    </row>
    <row r="557" spans="1:9">
      <c r="A557" s="1" t="s">
        <v>16</v>
      </c>
      <c r="B557" s="1" t="s">
        <v>128</v>
      </c>
      <c r="C557" t="str">
        <f t="shared" si="8"/>
        <v xml:space="preserve"> </v>
      </c>
      <c r="D557" s="1">
        <v>2</v>
      </c>
      <c r="E557" s="1">
        <v>1</v>
      </c>
      <c r="F557" s="1" t="s">
        <v>129</v>
      </c>
      <c r="G557" s="3"/>
      <c r="H557" s="3">
        <v>0</v>
      </c>
      <c r="I557" s="9"/>
    </row>
    <row r="558" spans="1:9">
      <c r="A558" t="s">
        <v>16</v>
      </c>
      <c r="B558" t="s">
        <v>128</v>
      </c>
      <c r="C558" t="str">
        <f t="shared" si="8"/>
        <v>10007</v>
      </c>
      <c r="D558">
        <v>2</v>
      </c>
      <c r="E558">
        <v>1</v>
      </c>
      <c r="F558" t="s">
        <v>129</v>
      </c>
      <c r="G558" t="s">
        <v>15</v>
      </c>
      <c r="H558" s="2">
        <f>H542-SUMIF(G543:G557,"&lt;&gt;",H543:H557)</f>
        <v>0</v>
      </c>
    </row>
    <row r="559" spans="1:9">
      <c r="A559" s="1"/>
      <c r="B559" s="1"/>
      <c r="C559" t="str">
        <f t="shared" si="8"/>
        <v xml:space="preserve"> </v>
      </c>
      <c r="D559" s="1"/>
      <c r="E559" s="1"/>
      <c r="F559" s="1"/>
      <c r="G559" s="1"/>
      <c r="H559" s="1"/>
      <c r="I559" s="43"/>
    </row>
    <row r="560" spans="1:9">
      <c r="A560" t="s">
        <v>16</v>
      </c>
      <c r="B560" t="s">
        <v>130</v>
      </c>
      <c r="C560" t="str">
        <f t="shared" si="8"/>
        <v xml:space="preserve"> </v>
      </c>
      <c r="D560">
        <v>1</v>
      </c>
      <c r="E560">
        <v>1</v>
      </c>
      <c r="F560" t="s">
        <v>131</v>
      </c>
      <c r="G560" t="s">
        <v>13</v>
      </c>
      <c r="H560" s="2">
        <f>VLOOKUP(B560,'uc_2024-25'!D:U, 18, FALSE)</f>
        <v>0</v>
      </c>
      <c r="I560" s="9"/>
    </row>
    <row r="561" spans="1:9">
      <c r="A561" s="1" t="s">
        <v>16</v>
      </c>
      <c r="B561" s="1" t="s">
        <v>130</v>
      </c>
      <c r="C561" t="str">
        <f t="shared" si="8"/>
        <v xml:space="preserve"> </v>
      </c>
      <c r="D561" s="1">
        <v>1</v>
      </c>
      <c r="E561" s="1">
        <v>1</v>
      </c>
      <c r="F561" s="1" t="s">
        <v>131</v>
      </c>
      <c r="G561" s="4" t="str">
        <f>VLOOKUP(B560,'uc_2024-25'!D:AB, 25, FALSE)</f>
        <v>Coordenação externa ao ISA</v>
      </c>
      <c r="H561" s="3">
        <v>0</v>
      </c>
      <c r="I561" s="9"/>
    </row>
    <row r="562" spans="1:9">
      <c r="A562" t="s">
        <v>16</v>
      </c>
      <c r="B562" t="s">
        <v>130</v>
      </c>
      <c r="C562" t="str">
        <f t="shared" si="8"/>
        <v xml:space="preserve"> </v>
      </c>
      <c r="D562">
        <v>1</v>
      </c>
      <c r="E562">
        <v>1</v>
      </c>
      <c r="F562" t="s">
        <v>131</v>
      </c>
      <c r="G562" s="3"/>
      <c r="H562" s="3">
        <v>0</v>
      </c>
      <c r="I562" s="9"/>
    </row>
    <row r="563" spans="1:9">
      <c r="A563" s="1" t="s">
        <v>16</v>
      </c>
      <c r="B563" s="1" t="s">
        <v>130</v>
      </c>
      <c r="C563" t="str">
        <f t="shared" si="8"/>
        <v xml:space="preserve"> </v>
      </c>
      <c r="D563" s="1">
        <v>1</v>
      </c>
      <c r="E563" s="1">
        <v>1</v>
      </c>
      <c r="F563" s="1" t="s">
        <v>131</v>
      </c>
      <c r="G563" s="3"/>
      <c r="H563" s="3">
        <v>0</v>
      </c>
      <c r="I563" s="9"/>
    </row>
    <row r="564" spans="1:9">
      <c r="A564" t="s">
        <v>16</v>
      </c>
      <c r="B564" t="s">
        <v>130</v>
      </c>
      <c r="C564" t="str">
        <f t="shared" si="8"/>
        <v xml:space="preserve"> </v>
      </c>
      <c r="D564">
        <v>1</v>
      </c>
      <c r="E564">
        <v>1</v>
      </c>
      <c r="F564" t="s">
        <v>131</v>
      </c>
      <c r="G564" s="3"/>
      <c r="H564" s="3">
        <v>0</v>
      </c>
      <c r="I564" s="9"/>
    </row>
    <row r="565" spans="1:9">
      <c r="A565" s="1" t="s">
        <v>16</v>
      </c>
      <c r="B565" s="1" t="s">
        <v>130</v>
      </c>
      <c r="C565" t="str">
        <f t="shared" si="8"/>
        <v xml:space="preserve"> </v>
      </c>
      <c r="D565" s="1">
        <v>1</v>
      </c>
      <c r="E565" s="1">
        <v>1</v>
      </c>
      <c r="F565" s="1" t="s">
        <v>131</v>
      </c>
      <c r="G565" s="3"/>
      <c r="H565" s="3">
        <v>0</v>
      </c>
      <c r="I565" s="9"/>
    </row>
    <row r="566" spans="1:9">
      <c r="A566" t="s">
        <v>16</v>
      </c>
      <c r="B566" t="s">
        <v>130</v>
      </c>
      <c r="C566" t="str">
        <f t="shared" si="8"/>
        <v xml:space="preserve"> </v>
      </c>
      <c r="D566">
        <v>1</v>
      </c>
      <c r="E566">
        <v>1</v>
      </c>
      <c r="F566" t="s">
        <v>131</v>
      </c>
      <c r="G566" s="3"/>
      <c r="H566" s="3">
        <v>0</v>
      </c>
      <c r="I566" s="9"/>
    </row>
    <row r="567" spans="1:9">
      <c r="A567" s="1" t="s">
        <v>16</v>
      </c>
      <c r="B567" s="1" t="s">
        <v>130</v>
      </c>
      <c r="C567" t="str">
        <f t="shared" si="8"/>
        <v xml:space="preserve"> </v>
      </c>
      <c r="D567" s="1">
        <v>1</v>
      </c>
      <c r="E567" s="1">
        <v>1</v>
      </c>
      <c r="F567" s="1" t="s">
        <v>131</v>
      </c>
      <c r="G567" s="3"/>
      <c r="H567" s="3">
        <v>0</v>
      </c>
      <c r="I567" s="9"/>
    </row>
    <row r="568" spans="1:9">
      <c r="A568" t="s">
        <v>16</v>
      </c>
      <c r="B568" t="s">
        <v>130</v>
      </c>
      <c r="C568" t="str">
        <f t="shared" si="8"/>
        <v xml:space="preserve"> </v>
      </c>
      <c r="D568">
        <v>1</v>
      </c>
      <c r="E568">
        <v>1</v>
      </c>
      <c r="F568" t="s">
        <v>131</v>
      </c>
      <c r="G568" s="3"/>
      <c r="H568" s="3">
        <v>0</v>
      </c>
      <c r="I568" s="9"/>
    </row>
    <row r="569" spans="1:9">
      <c r="A569" s="1" t="s">
        <v>16</v>
      </c>
      <c r="B569" s="1" t="s">
        <v>130</v>
      </c>
      <c r="C569" t="str">
        <f t="shared" si="8"/>
        <v xml:space="preserve"> </v>
      </c>
      <c r="D569" s="1">
        <v>1</v>
      </c>
      <c r="E569" s="1">
        <v>1</v>
      </c>
      <c r="F569" s="1" t="s">
        <v>131</v>
      </c>
      <c r="G569" s="3"/>
      <c r="H569" s="3">
        <v>0</v>
      </c>
      <c r="I569" s="9"/>
    </row>
    <row r="570" spans="1:9">
      <c r="A570" t="s">
        <v>16</v>
      </c>
      <c r="B570" t="s">
        <v>130</v>
      </c>
      <c r="C570" t="str">
        <f t="shared" si="8"/>
        <v xml:space="preserve"> </v>
      </c>
      <c r="D570">
        <v>1</v>
      </c>
      <c r="E570">
        <v>1</v>
      </c>
      <c r="F570" t="s">
        <v>131</v>
      </c>
      <c r="G570" s="3"/>
      <c r="H570" s="3">
        <v>0</v>
      </c>
      <c r="I570" s="9"/>
    </row>
    <row r="571" spans="1:9">
      <c r="A571" s="1" t="s">
        <v>16</v>
      </c>
      <c r="B571" s="1" t="s">
        <v>130</v>
      </c>
      <c r="C571" t="str">
        <f t="shared" si="8"/>
        <v xml:space="preserve"> </v>
      </c>
      <c r="D571" s="1">
        <v>1</v>
      </c>
      <c r="E571" s="1">
        <v>1</v>
      </c>
      <c r="F571" s="1" t="s">
        <v>131</v>
      </c>
      <c r="G571" s="3"/>
      <c r="H571" s="3">
        <v>0</v>
      </c>
      <c r="I571" s="9"/>
    </row>
    <row r="572" spans="1:9">
      <c r="A572" t="s">
        <v>16</v>
      </c>
      <c r="B572" t="s">
        <v>130</v>
      </c>
      <c r="C572" t="str">
        <f t="shared" si="8"/>
        <v xml:space="preserve"> </v>
      </c>
      <c r="D572">
        <v>1</v>
      </c>
      <c r="E572">
        <v>1</v>
      </c>
      <c r="F572" t="s">
        <v>131</v>
      </c>
      <c r="G572" s="3"/>
      <c r="H572" s="3">
        <v>0</v>
      </c>
      <c r="I572" s="9"/>
    </row>
    <row r="573" spans="1:9">
      <c r="A573" s="1" t="s">
        <v>16</v>
      </c>
      <c r="B573" s="1" t="s">
        <v>130</v>
      </c>
      <c r="C573" t="str">
        <f t="shared" si="8"/>
        <v xml:space="preserve"> </v>
      </c>
      <c r="D573" s="1">
        <v>1</v>
      </c>
      <c r="E573" s="1">
        <v>1</v>
      </c>
      <c r="F573" s="1" t="s">
        <v>131</v>
      </c>
      <c r="G573" s="3"/>
      <c r="H573" s="3">
        <v>0</v>
      </c>
      <c r="I573" s="9"/>
    </row>
    <row r="574" spans="1:9">
      <c r="A574" t="s">
        <v>16</v>
      </c>
      <c r="B574" t="s">
        <v>130</v>
      </c>
      <c r="C574" t="str">
        <f t="shared" si="8"/>
        <v xml:space="preserve"> </v>
      </c>
      <c r="D574">
        <v>1</v>
      </c>
      <c r="E574">
        <v>1</v>
      </c>
      <c r="F574" t="s">
        <v>131</v>
      </c>
      <c r="G574" s="3"/>
      <c r="H574" s="3">
        <v>0</v>
      </c>
      <c r="I574" s="9"/>
    </row>
    <row r="575" spans="1:9">
      <c r="A575" s="1" t="s">
        <v>16</v>
      </c>
      <c r="B575" s="1" t="s">
        <v>130</v>
      </c>
      <c r="C575" t="str">
        <f t="shared" si="8"/>
        <v xml:space="preserve"> </v>
      </c>
      <c r="D575" s="1">
        <v>1</v>
      </c>
      <c r="E575" s="1">
        <v>1</v>
      </c>
      <c r="F575" s="1" t="s">
        <v>131</v>
      </c>
      <c r="G575" s="3"/>
      <c r="H575" s="3">
        <v>0</v>
      </c>
      <c r="I575" s="9"/>
    </row>
    <row r="576" spans="1:9">
      <c r="A576" t="s">
        <v>16</v>
      </c>
      <c r="B576" t="s">
        <v>130</v>
      </c>
      <c r="C576" t="str">
        <f t="shared" si="8"/>
        <v>10008</v>
      </c>
      <c r="D576">
        <v>1</v>
      </c>
      <c r="E576">
        <v>1</v>
      </c>
      <c r="F576" t="s">
        <v>131</v>
      </c>
      <c r="G576" t="s">
        <v>15</v>
      </c>
      <c r="H576" s="2">
        <f>H560-SUMIF(G561:G575,"&lt;&gt;",H561:H575)</f>
        <v>0</v>
      </c>
    </row>
    <row r="577" spans="1:9">
      <c r="A577" s="1"/>
      <c r="B577" s="1"/>
      <c r="C577" t="str">
        <f t="shared" si="8"/>
        <v xml:space="preserve"> </v>
      </c>
      <c r="D577" s="1"/>
      <c r="E577" s="1"/>
      <c r="F577" s="1"/>
      <c r="G577" s="1"/>
      <c r="H577" s="1"/>
      <c r="I577" s="43"/>
    </row>
    <row r="578" spans="1:9">
      <c r="A578" t="s">
        <v>16</v>
      </c>
      <c r="B578" t="s">
        <v>132</v>
      </c>
      <c r="C578" t="str">
        <f t="shared" si="8"/>
        <v xml:space="preserve"> </v>
      </c>
      <c r="D578">
        <v>1</v>
      </c>
      <c r="E578">
        <v>1</v>
      </c>
      <c r="F578" t="s">
        <v>133</v>
      </c>
      <c r="G578" t="s">
        <v>13</v>
      </c>
      <c r="H578" s="2">
        <f>VLOOKUP(B578,'uc_2024-25'!D:U, 18, FALSE)</f>
        <v>70</v>
      </c>
      <c r="I578" s="9"/>
    </row>
    <row r="579" spans="1:9" ht="60.75">
      <c r="A579" s="1" t="s">
        <v>16</v>
      </c>
      <c r="B579" s="1" t="s">
        <v>132</v>
      </c>
      <c r="C579" t="str">
        <f t="shared" ref="C579:C642" si="9">IF(G579="Em falta (positivo); A mais (negativo):",B579," ")</f>
        <v xml:space="preserve"> </v>
      </c>
      <c r="D579" s="1">
        <v>1</v>
      </c>
      <c r="E579" s="1">
        <v>1</v>
      </c>
      <c r="F579" s="1" t="s">
        <v>133</v>
      </c>
      <c r="G579" s="4" t="str">
        <f>VLOOKUP(B578,'uc_2024-25'!D:AB, 25, FALSE)</f>
        <v>António José Guerreiro de Brito</v>
      </c>
      <c r="H579" s="3">
        <v>0</v>
      </c>
      <c r="I579" s="9" t="s">
        <v>134</v>
      </c>
    </row>
    <row r="580" spans="1:9">
      <c r="A580" t="s">
        <v>16</v>
      </c>
      <c r="B580" t="s">
        <v>132</v>
      </c>
      <c r="C580" t="str">
        <f t="shared" si="9"/>
        <v xml:space="preserve"> </v>
      </c>
      <c r="D580">
        <v>1</v>
      </c>
      <c r="E580">
        <v>1</v>
      </c>
      <c r="F580" t="s">
        <v>133</v>
      </c>
      <c r="G580" s="3"/>
      <c r="H580" s="3">
        <v>0</v>
      </c>
      <c r="I580" s="9"/>
    </row>
    <row r="581" spans="1:9">
      <c r="A581" s="1" t="s">
        <v>16</v>
      </c>
      <c r="B581" s="1" t="s">
        <v>132</v>
      </c>
      <c r="C581" t="str">
        <f t="shared" si="9"/>
        <v xml:space="preserve"> </v>
      </c>
      <c r="D581" s="1">
        <v>1</v>
      </c>
      <c r="E581" s="1">
        <v>1</v>
      </c>
      <c r="F581" s="1" t="s">
        <v>133</v>
      </c>
      <c r="G581" s="3"/>
      <c r="H581" s="3">
        <v>0</v>
      </c>
      <c r="I581" s="9"/>
    </row>
    <row r="582" spans="1:9">
      <c r="A582" t="s">
        <v>16</v>
      </c>
      <c r="B582" t="s">
        <v>132</v>
      </c>
      <c r="C582" t="str">
        <f t="shared" si="9"/>
        <v xml:space="preserve"> </v>
      </c>
      <c r="D582">
        <v>1</v>
      </c>
      <c r="E582">
        <v>1</v>
      </c>
      <c r="F582" t="s">
        <v>133</v>
      </c>
      <c r="G582" s="3"/>
      <c r="H582" s="3">
        <v>0</v>
      </c>
      <c r="I582" s="9"/>
    </row>
    <row r="583" spans="1:9">
      <c r="A583" s="1" t="s">
        <v>16</v>
      </c>
      <c r="B583" s="1" t="s">
        <v>132</v>
      </c>
      <c r="C583" t="str">
        <f t="shared" si="9"/>
        <v xml:space="preserve"> </v>
      </c>
      <c r="D583" s="1">
        <v>1</v>
      </c>
      <c r="E583" s="1">
        <v>1</v>
      </c>
      <c r="F583" s="1" t="s">
        <v>133</v>
      </c>
      <c r="G583" s="3"/>
      <c r="H583" s="3">
        <v>0</v>
      </c>
      <c r="I583" s="9"/>
    </row>
    <row r="584" spans="1:9">
      <c r="A584" t="s">
        <v>16</v>
      </c>
      <c r="B584" t="s">
        <v>132</v>
      </c>
      <c r="C584" t="str">
        <f t="shared" si="9"/>
        <v xml:space="preserve"> </v>
      </c>
      <c r="D584">
        <v>1</v>
      </c>
      <c r="E584">
        <v>1</v>
      </c>
      <c r="F584" t="s">
        <v>133</v>
      </c>
      <c r="G584" s="3"/>
      <c r="H584" s="3">
        <v>0</v>
      </c>
      <c r="I584" s="9"/>
    </row>
    <row r="585" spans="1:9">
      <c r="A585" s="1" t="s">
        <v>16</v>
      </c>
      <c r="B585" s="1" t="s">
        <v>132</v>
      </c>
      <c r="C585" t="str">
        <f t="shared" si="9"/>
        <v xml:space="preserve"> </v>
      </c>
      <c r="D585" s="1">
        <v>1</v>
      </c>
      <c r="E585" s="1">
        <v>1</v>
      </c>
      <c r="F585" s="1" t="s">
        <v>133</v>
      </c>
      <c r="G585" s="3"/>
      <c r="H585" s="3">
        <v>0</v>
      </c>
      <c r="I585" s="9"/>
    </row>
    <row r="586" spans="1:9">
      <c r="A586" t="s">
        <v>16</v>
      </c>
      <c r="B586" t="s">
        <v>132</v>
      </c>
      <c r="C586" t="str">
        <f t="shared" si="9"/>
        <v xml:space="preserve"> </v>
      </c>
      <c r="D586">
        <v>1</v>
      </c>
      <c r="E586">
        <v>1</v>
      </c>
      <c r="F586" t="s">
        <v>133</v>
      </c>
      <c r="G586" s="3"/>
      <c r="H586" s="3">
        <v>0</v>
      </c>
      <c r="I586" s="9"/>
    </row>
    <row r="587" spans="1:9">
      <c r="A587" s="1" t="s">
        <v>16</v>
      </c>
      <c r="B587" s="1" t="s">
        <v>132</v>
      </c>
      <c r="C587" t="str">
        <f t="shared" si="9"/>
        <v xml:space="preserve"> </v>
      </c>
      <c r="D587" s="1">
        <v>1</v>
      </c>
      <c r="E587" s="1">
        <v>1</v>
      </c>
      <c r="F587" s="1" t="s">
        <v>133</v>
      </c>
      <c r="G587" s="3"/>
      <c r="H587" s="3">
        <v>0</v>
      </c>
      <c r="I587" s="9"/>
    </row>
    <row r="588" spans="1:9">
      <c r="A588" t="s">
        <v>16</v>
      </c>
      <c r="B588" t="s">
        <v>132</v>
      </c>
      <c r="C588" t="str">
        <f t="shared" si="9"/>
        <v xml:space="preserve"> </v>
      </c>
      <c r="D588">
        <v>1</v>
      </c>
      <c r="E588">
        <v>1</v>
      </c>
      <c r="F588" t="s">
        <v>133</v>
      </c>
      <c r="G588" s="3"/>
      <c r="H588" s="3">
        <v>0</v>
      </c>
      <c r="I588" s="9"/>
    </row>
    <row r="589" spans="1:9">
      <c r="A589" s="1" t="s">
        <v>16</v>
      </c>
      <c r="B589" s="1" t="s">
        <v>132</v>
      </c>
      <c r="C589" t="str">
        <f t="shared" si="9"/>
        <v xml:space="preserve"> </v>
      </c>
      <c r="D589" s="1">
        <v>1</v>
      </c>
      <c r="E589" s="1">
        <v>1</v>
      </c>
      <c r="F589" s="1" t="s">
        <v>133</v>
      </c>
      <c r="G589" s="3"/>
      <c r="H589" s="3">
        <v>0</v>
      </c>
      <c r="I589" s="9"/>
    </row>
    <row r="590" spans="1:9">
      <c r="A590" t="s">
        <v>16</v>
      </c>
      <c r="B590" t="s">
        <v>132</v>
      </c>
      <c r="C590" t="str">
        <f t="shared" si="9"/>
        <v xml:space="preserve"> </v>
      </c>
      <c r="D590">
        <v>1</v>
      </c>
      <c r="E590">
        <v>1</v>
      </c>
      <c r="F590" t="s">
        <v>133</v>
      </c>
      <c r="G590" s="3"/>
      <c r="H590" s="3">
        <v>0</v>
      </c>
      <c r="I590" s="9"/>
    </row>
    <row r="591" spans="1:9">
      <c r="A591" s="1" t="s">
        <v>16</v>
      </c>
      <c r="B591" s="1" t="s">
        <v>132</v>
      </c>
      <c r="C591" t="str">
        <f t="shared" si="9"/>
        <v xml:space="preserve"> </v>
      </c>
      <c r="D591" s="1">
        <v>1</v>
      </c>
      <c r="E591" s="1">
        <v>1</v>
      </c>
      <c r="F591" s="1" t="s">
        <v>133</v>
      </c>
      <c r="G591" s="3"/>
      <c r="H591" s="3">
        <v>0</v>
      </c>
      <c r="I591" s="9"/>
    </row>
    <row r="592" spans="1:9">
      <c r="A592" t="s">
        <v>16</v>
      </c>
      <c r="B592" t="s">
        <v>132</v>
      </c>
      <c r="C592" t="str">
        <f t="shared" si="9"/>
        <v xml:space="preserve"> </v>
      </c>
      <c r="D592">
        <v>1</v>
      </c>
      <c r="E592">
        <v>1</v>
      </c>
      <c r="F592" t="s">
        <v>133</v>
      </c>
      <c r="G592" s="3"/>
      <c r="H592" s="3">
        <v>0</v>
      </c>
      <c r="I592" s="9"/>
    </row>
    <row r="593" spans="1:9">
      <c r="A593" s="1" t="s">
        <v>16</v>
      </c>
      <c r="B593" s="1" t="s">
        <v>132</v>
      </c>
      <c r="C593" t="str">
        <f t="shared" si="9"/>
        <v xml:space="preserve"> </v>
      </c>
      <c r="D593" s="1">
        <v>1</v>
      </c>
      <c r="E593" s="1">
        <v>1</v>
      </c>
      <c r="F593" s="1" t="s">
        <v>133</v>
      </c>
      <c r="G593" s="3"/>
      <c r="H593" s="3">
        <v>0</v>
      </c>
      <c r="I593" s="9"/>
    </row>
    <row r="594" spans="1:9">
      <c r="A594" t="s">
        <v>16</v>
      </c>
      <c r="B594" t="s">
        <v>132</v>
      </c>
      <c r="C594" t="str">
        <f t="shared" si="9"/>
        <v>1651</v>
      </c>
      <c r="D594">
        <v>1</v>
      </c>
      <c r="E594">
        <v>1</v>
      </c>
      <c r="F594" t="s">
        <v>133</v>
      </c>
      <c r="G594" t="s">
        <v>15</v>
      </c>
      <c r="H594" s="2">
        <f>H578-SUMIF(G579:G593,"&lt;&gt;",H579:H593)</f>
        <v>70</v>
      </c>
    </row>
    <row r="595" spans="1:9">
      <c r="A595" s="1"/>
      <c r="B595" s="1"/>
      <c r="C595" t="str">
        <f t="shared" si="9"/>
        <v xml:space="preserve"> </v>
      </c>
      <c r="D595" s="1"/>
      <c r="E595" s="1"/>
      <c r="F595" s="1"/>
      <c r="G595" s="1"/>
      <c r="H595" s="1"/>
      <c r="I595" s="43"/>
    </row>
    <row r="596" spans="1:9">
      <c r="A596" t="s">
        <v>34</v>
      </c>
      <c r="B596" t="s">
        <v>135</v>
      </c>
      <c r="C596" t="str">
        <f t="shared" si="9"/>
        <v xml:space="preserve"> </v>
      </c>
      <c r="D596">
        <v>3</v>
      </c>
      <c r="E596">
        <v>1</v>
      </c>
      <c r="F596" t="s">
        <v>136</v>
      </c>
      <c r="G596" t="s">
        <v>13</v>
      </c>
      <c r="H596" s="2">
        <f>VLOOKUP(B596,'uc_2024-25'!D:U, 18, FALSE)</f>
        <v>56</v>
      </c>
      <c r="I596" s="9"/>
    </row>
    <row r="597" spans="1:9" ht="45.75">
      <c r="A597" s="1" t="s">
        <v>34</v>
      </c>
      <c r="B597" s="1" t="s">
        <v>135</v>
      </c>
      <c r="C597" t="str">
        <f t="shared" si="9"/>
        <v xml:space="preserve"> </v>
      </c>
      <c r="D597" s="1">
        <v>3</v>
      </c>
      <c r="E597" s="1">
        <v>1</v>
      </c>
      <c r="F597" s="1" t="s">
        <v>136</v>
      </c>
      <c r="G597" s="4" t="str">
        <f>VLOOKUP(B596,'uc_2024-25'!D:AB, 25, FALSE)</f>
        <v>José Maria Horta e Costa Silva Santos</v>
      </c>
      <c r="H597" s="3">
        <v>56</v>
      </c>
      <c r="I597" s="9" t="s">
        <v>137</v>
      </c>
    </row>
    <row r="598" spans="1:9">
      <c r="A598" t="s">
        <v>34</v>
      </c>
      <c r="B598" t="s">
        <v>135</v>
      </c>
      <c r="C598" t="str">
        <f t="shared" si="9"/>
        <v xml:space="preserve"> </v>
      </c>
      <c r="D598">
        <v>3</v>
      </c>
      <c r="E598">
        <v>1</v>
      </c>
      <c r="F598" t="s">
        <v>136</v>
      </c>
      <c r="G598" s="3"/>
      <c r="H598" s="3">
        <v>0</v>
      </c>
      <c r="I598" s="45"/>
    </row>
    <row r="599" spans="1:9">
      <c r="A599" s="1" t="s">
        <v>34</v>
      </c>
      <c r="B599" s="1" t="s">
        <v>135</v>
      </c>
      <c r="C599" t="str">
        <f t="shared" si="9"/>
        <v xml:space="preserve"> </v>
      </c>
      <c r="D599" s="1">
        <v>3</v>
      </c>
      <c r="E599" s="1">
        <v>1</v>
      </c>
      <c r="F599" s="1" t="s">
        <v>136</v>
      </c>
      <c r="G599" s="3"/>
      <c r="H599" s="3">
        <v>0</v>
      </c>
      <c r="I599" s="9"/>
    </row>
    <row r="600" spans="1:9">
      <c r="A600" t="s">
        <v>34</v>
      </c>
      <c r="B600" t="s">
        <v>135</v>
      </c>
      <c r="C600" t="str">
        <f t="shared" si="9"/>
        <v xml:space="preserve"> </v>
      </c>
      <c r="D600">
        <v>3</v>
      </c>
      <c r="E600">
        <v>1</v>
      </c>
      <c r="F600" t="s">
        <v>136</v>
      </c>
      <c r="G600" s="3"/>
      <c r="H600" s="3">
        <v>0</v>
      </c>
      <c r="I600" s="9"/>
    </row>
    <row r="601" spans="1:9">
      <c r="A601" s="1" t="s">
        <v>34</v>
      </c>
      <c r="B601" s="1" t="s">
        <v>135</v>
      </c>
      <c r="C601" t="str">
        <f t="shared" si="9"/>
        <v xml:space="preserve"> </v>
      </c>
      <c r="D601" s="1">
        <v>3</v>
      </c>
      <c r="E601" s="1">
        <v>1</v>
      </c>
      <c r="F601" s="1" t="s">
        <v>136</v>
      </c>
      <c r="G601" s="3"/>
      <c r="H601" s="3">
        <v>0</v>
      </c>
      <c r="I601" s="9"/>
    </row>
    <row r="602" spans="1:9">
      <c r="A602" t="s">
        <v>34</v>
      </c>
      <c r="B602" t="s">
        <v>135</v>
      </c>
      <c r="C602" t="str">
        <f t="shared" si="9"/>
        <v xml:space="preserve"> </v>
      </c>
      <c r="D602">
        <v>3</v>
      </c>
      <c r="E602">
        <v>1</v>
      </c>
      <c r="F602" t="s">
        <v>136</v>
      </c>
      <c r="G602" s="3"/>
      <c r="H602" s="3">
        <v>0</v>
      </c>
      <c r="I602" s="9"/>
    </row>
    <row r="603" spans="1:9">
      <c r="A603" s="1" t="s">
        <v>34</v>
      </c>
      <c r="B603" s="1" t="s">
        <v>135</v>
      </c>
      <c r="C603" t="str">
        <f t="shared" si="9"/>
        <v xml:space="preserve"> </v>
      </c>
      <c r="D603" s="1">
        <v>3</v>
      </c>
      <c r="E603" s="1">
        <v>1</v>
      </c>
      <c r="F603" s="1" t="s">
        <v>136</v>
      </c>
      <c r="G603" s="3"/>
      <c r="H603" s="3">
        <v>0</v>
      </c>
      <c r="I603" s="9"/>
    </row>
    <row r="604" spans="1:9">
      <c r="A604" t="s">
        <v>34</v>
      </c>
      <c r="B604" t="s">
        <v>135</v>
      </c>
      <c r="C604" t="str">
        <f t="shared" si="9"/>
        <v xml:space="preserve"> </v>
      </c>
      <c r="D604">
        <v>3</v>
      </c>
      <c r="E604">
        <v>1</v>
      </c>
      <c r="F604" t="s">
        <v>136</v>
      </c>
      <c r="G604" s="3"/>
      <c r="H604" s="3">
        <v>0</v>
      </c>
      <c r="I604" s="9"/>
    </row>
    <row r="605" spans="1:9">
      <c r="A605" s="1" t="s">
        <v>34</v>
      </c>
      <c r="B605" s="1" t="s">
        <v>135</v>
      </c>
      <c r="C605" t="str">
        <f t="shared" si="9"/>
        <v xml:space="preserve"> </v>
      </c>
      <c r="D605" s="1">
        <v>3</v>
      </c>
      <c r="E605" s="1">
        <v>1</v>
      </c>
      <c r="F605" s="1" t="s">
        <v>136</v>
      </c>
      <c r="G605" s="3"/>
      <c r="H605" s="3">
        <v>0</v>
      </c>
      <c r="I605" s="9"/>
    </row>
    <row r="606" spans="1:9">
      <c r="A606" t="s">
        <v>34</v>
      </c>
      <c r="B606" t="s">
        <v>135</v>
      </c>
      <c r="C606" t="str">
        <f t="shared" si="9"/>
        <v xml:space="preserve"> </v>
      </c>
      <c r="D606">
        <v>3</v>
      </c>
      <c r="E606">
        <v>1</v>
      </c>
      <c r="F606" t="s">
        <v>136</v>
      </c>
      <c r="G606" s="3"/>
      <c r="H606" s="3">
        <v>0</v>
      </c>
      <c r="I606" s="9"/>
    </row>
    <row r="607" spans="1:9">
      <c r="A607" s="1" t="s">
        <v>34</v>
      </c>
      <c r="B607" s="1" t="s">
        <v>135</v>
      </c>
      <c r="C607" t="str">
        <f t="shared" si="9"/>
        <v xml:space="preserve"> </v>
      </c>
      <c r="D607" s="1">
        <v>3</v>
      </c>
      <c r="E607" s="1">
        <v>1</v>
      </c>
      <c r="F607" s="1" t="s">
        <v>136</v>
      </c>
      <c r="G607" s="3"/>
      <c r="H607" s="3">
        <v>0</v>
      </c>
      <c r="I607" s="9"/>
    </row>
    <row r="608" spans="1:9">
      <c r="A608" t="s">
        <v>34</v>
      </c>
      <c r="B608" t="s">
        <v>135</v>
      </c>
      <c r="C608" t="str">
        <f t="shared" si="9"/>
        <v xml:space="preserve"> </v>
      </c>
      <c r="D608">
        <v>3</v>
      </c>
      <c r="E608">
        <v>1</v>
      </c>
      <c r="F608" t="s">
        <v>136</v>
      </c>
      <c r="G608" s="3"/>
      <c r="H608" s="3">
        <v>0</v>
      </c>
      <c r="I608" s="9"/>
    </row>
    <row r="609" spans="1:9">
      <c r="A609" s="1" t="s">
        <v>34</v>
      </c>
      <c r="B609" s="1" t="s">
        <v>135</v>
      </c>
      <c r="C609" t="str">
        <f t="shared" si="9"/>
        <v xml:space="preserve"> </v>
      </c>
      <c r="D609" s="1">
        <v>3</v>
      </c>
      <c r="E609" s="1">
        <v>1</v>
      </c>
      <c r="F609" s="1" t="s">
        <v>136</v>
      </c>
      <c r="G609" s="3"/>
      <c r="H609" s="3">
        <v>0</v>
      </c>
      <c r="I609" s="9"/>
    </row>
    <row r="610" spans="1:9">
      <c r="A610" t="s">
        <v>34</v>
      </c>
      <c r="B610" t="s">
        <v>135</v>
      </c>
      <c r="C610" t="str">
        <f t="shared" si="9"/>
        <v xml:space="preserve"> </v>
      </c>
      <c r="D610">
        <v>3</v>
      </c>
      <c r="E610">
        <v>1</v>
      </c>
      <c r="F610" t="s">
        <v>136</v>
      </c>
      <c r="G610" s="3"/>
      <c r="H610" s="3">
        <v>0</v>
      </c>
      <c r="I610" s="9"/>
    </row>
    <row r="611" spans="1:9">
      <c r="A611" s="1" t="s">
        <v>34</v>
      </c>
      <c r="B611" s="1" t="s">
        <v>135</v>
      </c>
      <c r="C611" t="str">
        <f t="shared" si="9"/>
        <v xml:space="preserve"> </v>
      </c>
      <c r="D611" s="1">
        <v>3</v>
      </c>
      <c r="E611" s="1">
        <v>1</v>
      </c>
      <c r="F611" s="1" t="s">
        <v>136</v>
      </c>
      <c r="G611" s="3"/>
      <c r="H611" s="3">
        <v>0</v>
      </c>
      <c r="I611" s="9"/>
    </row>
    <row r="612" spans="1:9">
      <c r="A612" t="s">
        <v>34</v>
      </c>
      <c r="B612" t="s">
        <v>135</v>
      </c>
      <c r="C612" t="str">
        <f t="shared" si="9"/>
        <v>2463</v>
      </c>
      <c r="D612">
        <v>3</v>
      </c>
      <c r="E612">
        <v>1</v>
      </c>
      <c r="F612" t="s">
        <v>136</v>
      </c>
      <c r="G612" t="s">
        <v>15</v>
      </c>
      <c r="H612" s="2">
        <f>H596-SUMIF(G597:G611,"&lt;&gt;",H597:H611)</f>
        <v>0</v>
      </c>
    </row>
    <row r="613" spans="1:9">
      <c r="A613" s="1"/>
      <c r="B613" s="1"/>
      <c r="C613" t="str">
        <f t="shared" si="9"/>
        <v xml:space="preserve"> </v>
      </c>
      <c r="D613" s="1"/>
      <c r="E613" s="1"/>
      <c r="F613" s="1"/>
      <c r="G613" s="1"/>
      <c r="H613" s="1"/>
      <c r="I613" s="43"/>
    </row>
    <row r="614" spans="1:9">
      <c r="A614" t="s">
        <v>34</v>
      </c>
      <c r="B614" t="s">
        <v>138</v>
      </c>
      <c r="C614" t="str">
        <f t="shared" si="9"/>
        <v xml:space="preserve"> </v>
      </c>
      <c r="D614">
        <v>3</v>
      </c>
      <c r="E614">
        <v>2</v>
      </c>
      <c r="F614" t="s">
        <v>139</v>
      </c>
      <c r="G614" t="s">
        <v>13</v>
      </c>
      <c r="H614" s="2">
        <f>VLOOKUP(B614,'uc_2024-25'!D:U, 18, FALSE)</f>
        <v>96</v>
      </c>
      <c r="I614" s="9"/>
    </row>
    <row r="615" spans="1:9">
      <c r="A615" s="1" t="s">
        <v>34</v>
      </c>
      <c r="B615" s="1" t="s">
        <v>138</v>
      </c>
      <c r="C615" t="str">
        <f t="shared" si="9"/>
        <v xml:space="preserve"> </v>
      </c>
      <c r="D615" s="1">
        <v>3</v>
      </c>
      <c r="E615" s="1">
        <v>2</v>
      </c>
      <c r="F615" s="1" t="s">
        <v>139</v>
      </c>
      <c r="G615" s="4" t="str">
        <f>VLOOKUP(B614,'uc_2024-25'!D:AB, 25, FALSE)</f>
        <v>Maria Manuel Cordeiro Salgueiro Romeiras</v>
      </c>
      <c r="H615" s="3">
        <v>44</v>
      </c>
      <c r="I615" s="9"/>
    </row>
    <row r="616" spans="1:9">
      <c r="A616" t="s">
        <v>34</v>
      </c>
      <c r="B616" t="s">
        <v>138</v>
      </c>
      <c r="C616" t="str">
        <f t="shared" si="9"/>
        <v xml:space="preserve"> </v>
      </c>
      <c r="D616">
        <v>3</v>
      </c>
      <c r="E616">
        <v>2</v>
      </c>
      <c r="F616" t="s">
        <v>139</v>
      </c>
      <c r="G616" s="3" t="s">
        <v>140</v>
      </c>
      <c r="H616" s="3">
        <v>36</v>
      </c>
      <c r="I616" s="9"/>
    </row>
    <row r="617" spans="1:9">
      <c r="A617" s="1" t="s">
        <v>34</v>
      </c>
      <c r="B617" s="1" t="s">
        <v>138</v>
      </c>
      <c r="C617" t="str">
        <f t="shared" si="9"/>
        <v xml:space="preserve"> </v>
      </c>
      <c r="D617" s="1">
        <v>3</v>
      </c>
      <c r="E617" s="1">
        <v>2</v>
      </c>
      <c r="F617" s="1" t="s">
        <v>139</v>
      </c>
      <c r="G617" s="3" t="s">
        <v>141</v>
      </c>
      <c r="H617" s="3">
        <v>16</v>
      </c>
      <c r="I617" s="9"/>
    </row>
    <row r="618" spans="1:9">
      <c r="A618" t="s">
        <v>34</v>
      </c>
      <c r="B618" t="s">
        <v>138</v>
      </c>
      <c r="C618" t="str">
        <f t="shared" si="9"/>
        <v xml:space="preserve"> </v>
      </c>
      <c r="D618">
        <v>3</v>
      </c>
      <c r="E618">
        <v>2</v>
      </c>
      <c r="F618" t="s">
        <v>139</v>
      </c>
      <c r="G618" s="3"/>
      <c r="H618" s="3">
        <v>0</v>
      </c>
      <c r="I618" s="9"/>
    </row>
    <row r="619" spans="1:9">
      <c r="A619" s="1" t="s">
        <v>34</v>
      </c>
      <c r="B619" s="1" t="s">
        <v>138</v>
      </c>
      <c r="C619" t="str">
        <f t="shared" si="9"/>
        <v xml:space="preserve"> </v>
      </c>
      <c r="D619" s="1">
        <v>3</v>
      </c>
      <c r="E619" s="1">
        <v>2</v>
      </c>
      <c r="F619" s="1" t="s">
        <v>139</v>
      </c>
      <c r="G619" s="3"/>
      <c r="H619" s="3">
        <v>0</v>
      </c>
      <c r="I619" s="9"/>
    </row>
    <row r="620" spans="1:9">
      <c r="A620" t="s">
        <v>34</v>
      </c>
      <c r="B620" t="s">
        <v>138</v>
      </c>
      <c r="C620" t="str">
        <f t="shared" si="9"/>
        <v xml:space="preserve"> </v>
      </c>
      <c r="D620">
        <v>3</v>
      </c>
      <c r="E620">
        <v>2</v>
      </c>
      <c r="F620" t="s">
        <v>139</v>
      </c>
      <c r="G620" s="3"/>
      <c r="H620" s="3">
        <v>0</v>
      </c>
      <c r="I620" s="9"/>
    </row>
    <row r="621" spans="1:9">
      <c r="A621" s="1" t="s">
        <v>34</v>
      </c>
      <c r="B621" s="1" t="s">
        <v>138</v>
      </c>
      <c r="C621" t="str">
        <f t="shared" si="9"/>
        <v xml:space="preserve"> </v>
      </c>
      <c r="D621" s="1">
        <v>3</v>
      </c>
      <c r="E621" s="1">
        <v>2</v>
      </c>
      <c r="F621" s="1" t="s">
        <v>139</v>
      </c>
      <c r="G621" s="3"/>
      <c r="H621" s="3">
        <v>0</v>
      </c>
      <c r="I621" s="9"/>
    </row>
    <row r="622" spans="1:9">
      <c r="A622" t="s">
        <v>34</v>
      </c>
      <c r="B622" t="s">
        <v>138</v>
      </c>
      <c r="C622" t="str">
        <f t="shared" si="9"/>
        <v xml:space="preserve"> </v>
      </c>
      <c r="D622">
        <v>3</v>
      </c>
      <c r="E622">
        <v>2</v>
      </c>
      <c r="F622" t="s">
        <v>139</v>
      </c>
      <c r="G622" s="3"/>
      <c r="H622" s="3">
        <v>0</v>
      </c>
      <c r="I622" s="9"/>
    </row>
    <row r="623" spans="1:9">
      <c r="A623" s="1" t="s">
        <v>34</v>
      </c>
      <c r="B623" s="1" t="s">
        <v>138</v>
      </c>
      <c r="C623" t="str">
        <f t="shared" si="9"/>
        <v xml:space="preserve"> </v>
      </c>
      <c r="D623" s="1">
        <v>3</v>
      </c>
      <c r="E623" s="1">
        <v>2</v>
      </c>
      <c r="F623" s="1" t="s">
        <v>139</v>
      </c>
      <c r="G623" s="3"/>
      <c r="H623" s="3">
        <v>0</v>
      </c>
      <c r="I623" s="9"/>
    </row>
    <row r="624" spans="1:9">
      <c r="A624" t="s">
        <v>34</v>
      </c>
      <c r="B624" t="s">
        <v>138</v>
      </c>
      <c r="C624" t="str">
        <f t="shared" si="9"/>
        <v xml:space="preserve"> </v>
      </c>
      <c r="D624">
        <v>3</v>
      </c>
      <c r="E624">
        <v>2</v>
      </c>
      <c r="F624" t="s">
        <v>139</v>
      </c>
      <c r="G624" s="3"/>
      <c r="H624" s="3">
        <v>0</v>
      </c>
      <c r="I624" s="9"/>
    </row>
    <row r="625" spans="1:9">
      <c r="A625" s="1" t="s">
        <v>34</v>
      </c>
      <c r="B625" s="1" t="s">
        <v>138</v>
      </c>
      <c r="C625" t="str">
        <f t="shared" si="9"/>
        <v xml:space="preserve"> </v>
      </c>
      <c r="D625" s="1">
        <v>3</v>
      </c>
      <c r="E625" s="1">
        <v>2</v>
      </c>
      <c r="F625" s="1" t="s">
        <v>139</v>
      </c>
      <c r="G625" s="3"/>
      <c r="H625" s="3">
        <v>0</v>
      </c>
      <c r="I625" s="9"/>
    </row>
    <row r="626" spans="1:9">
      <c r="A626" t="s">
        <v>34</v>
      </c>
      <c r="B626" t="s">
        <v>138</v>
      </c>
      <c r="C626" t="str">
        <f t="shared" si="9"/>
        <v xml:space="preserve"> </v>
      </c>
      <c r="D626">
        <v>3</v>
      </c>
      <c r="E626">
        <v>2</v>
      </c>
      <c r="F626" t="s">
        <v>139</v>
      </c>
      <c r="G626" s="3"/>
      <c r="H626" s="3">
        <v>0</v>
      </c>
      <c r="I626" s="9"/>
    </row>
    <row r="627" spans="1:9">
      <c r="A627" s="1" t="s">
        <v>34</v>
      </c>
      <c r="B627" s="1" t="s">
        <v>138</v>
      </c>
      <c r="C627" t="str">
        <f t="shared" si="9"/>
        <v xml:space="preserve"> </v>
      </c>
      <c r="D627" s="1">
        <v>3</v>
      </c>
      <c r="E627" s="1">
        <v>2</v>
      </c>
      <c r="F627" s="1" t="s">
        <v>139</v>
      </c>
      <c r="G627" s="3"/>
      <c r="H627" s="3">
        <v>0</v>
      </c>
      <c r="I627" s="9"/>
    </row>
    <row r="628" spans="1:9">
      <c r="A628" t="s">
        <v>34</v>
      </c>
      <c r="B628" t="s">
        <v>138</v>
      </c>
      <c r="C628" t="str">
        <f t="shared" si="9"/>
        <v xml:space="preserve"> </v>
      </c>
      <c r="D628">
        <v>3</v>
      </c>
      <c r="E628">
        <v>2</v>
      </c>
      <c r="F628" t="s">
        <v>139</v>
      </c>
      <c r="G628" s="3"/>
      <c r="H628" s="3">
        <v>0</v>
      </c>
      <c r="I628" s="9"/>
    </row>
    <row r="629" spans="1:9">
      <c r="A629" s="1" t="s">
        <v>34</v>
      </c>
      <c r="B629" s="1" t="s">
        <v>138</v>
      </c>
      <c r="C629" t="str">
        <f t="shared" si="9"/>
        <v xml:space="preserve"> </v>
      </c>
      <c r="D629" s="1">
        <v>3</v>
      </c>
      <c r="E629" s="1">
        <v>2</v>
      </c>
      <c r="F629" s="1" t="s">
        <v>139</v>
      </c>
      <c r="G629" s="3"/>
      <c r="H629" s="3">
        <v>0</v>
      </c>
      <c r="I629" s="9"/>
    </row>
    <row r="630" spans="1:9">
      <c r="A630" t="s">
        <v>34</v>
      </c>
      <c r="B630" t="s">
        <v>138</v>
      </c>
      <c r="C630" t="str">
        <f t="shared" si="9"/>
        <v>2464</v>
      </c>
      <c r="D630">
        <v>3</v>
      </c>
      <c r="E630">
        <v>2</v>
      </c>
      <c r="F630" t="s">
        <v>139</v>
      </c>
      <c r="G630" t="s">
        <v>15</v>
      </c>
      <c r="H630" s="2">
        <f>H614-SUMIF(G615:G629,"&lt;&gt;",H615:H629)</f>
        <v>0</v>
      </c>
    </row>
    <row r="631" spans="1:9">
      <c r="A631" s="1"/>
      <c r="B631" s="1"/>
      <c r="C631" t="str">
        <f t="shared" si="9"/>
        <v xml:space="preserve"> </v>
      </c>
      <c r="D631" s="1"/>
      <c r="E631" s="1"/>
      <c r="F631" s="1"/>
      <c r="G631" s="1"/>
      <c r="H631" s="1"/>
      <c r="I631" s="43"/>
    </row>
    <row r="632" spans="1:9">
      <c r="A632" t="s">
        <v>8</v>
      </c>
      <c r="B632" t="s">
        <v>142</v>
      </c>
      <c r="C632" t="str">
        <f t="shared" si="9"/>
        <v xml:space="preserve"> </v>
      </c>
      <c r="D632">
        <v>1</v>
      </c>
      <c r="E632">
        <v>1</v>
      </c>
      <c r="F632" t="s">
        <v>143</v>
      </c>
      <c r="G632" t="s">
        <v>13</v>
      </c>
      <c r="H632" s="2">
        <f>VLOOKUP(B632,'uc_2024-25'!D:U, 18, FALSE)</f>
        <v>0</v>
      </c>
      <c r="I632" s="9"/>
    </row>
    <row r="633" spans="1:9" ht="30.75">
      <c r="A633" s="1" t="s">
        <v>8</v>
      </c>
      <c r="B633" s="1" t="s">
        <v>142</v>
      </c>
      <c r="C633" t="str">
        <f t="shared" si="9"/>
        <v xml:space="preserve"> </v>
      </c>
      <c r="D633" s="1">
        <v>1</v>
      </c>
      <c r="E633" s="1">
        <v>1</v>
      </c>
      <c r="F633" s="1" t="s">
        <v>143</v>
      </c>
      <c r="G633" s="4" t="str">
        <f>VLOOKUP(B632,'uc_2024-25'!D:AB, 25, FALSE)</f>
        <v>José Carlos Franco Santos Silva</v>
      </c>
      <c r="H633" s="3">
        <v>0</v>
      </c>
      <c r="I633" s="9" t="s">
        <v>144</v>
      </c>
    </row>
    <row r="634" spans="1:9" ht="30.75">
      <c r="A634" t="s">
        <v>8</v>
      </c>
      <c r="B634" t="s">
        <v>142</v>
      </c>
      <c r="C634" t="str">
        <f t="shared" si="9"/>
        <v xml:space="preserve"> </v>
      </c>
      <c r="D634">
        <v>1</v>
      </c>
      <c r="E634">
        <v>1</v>
      </c>
      <c r="F634" t="s">
        <v>143</v>
      </c>
      <c r="G634" s="3" t="s">
        <v>140</v>
      </c>
      <c r="H634" s="3"/>
      <c r="I634" s="9" t="s">
        <v>145</v>
      </c>
    </row>
    <row r="635" spans="1:9">
      <c r="A635" s="1" t="s">
        <v>8</v>
      </c>
      <c r="B635" s="1" t="s">
        <v>142</v>
      </c>
      <c r="C635" t="str">
        <f t="shared" si="9"/>
        <v xml:space="preserve"> </v>
      </c>
      <c r="D635" s="1">
        <v>1</v>
      </c>
      <c r="E635" s="1">
        <v>1</v>
      </c>
      <c r="F635" s="1" t="s">
        <v>143</v>
      </c>
      <c r="G635" s="3" t="s">
        <v>31</v>
      </c>
      <c r="H635" s="3">
        <v>0</v>
      </c>
      <c r="I635" s="9" t="s">
        <v>146</v>
      </c>
    </row>
    <row r="636" spans="1:9" ht="30.75">
      <c r="A636" t="s">
        <v>8</v>
      </c>
      <c r="B636" t="s">
        <v>142</v>
      </c>
      <c r="C636" t="str">
        <f t="shared" si="9"/>
        <v xml:space="preserve"> </v>
      </c>
      <c r="D636">
        <v>1</v>
      </c>
      <c r="E636">
        <v>1</v>
      </c>
      <c r="F636" t="s">
        <v>143</v>
      </c>
      <c r="G636" s="3" t="s">
        <v>122</v>
      </c>
      <c r="H636" s="3">
        <v>9</v>
      </c>
      <c r="I636" s="9" t="s">
        <v>147</v>
      </c>
    </row>
    <row r="637" spans="1:9">
      <c r="A637" s="1" t="s">
        <v>8</v>
      </c>
      <c r="B637" s="1" t="s">
        <v>142</v>
      </c>
      <c r="C637" t="str">
        <f t="shared" si="9"/>
        <v xml:space="preserve"> </v>
      </c>
      <c r="D637" s="1">
        <v>1</v>
      </c>
      <c r="E637" s="1">
        <v>1</v>
      </c>
      <c r="F637" s="1" t="s">
        <v>143</v>
      </c>
      <c r="G637" s="3"/>
      <c r="H637" s="3">
        <v>0</v>
      </c>
      <c r="I637" s="9"/>
    </row>
    <row r="638" spans="1:9">
      <c r="A638" t="s">
        <v>8</v>
      </c>
      <c r="B638" t="s">
        <v>142</v>
      </c>
      <c r="C638" t="str">
        <f t="shared" si="9"/>
        <v xml:space="preserve"> </v>
      </c>
      <c r="D638">
        <v>1</v>
      </c>
      <c r="E638">
        <v>1</v>
      </c>
      <c r="F638" t="s">
        <v>143</v>
      </c>
      <c r="G638" s="3"/>
      <c r="H638" s="3">
        <v>0</v>
      </c>
      <c r="I638" s="9"/>
    </row>
    <row r="639" spans="1:9">
      <c r="A639" s="1" t="s">
        <v>8</v>
      </c>
      <c r="B639" s="1" t="s">
        <v>142</v>
      </c>
      <c r="C639" t="str">
        <f t="shared" si="9"/>
        <v xml:space="preserve"> </v>
      </c>
      <c r="D639" s="1">
        <v>1</v>
      </c>
      <c r="E639" s="1">
        <v>1</v>
      </c>
      <c r="F639" s="1" t="s">
        <v>143</v>
      </c>
      <c r="G639" s="3"/>
      <c r="H639" s="3">
        <v>0</v>
      </c>
      <c r="I639" s="9"/>
    </row>
    <row r="640" spans="1:9">
      <c r="A640" t="s">
        <v>8</v>
      </c>
      <c r="B640" t="s">
        <v>142</v>
      </c>
      <c r="C640" t="str">
        <f t="shared" si="9"/>
        <v xml:space="preserve"> </v>
      </c>
      <c r="D640">
        <v>1</v>
      </c>
      <c r="E640">
        <v>1</v>
      </c>
      <c r="F640" t="s">
        <v>143</v>
      </c>
      <c r="G640" s="3"/>
      <c r="H640" s="3">
        <v>0</v>
      </c>
      <c r="I640" s="9"/>
    </row>
    <row r="641" spans="1:9">
      <c r="A641" s="1" t="s">
        <v>8</v>
      </c>
      <c r="B641" s="1" t="s">
        <v>142</v>
      </c>
      <c r="C641" t="str">
        <f t="shared" si="9"/>
        <v xml:space="preserve"> </v>
      </c>
      <c r="D641" s="1">
        <v>1</v>
      </c>
      <c r="E641" s="1">
        <v>1</v>
      </c>
      <c r="F641" s="1" t="s">
        <v>143</v>
      </c>
      <c r="G641" s="3"/>
      <c r="H641" s="3">
        <v>0</v>
      </c>
      <c r="I641" s="9"/>
    </row>
    <row r="642" spans="1:9">
      <c r="A642" t="s">
        <v>8</v>
      </c>
      <c r="B642" t="s">
        <v>142</v>
      </c>
      <c r="C642" t="str">
        <f t="shared" si="9"/>
        <v xml:space="preserve"> </v>
      </c>
      <c r="D642">
        <v>1</v>
      </c>
      <c r="E642">
        <v>1</v>
      </c>
      <c r="F642" t="s">
        <v>143</v>
      </c>
      <c r="G642" s="3"/>
      <c r="H642" s="3">
        <v>0</v>
      </c>
      <c r="I642" s="9"/>
    </row>
    <row r="643" spans="1:9">
      <c r="A643" s="1" t="s">
        <v>8</v>
      </c>
      <c r="B643" s="1" t="s">
        <v>142</v>
      </c>
      <c r="C643" t="str">
        <f t="shared" ref="C643:C706" si="10">IF(G643="Em falta (positivo); A mais (negativo):",B643," ")</f>
        <v xml:space="preserve"> </v>
      </c>
      <c r="D643" s="1">
        <v>1</v>
      </c>
      <c r="E643" s="1">
        <v>1</v>
      </c>
      <c r="F643" s="1" t="s">
        <v>143</v>
      </c>
      <c r="G643" s="3"/>
      <c r="H643" s="3">
        <v>0</v>
      </c>
      <c r="I643" s="9"/>
    </row>
    <row r="644" spans="1:9">
      <c r="A644" t="s">
        <v>8</v>
      </c>
      <c r="B644" t="s">
        <v>142</v>
      </c>
      <c r="C644" t="str">
        <f t="shared" si="10"/>
        <v xml:space="preserve"> </v>
      </c>
      <c r="D644">
        <v>1</v>
      </c>
      <c r="E644">
        <v>1</v>
      </c>
      <c r="F644" t="s">
        <v>143</v>
      </c>
      <c r="G644" s="3"/>
      <c r="H644" s="3">
        <v>0</v>
      </c>
      <c r="I644" s="9"/>
    </row>
    <row r="645" spans="1:9">
      <c r="A645" s="1" t="s">
        <v>8</v>
      </c>
      <c r="B645" s="1" t="s">
        <v>142</v>
      </c>
      <c r="C645" t="str">
        <f t="shared" si="10"/>
        <v xml:space="preserve"> </v>
      </c>
      <c r="D645" s="1">
        <v>1</v>
      </c>
      <c r="E645" s="1">
        <v>1</v>
      </c>
      <c r="F645" s="1" t="s">
        <v>143</v>
      </c>
      <c r="G645" s="3"/>
      <c r="H645" s="3">
        <v>0</v>
      </c>
      <c r="I645" s="9"/>
    </row>
    <row r="646" spans="1:9">
      <c r="A646" t="s">
        <v>8</v>
      </c>
      <c r="B646" t="s">
        <v>142</v>
      </c>
      <c r="C646" t="str">
        <f t="shared" si="10"/>
        <v xml:space="preserve"> </v>
      </c>
      <c r="D646">
        <v>1</v>
      </c>
      <c r="E646">
        <v>1</v>
      </c>
      <c r="F646" t="s">
        <v>143</v>
      </c>
      <c r="G646" s="3"/>
      <c r="H646" s="3">
        <v>0</v>
      </c>
      <c r="I646" s="9"/>
    </row>
    <row r="647" spans="1:9">
      <c r="A647" s="1" t="s">
        <v>8</v>
      </c>
      <c r="B647" s="1" t="s">
        <v>142</v>
      </c>
      <c r="C647" t="str">
        <f t="shared" si="10"/>
        <v xml:space="preserve"> </v>
      </c>
      <c r="D647" s="1">
        <v>1</v>
      </c>
      <c r="E647" s="1">
        <v>1</v>
      </c>
      <c r="F647" s="1" t="s">
        <v>143</v>
      </c>
      <c r="G647" s="3"/>
      <c r="H647" s="3">
        <v>0</v>
      </c>
      <c r="I647" s="9"/>
    </row>
    <row r="648" spans="1:9">
      <c r="A648" t="s">
        <v>8</v>
      </c>
      <c r="B648" t="s">
        <v>142</v>
      </c>
      <c r="C648" t="str">
        <f t="shared" si="10"/>
        <v>cod78013275</v>
      </c>
      <c r="D648">
        <v>1</v>
      </c>
      <c r="E648">
        <v>1</v>
      </c>
      <c r="F648" t="s">
        <v>143</v>
      </c>
      <c r="G648" t="s">
        <v>15</v>
      </c>
      <c r="H648" s="2">
        <f>H632-SUMIF(G633:G647,"&lt;&gt;",H633:H647)</f>
        <v>-9</v>
      </c>
    </row>
    <row r="649" spans="1:9">
      <c r="A649" s="1"/>
      <c r="B649" s="1"/>
      <c r="C649" t="str">
        <f t="shared" si="10"/>
        <v xml:space="preserve"> </v>
      </c>
      <c r="D649" s="1"/>
      <c r="E649" s="1"/>
      <c r="F649" s="1"/>
      <c r="G649" s="1"/>
      <c r="H649" s="1"/>
      <c r="I649" s="43"/>
    </row>
    <row r="650" spans="1:9">
      <c r="A650" t="s">
        <v>16</v>
      </c>
      <c r="B650" t="s">
        <v>148</v>
      </c>
      <c r="C650" t="str">
        <f t="shared" si="10"/>
        <v xml:space="preserve"> </v>
      </c>
      <c r="D650">
        <v>2</v>
      </c>
      <c r="E650">
        <v>1</v>
      </c>
      <c r="F650" t="s">
        <v>149</v>
      </c>
      <c r="G650" t="s">
        <v>13</v>
      </c>
      <c r="H650" s="2">
        <f>VLOOKUP(B650,'uc_2024-25'!D:U, 18, FALSE)</f>
        <v>0</v>
      </c>
      <c r="I650" s="9" t="s">
        <v>150</v>
      </c>
    </row>
    <row r="651" spans="1:9" ht="45.75">
      <c r="A651" s="1" t="s">
        <v>16</v>
      </c>
      <c r="B651" s="1" t="s">
        <v>148</v>
      </c>
      <c r="C651" t="str">
        <f t="shared" si="10"/>
        <v xml:space="preserve"> </v>
      </c>
      <c r="D651" s="1">
        <v>2</v>
      </c>
      <c r="E651" s="1">
        <v>1</v>
      </c>
      <c r="F651" s="1" t="s">
        <v>149</v>
      </c>
      <c r="G651" s="4" t="str">
        <f>VLOOKUP(B650,'uc_2024-25'!D:AB, 25, FALSE)</f>
        <v>Rita do Amaral Fragoso</v>
      </c>
      <c r="H651" s="3">
        <v>0</v>
      </c>
      <c r="I651" s="9" t="s">
        <v>151</v>
      </c>
    </row>
    <row r="652" spans="1:9">
      <c r="A652" t="s">
        <v>16</v>
      </c>
      <c r="B652" t="s">
        <v>148</v>
      </c>
      <c r="C652" t="str">
        <f t="shared" si="10"/>
        <v xml:space="preserve"> </v>
      </c>
      <c r="D652">
        <v>2</v>
      </c>
      <c r="E652">
        <v>1</v>
      </c>
      <c r="F652" t="s">
        <v>149</v>
      </c>
      <c r="G652" s="3"/>
      <c r="H652" s="3">
        <v>0</v>
      </c>
      <c r="I652" s="9"/>
    </row>
    <row r="653" spans="1:9">
      <c r="A653" s="1" t="s">
        <v>16</v>
      </c>
      <c r="B653" s="1" t="s">
        <v>148</v>
      </c>
      <c r="C653" t="str">
        <f t="shared" si="10"/>
        <v xml:space="preserve"> </v>
      </c>
      <c r="D653" s="1">
        <v>2</v>
      </c>
      <c r="E653" s="1">
        <v>1</v>
      </c>
      <c r="F653" s="1" t="s">
        <v>149</v>
      </c>
      <c r="G653" s="3"/>
      <c r="H653" s="3">
        <v>0</v>
      </c>
      <c r="I653" s="9"/>
    </row>
    <row r="654" spans="1:9">
      <c r="A654" t="s">
        <v>16</v>
      </c>
      <c r="B654" t="s">
        <v>148</v>
      </c>
      <c r="C654" t="str">
        <f t="shared" si="10"/>
        <v xml:space="preserve"> </v>
      </c>
      <c r="D654">
        <v>2</v>
      </c>
      <c r="E654">
        <v>1</v>
      </c>
      <c r="F654" t="s">
        <v>149</v>
      </c>
      <c r="G654" s="3"/>
      <c r="H654" s="3">
        <v>0</v>
      </c>
      <c r="I654" s="9"/>
    </row>
    <row r="655" spans="1:9">
      <c r="A655" s="1" t="s">
        <v>16</v>
      </c>
      <c r="B655" s="1" t="s">
        <v>148</v>
      </c>
      <c r="C655" t="str">
        <f t="shared" si="10"/>
        <v xml:space="preserve"> </v>
      </c>
      <c r="D655" s="1">
        <v>2</v>
      </c>
      <c r="E655" s="1">
        <v>1</v>
      </c>
      <c r="F655" s="1" t="s">
        <v>149</v>
      </c>
      <c r="G655" s="3"/>
      <c r="H655" s="3">
        <v>0</v>
      </c>
      <c r="I655" s="9"/>
    </row>
    <row r="656" spans="1:9">
      <c r="A656" t="s">
        <v>16</v>
      </c>
      <c r="B656" t="s">
        <v>148</v>
      </c>
      <c r="C656" t="str">
        <f t="shared" si="10"/>
        <v xml:space="preserve"> </v>
      </c>
      <c r="D656">
        <v>2</v>
      </c>
      <c r="E656">
        <v>1</v>
      </c>
      <c r="F656" t="s">
        <v>149</v>
      </c>
      <c r="G656" s="3"/>
      <c r="H656" s="3">
        <v>0</v>
      </c>
      <c r="I656" s="9"/>
    </row>
    <row r="657" spans="1:9">
      <c r="A657" s="1" t="s">
        <v>16</v>
      </c>
      <c r="B657" s="1" t="s">
        <v>148</v>
      </c>
      <c r="C657" t="str">
        <f t="shared" si="10"/>
        <v xml:space="preserve"> </v>
      </c>
      <c r="D657" s="1">
        <v>2</v>
      </c>
      <c r="E657" s="1">
        <v>1</v>
      </c>
      <c r="F657" s="1" t="s">
        <v>149</v>
      </c>
      <c r="G657" s="3"/>
      <c r="H657" s="3">
        <v>0</v>
      </c>
      <c r="I657" s="9"/>
    </row>
    <row r="658" spans="1:9">
      <c r="A658" t="s">
        <v>16</v>
      </c>
      <c r="B658" t="s">
        <v>148</v>
      </c>
      <c r="C658" t="str">
        <f t="shared" si="10"/>
        <v xml:space="preserve"> </v>
      </c>
      <c r="D658">
        <v>2</v>
      </c>
      <c r="E658">
        <v>1</v>
      </c>
      <c r="F658" t="s">
        <v>149</v>
      </c>
      <c r="G658" s="3"/>
      <c r="H658" s="3">
        <v>0</v>
      </c>
      <c r="I658" s="9"/>
    </row>
    <row r="659" spans="1:9">
      <c r="A659" s="1" t="s">
        <v>16</v>
      </c>
      <c r="B659" s="1" t="s">
        <v>148</v>
      </c>
      <c r="C659" t="str">
        <f t="shared" si="10"/>
        <v xml:space="preserve"> </v>
      </c>
      <c r="D659" s="1">
        <v>2</v>
      </c>
      <c r="E659" s="1">
        <v>1</v>
      </c>
      <c r="F659" s="1" t="s">
        <v>149</v>
      </c>
      <c r="G659" s="3"/>
      <c r="H659" s="3">
        <v>0</v>
      </c>
      <c r="I659" s="9"/>
    </row>
    <row r="660" spans="1:9">
      <c r="A660" t="s">
        <v>16</v>
      </c>
      <c r="B660" t="s">
        <v>148</v>
      </c>
      <c r="C660" t="str">
        <f t="shared" si="10"/>
        <v xml:space="preserve"> </v>
      </c>
      <c r="D660">
        <v>2</v>
      </c>
      <c r="E660">
        <v>1</v>
      </c>
      <c r="F660" t="s">
        <v>149</v>
      </c>
      <c r="G660" s="3"/>
      <c r="H660" s="3">
        <v>0</v>
      </c>
      <c r="I660" s="9"/>
    </row>
    <row r="661" spans="1:9">
      <c r="A661" s="1" t="s">
        <v>16</v>
      </c>
      <c r="B661" s="1" t="s">
        <v>148</v>
      </c>
      <c r="C661" t="str">
        <f t="shared" si="10"/>
        <v xml:space="preserve"> </v>
      </c>
      <c r="D661" s="1">
        <v>2</v>
      </c>
      <c r="E661" s="1">
        <v>1</v>
      </c>
      <c r="F661" s="1" t="s">
        <v>149</v>
      </c>
      <c r="G661" s="3"/>
      <c r="H661" s="3">
        <v>0</v>
      </c>
      <c r="I661" s="9"/>
    </row>
    <row r="662" spans="1:9">
      <c r="A662" t="s">
        <v>16</v>
      </c>
      <c r="B662" t="s">
        <v>148</v>
      </c>
      <c r="C662" t="str">
        <f t="shared" si="10"/>
        <v xml:space="preserve"> </v>
      </c>
      <c r="D662">
        <v>2</v>
      </c>
      <c r="E662">
        <v>1</v>
      </c>
      <c r="F662" t="s">
        <v>149</v>
      </c>
      <c r="G662" s="3"/>
      <c r="H662" s="3">
        <v>0</v>
      </c>
      <c r="I662" s="9"/>
    </row>
    <row r="663" spans="1:9">
      <c r="A663" s="1" t="s">
        <v>16</v>
      </c>
      <c r="B663" s="1" t="s">
        <v>148</v>
      </c>
      <c r="C663" t="str">
        <f t="shared" si="10"/>
        <v xml:space="preserve"> </v>
      </c>
      <c r="D663" s="1">
        <v>2</v>
      </c>
      <c r="E663" s="1">
        <v>1</v>
      </c>
      <c r="F663" s="1" t="s">
        <v>149</v>
      </c>
      <c r="G663" s="3"/>
      <c r="H663" s="3">
        <v>0</v>
      </c>
      <c r="I663" s="9"/>
    </row>
    <row r="664" spans="1:9">
      <c r="A664" t="s">
        <v>16</v>
      </c>
      <c r="B664" t="s">
        <v>148</v>
      </c>
      <c r="C664" t="str">
        <f t="shared" si="10"/>
        <v xml:space="preserve"> </v>
      </c>
      <c r="D664">
        <v>2</v>
      </c>
      <c r="E664">
        <v>1</v>
      </c>
      <c r="F664" t="s">
        <v>149</v>
      </c>
      <c r="G664" s="3"/>
      <c r="H664" s="3">
        <v>0</v>
      </c>
      <c r="I664" s="9"/>
    </row>
    <row r="665" spans="1:9">
      <c r="A665" s="1" t="s">
        <v>16</v>
      </c>
      <c r="B665" s="1" t="s">
        <v>148</v>
      </c>
      <c r="C665" t="str">
        <f t="shared" si="10"/>
        <v xml:space="preserve"> </v>
      </c>
      <c r="D665" s="1">
        <v>2</v>
      </c>
      <c r="E665" s="1">
        <v>1</v>
      </c>
      <c r="F665" s="1" t="s">
        <v>149</v>
      </c>
      <c r="G665" s="3"/>
      <c r="H665" s="3">
        <v>0</v>
      </c>
      <c r="I665" s="9"/>
    </row>
    <row r="666" spans="1:9">
      <c r="A666" t="s">
        <v>16</v>
      </c>
      <c r="B666" t="s">
        <v>148</v>
      </c>
      <c r="C666" t="str">
        <f t="shared" si="10"/>
        <v>2184</v>
      </c>
      <c r="D666">
        <v>2</v>
      </c>
      <c r="E666">
        <v>1</v>
      </c>
      <c r="F666" t="s">
        <v>149</v>
      </c>
      <c r="G666" t="s">
        <v>15</v>
      </c>
      <c r="H666" s="2">
        <f>H650-SUMIF(G651:G665,"&lt;&gt;",H651:H665)</f>
        <v>0</v>
      </c>
    </row>
    <row r="667" spans="1:9">
      <c r="A667" s="1"/>
      <c r="B667" s="1"/>
      <c r="C667" t="str">
        <f t="shared" si="10"/>
        <v xml:space="preserve"> </v>
      </c>
      <c r="D667" s="1"/>
      <c r="E667" s="1"/>
      <c r="F667" s="1"/>
      <c r="G667" s="1"/>
      <c r="H667" s="1"/>
      <c r="I667" s="43"/>
    </row>
    <row r="668" spans="1:9" ht="30.75">
      <c r="A668" t="s">
        <v>16</v>
      </c>
      <c r="B668" t="s">
        <v>152</v>
      </c>
      <c r="C668" t="str">
        <f t="shared" si="10"/>
        <v xml:space="preserve"> </v>
      </c>
      <c r="D668">
        <v>1</v>
      </c>
      <c r="E668">
        <v>1</v>
      </c>
      <c r="F668" t="s">
        <v>153</v>
      </c>
      <c r="G668" t="s">
        <v>13</v>
      </c>
      <c r="H668" s="2">
        <f>VLOOKUP(B668,'uc_2024-25'!D:U, 18, FALSE)</f>
        <v>56</v>
      </c>
      <c r="I668" s="9" t="s">
        <v>154</v>
      </c>
    </row>
    <row r="669" spans="1:9">
      <c r="A669" s="1" t="s">
        <v>16</v>
      </c>
      <c r="B669" s="1" t="s">
        <v>152</v>
      </c>
      <c r="C669" t="str">
        <f t="shared" si="10"/>
        <v xml:space="preserve"> </v>
      </c>
      <c r="D669" s="1">
        <v>1</v>
      </c>
      <c r="E669" s="1">
        <v>1</v>
      </c>
      <c r="F669" s="1" t="s">
        <v>153</v>
      </c>
      <c r="G669" s="4" t="str">
        <f>VLOOKUP(B668,'uc_2024-25'!D:AB, 25, FALSE)</f>
        <v>Rita do Amaral Fragoso</v>
      </c>
      <c r="H669" s="3">
        <v>20</v>
      </c>
      <c r="I669" s="9"/>
    </row>
    <row r="670" spans="1:9">
      <c r="A670" t="s">
        <v>16</v>
      </c>
      <c r="B670" t="s">
        <v>152</v>
      </c>
      <c r="C670" t="str">
        <f t="shared" si="10"/>
        <v xml:space="preserve"> </v>
      </c>
      <c r="D670">
        <v>1</v>
      </c>
      <c r="E670">
        <v>1</v>
      </c>
      <c r="F670" t="s">
        <v>153</v>
      </c>
      <c r="G670" s="3" t="s">
        <v>155</v>
      </c>
      <c r="H670" s="3">
        <v>20</v>
      </c>
      <c r="I670" s="9"/>
    </row>
    <row r="671" spans="1:9">
      <c r="A671" s="1" t="s">
        <v>16</v>
      </c>
      <c r="B671" s="1" t="s">
        <v>152</v>
      </c>
      <c r="C671" t="str">
        <f t="shared" si="10"/>
        <v xml:space="preserve"> </v>
      </c>
      <c r="D671" s="1">
        <v>1</v>
      </c>
      <c r="E671" s="1">
        <v>1</v>
      </c>
      <c r="F671" s="1" t="s">
        <v>153</v>
      </c>
      <c r="G671" s="3" t="s">
        <v>156</v>
      </c>
      <c r="H671" s="3">
        <v>4</v>
      </c>
      <c r="I671" s="9"/>
    </row>
    <row r="672" spans="1:9">
      <c r="A672" t="s">
        <v>16</v>
      </c>
      <c r="B672" t="s">
        <v>152</v>
      </c>
      <c r="C672" t="str">
        <f t="shared" si="10"/>
        <v xml:space="preserve"> </v>
      </c>
      <c r="D672">
        <v>1</v>
      </c>
      <c r="E672">
        <v>1</v>
      </c>
      <c r="F672" t="s">
        <v>153</v>
      </c>
      <c r="G672" s="3" t="s">
        <v>157</v>
      </c>
      <c r="H672" s="3">
        <v>4</v>
      </c>
      <c r="I672" s="9"/>
    </row>
    <row r="673" spans="1:9">
      <c r="A673" s="1" t="s">
        <v>16</v>
      </c>
      <c r="B673" s="1" t="s">
        <v>152</v>
      </c>
      <c r="C673" t="str">
        <f t="shared" si="10"/>
        <v xml:space="preserve"> </v>
      </c>
      <c r="D673" s="1">
        <v>1</v>
      </c>
      <c r="E673" s="1">
        <v>1</v>
      </c>
      <c r="F673" s="1" t="s">
        <v>153</v>
      </c>
      <c r="G673" s="3" t="s">
        <v>48</v>
      </c>
      <c r="H673" s="3">
        <v>8</v>
      </c>
      <c r="I673" s="9"/>
    </row>
    <row r="674" spans="1:9">
      <c r="A674" t="s">
        <v>16</v>
      </c>
      <c r="B674" t="s">
        <v>152</v>
      </c>
      <c r="C674" t="str">
        <f t="shared" si="10"/>
        <v xml:space="preserve"> </v>
      </c>
      <c r="D674">
        <v>1</v>
      </c>
      <c r="E674">
        <v>1</v>
      </c>
      <c r="F674" t="s">
        <v>153</v>
      </c>
      <c r="G674" s="3"/>
      <c r="H674" s="3">
        <v>0</v>
      </c>
      <c r="I674" s="9"/>
    </row>
    <row r="675" spans="1:9">
      <c r="A675" s="1" t="s">
        <v>16</v>
      </c>
      <c r="B675" s="1" t="s">
        <v>152</v>
      </c>
      <c r="C675" t="str">
        <f t="shared" si="10"/>
        <v xml:space="preserve"> </v>
      </c>
      <c r="D675" s="1">
        <v>1</v>
      </c>
      <c r="E675" s="1">
        <v>1</v>
      </c>
      <c r="F675" s="1" t="s">
        <v>153</v>
      </c>
      <c r="G675" s="3"/>
      <c r="H675" s="3">
        <v>0</v>
      </c>
      <c r="I675" s="9"/>
    </row>
    <row r="676" spans="1:9">
      <c r="A676" t="s">
        <v>16</v>
      </c>
      <c r="B676" t="s">
        <v>152</v>
      </c>
      <c r="C676" t="str">
        <f t="shared" si="10"/>
        <v xml:space="preserve"> </v>
      </c>
      <c r="D676">
        <v>1</v>
      </c>
      <c r="E676">
        <v>1</v>
      </c>
      <c r="F676" t="s">
        <v>153</v>
      </c>
      <c r="G676" s="3"/>
      <c r="H676" s="3">
        <v>0</v>
      </c>
      <c r="I676" s="9"/>
    </row>
    <row r="677" spans="1:9">
      <c r="A677" s="1" t="s">
        <v>16</v>
      </c>
      <c r="B677" s="1" t="s">
        <v>152</v>
      </c>
      <c r="C677" t="str">
        <f t="shared" si="10"/>
        <v xml:space="preserve"> </v>
      </c>
      <c r="D677" s="1">
        <v>1</v>
      </c>
      <c r="E677" s="1">
        <v>1</v>
      </c>
      <c r="F677" s="1" t="s">
        <v>153</v>
      </c>
      <c r="G677" s="3"/>
      <c r="H677" s="3">
        <v>0</v>
      </c>
      <c r="I677" s="9"/>
    </row>
    <row r="678" spans="1:9">
      <c r="A678" t="s">
        <v>16</v>
      </c>
      <c r="B678" t="s">
        <v>152</v>
      </c>
      <c r="C678" t="str">
        <f t="shared" si="10"/>
        <v xml:space="preserve"> </v>
      </c>
      <c r="D678">
        <v>1</v>
      </c>
      <c r="E678">
        <v>1</v>
      </c>
      <c r="F678" t="s">
        <v>153</v>
      </c>
      <c r="G678" s="3"/>
      <c r="H678" s="3">
        <v>0</v>
      </c>
      <c r="I678" s="9"/>
    </row>
    <row r="679" spans="1:9">
      <c r="A679" s="1" t="s">
        <v>16</v>
      </c>
      <c r="B679" s="1" t="s">
        <v>152</v>
      </c>
      <c r="C679" t="str">
        <f t="shared" si="10"/>
        <v xml:space="preserve"> </v>
      </c>
      <c r="D679" s="1">
        <v>1</v>
      </c>
      <c r="E679" s="1">
        <v>1</v>
      </c>
      <c r="F679" s="1" t="s">
        <v>153</v>
      </c>
      <c r="G679" s="3"/>
      <c r="H679" s="3">
        <v>0</v>
      </c>
      <c r="I679" s="9"/>
    </row>
    <row r="680" spans="1:9">
      <c r="A680" t="s">
        <v>16</v>
      </c>
      <c r="B680" t="s">
        <v>152</v>
      </c>
      <c r="C680" t="str">
        <f t="shared" si="10"/>
        <v xml:space="preserve"> </v>
      </c>
      <c r="D680">
        <v>1</v>
      </c>
      <c r="E680">
        <v>1</v>
      </c>
      <c r="F680" t="s">
        <v>153</v>
      </c>
      <c r="G680" s="3"/>
      <c r="H680" s="3">
        <v>0</v>
      </c>
      <c r="I680" s="9"/>
    </row>
    <row r="681" spans="1:9">
      <c r="A681" s="1" t="s">
        <v>16</v>
      </c>
      <c r="B681" s="1" t="s">
        <v>152</v>
      </c>
      <c r="C681" t="str">
        <f t="shared" si="10"/>
        <v xml:space="preserve"> </v>
      </c>
      <c r="D681" s="1">
        <v>1</v>
      </c>
      <c r="E681" s="1">
        <v>1</v>
      </c>
      <c r="F681" s="1" t="s">
        <v>153</v>
      </c>
      <c r="G681" s="3"/>
      <c r="H681" s="3">
        <v>0</v>
      </c>
      <c r="I681" s="9"/>
    </row>
    <row r="682" spans="1:9">
      <c r="A682" t="s">
        <v>16</v>
      </c>
      <c r="B682" t="s">
        <v>152</v>
      </c>
      <c r="C682" t="str">
        <f t="shared" si="10"/>
        <v xml:space="preserve"> </v>
      </c>
      <c r="D682">
        <v>1</v>
      </c>
      <c r="E682">
        <v>1</v>
      </c>
      <c r="F682" t="s">
        <v>153</v>
      </c>
      <c r="G682" s="3"/>
      <c r="H682" s="3">
        <v>0</v>
      </c>
      <c r="I682" s="9"/>
    </row>
    <row r="683" spans="1:9">
      <c r="A683" s="1" t="s">
        <v>16</v>
      </c>
      <c r="B683" s="1" t="s">
        <v>152</v>
      </c>
      <c r="C683" t="str">
        <f t="shared" si="10"/>
        <v xml:space="preserve"> </v>
      </c>
      <c r="D683" s="1">
        <v>1</v>
      </c>
      <c r="E683" s="1">
        <v>1</v>
      </c>
      <c r="F683" s="1" t="s">
        <v>153</v>
      </c>
      <c r="G683" s="3"/>
      <c r="H683" s="3">
        <v>0</v>
      </c>
      <c r="I683" s="9"/>
    </row>
    <row r="684" spans="1:9">
      <c r="A684" t="s">
        <v>16</v>
      </c>
      <c r="B684" t="s">
        <v>152</v>
      </c>
      <c r="C684" t="str">
        <f t="shared" si="10"/>
        <v>10009</v>
      </c>
      <c r="D684">
        <v>1</v>
      </c>
      <c r="E684">
        <v>1</v>
      </c>
      <c r="F684" t="s">
        <v>153</v>
      </c>
      <c r="G684" t="s">
        <v>15</v>
      </c>
      <c r="H684" s="2">
        <f>H668-SUMIF(G669:G683,"&lt;&gt;",H669:H683)</f>
        <v>0</v>
      </c>
    </row>
    <row r="685" spans="1:9">
      <c r="A685" s="1"/>
      <c r="B685" s="1"/>
      <c r="C685" t="str">
        <f t="shared" si="10"/>
        <v xml:space="preserve"> </v>
      </c>
      <c r="D685" s="1"/>
      <c r="E685" s="1"/>
      <c r="F685" s="1"/>
      <c r="G685" s="1"/>
      <c r="H685" s="1"/>
      <c r="I685" s="43"/>
    </row>
    <row r="686" spans="1:9">
      <c r="A686" t="s">
        <v>34</v>
      </c>
      <c r="B686" t="s">
        <v>158</v>
      </c>
      <c r="C686" t="str">
        <f t="shared" si="10"/>
        <v xml:space="preserve"> </v>
      </c>
      <c r="D686">
        <v>3</v>
      </c>
      <c r="E686">
        <v>1</v>
      </c>
      <c r="F686" t="s">
        <v>159</v>
      </c>
      <c r="G686" t="s">
        <v>13</v>
      </c>
      <c r="H686" s="2">
        <f>VLOOKUP(B686,'uc_2024-25'!D:U, 18, FALSE)</f>
        <v>84</v>
      </c>
      <c r="I686" s="9"/>
    </row>
    <row r="687" spans="1:9">
      <c r="A687" s="1" t="s">
        <v>34</v>
      </c>
      <c r="B687" s="1" t="s">
        <v>158</v>
      </c>
      <c r="C687" t="str">
        <f t="shared" si="10"/>
        <v xml:space="preserve"> </v>
      </c>
      <c r="D687" s="1">
        <v>3</v>
      </c>
      <c r="E687" s="1">
        <v>1</v>
      </c>
      <c r="F687" s="1" t="s">
        <v>159</v>
      </c>
      <c r="G687" s="4" t="str">
        <f>VLOOKUP(B686,'uc_2024-25'!D:AB, 25, FALSE)</f>
        <v>Maria Leonor Mota Morais Cecílio</v>
      </c>
      <c r="H687" s="3">
        <v>25</v>
      </c>
      <c r="I687" s="9"/>
    </row>
    <row r="688" spans="1:9">
      <c r="A688" t="s">
        <v>34</v>
      </c>
      <c r="B688" t="s">
        <v>158</v>
      </c>
      <c r="C688" t="str">
        <f t="shared" si="10"/>
        <v xml:space="preserve"> </v>
      </c>
      <c r="D688">
        <v>3</v>
      </c>
      <c r="E688">
        <v>1</v>
      </c>
      <c r="F688" t="s">
        <v>159</v>
      </c>
      <c r="G688" s="3" t="s">
        <v>160</v>
      </c>
      <c r="H688" s="3">
        <v>17</v>
      </c>
      <c r="I688" s="9"/>
    </row>
    <row r="689" spans="1:9">
      <c r="A689" s="1" t="s">
        <v>34</v>
      </c>
      <c r="B689" s="1" t="s">
        <v>158</v>
      </c>
      <c r="C689" t="str">
        <f t="shared" si="10"/>
        <v xml:space="preserve"> </v>
      </c>
      <c r="D689" s="1">
        <v>3</v>
      </c>
      <c r="E689" s="1">
        <v>1</v>
      </c>
      <c r="F689" s="1" t="s">
        <v>159</v>
      </c>
      <c r="G689" s="3" t="s">
        <v>161</v>
      </c>
      <c r="H689" s="3">
        <v>24</v>
      </c>
      <c r="I689" s="9"/>
    </row>
    <row r="690" spans="1:9">
      <c r="A690" t="s">
        <v>34</v>
      </c>
      <c r="B690" t="s">
        <v>158</v>
      </c>
      <c r="C690" t="str">
        <f t="shared" si="10"/>
        <v xml:space="preserve"> </v>
      </c>
      <c r="D690">
        <v>3</v>
      </c>
      <c r="E690">
        <v>1</v>
      </c>
      <c r="F690" t="s">
        <v>159</v>
      </c>
      <c r="G690" s="3" t="s">
        <v>103</v>
      </c>
      <c r="H690" s="3">
        <v>18</v>
      </c>
      <c r="I690" s="9"/>
    </row>
    <row r="691" spans="1:9">
      <c r="A691" s="1" t="s">
        <v>34</v>
      </c>
      <c r="B691" s="1" t="s">
        <v>158</v>
      </c>
      <c r="C691" t="str">
        <f t="shared" si="10"/>
        <v xml:space="preserve"> </v>
      </c>
      <c r="D691" s="1">
        <v>3</v>
      </c>
      <c r="E691" s="1">
        <v>1</v>
      </c>
      <c r="F691" s="1" t="s">
        <v>159</v>
      </c>
      <c r="G691" s="3"/>
      <c r="H691" s="3">
        <v>0</v>
      </c>
      <c r="I691" s="9"/>
    </row>
    <row r="692" spans="1:9">
      <c r="A692" t="s">
        <v>34</v>
      </c>
      <c r="B692" t="s">
        <v>158</v>
      </c>
      <c r="C692" t="str">
        <f t="shared" si="10"/>
        <v xml:space="preserve"> </v>
      </c>
      <c r="D692">
        <v>3</v>
      </c>
      <c r="E692">
        <v>1</v>
      </c>
      <c r="F692" t="s">
        <v>159</v>
      </c>
      <c r="G692" s="3"/>
      <c r="H692" s="3">
        <v>0</v>
      </c>
      <c r="I692" s="9"/>
    </row>
    <row r="693" spans="1:9">
      <c r="A693" s="1" t="s">
        <v>34</v>
      </c>
      <c r="B693" s="1" t="s">
        <v>158</v>
      </c>
      <c r="C693" t="str">
        <f t="shared" si="10"/>
        <v xml:space="preserve"> </v>
      </c>
      <c r="D693" s="1">
        <v>3</v>
      </c>
      <c r="E693" s="1">
        <v>1</v>
      </c>
      <c r="F693" s="1" t="s">
        <v>159</v>
      </c>
      <c r="G693" s="3"/>
      <c r="H693" s="3">
        <v>0</v>
      </c>
      <c r="I693" s="9"/>
    </row>
    <row r="694" spans="1:9">
      <c r="A694" t="s">
        <v>34</v>
      </c>
      <c r="B694" t="s">
        <v>158</v>
      </c>
      <c r="C694" t="str">
        <f t="shared" si="10"/>
        <v xml:space="preserve"> </v>
      </c>
      <c r="D694">
        <v>3</v>
      </c>
      <c r="E694">
        <v>1</v>
      </c>
      <c r="F694" t="s">
        <v>159</v>
      </c>
      <c r="G694" s="3"/>
      <c r="H694" s="3">
        <v>0</v>
      </c>
      <c r="I694" s="9"/>
    </row>
    <row r="695" spans="1:9">
      <c r="A695" s="1" t="s">
        <v>34</v>
      </c>
      <c r="B695" s="1" t="s">
        <v>158</v>
      </c>
      <c r="C695" t="str">
        <f t="shared" si="10"/>
        <v xml:space="preserve"> </v>
      </c>
      <c r="D695" s="1">
        <v>3</v>
      </c>
      <c r="E695" s="1">
        <v>1</v>
      </c>
      <c r="F695" s="1" t="s">
        <v>159</v>
      </c>
      <c r="G695" s="3"/>
      <c r="H695" s="3">
        <v>0</v>
      </c>
      <c r="I695" s="9"/>
    </row>
    <row r="696" spans="1:9">
      <c r="A696" t="s">
        <v>34</v>
      </c>
      <c r="B696" t="s">
        <v>158</v>
      </c>
      <c r="C696" t="str">
        <f t="shared" si="10"/>
        <v xml:space="preserve"> </v>
      </c>
      <c r="D696">
        <v>3</v>
      </c>
      <c r="E696">
        <v>1</v>
      </c>
      <c r="F696" t="s">
        <v>159</v>
      </c>
      <c r="G696" s="3"/>
      <c r="H696" s="3">
        <v>0</v>
      </c>
      <c r="I696" s="9"/>
    </row>
    <row r="697" spans="1:9">
      <c r="A697" s="1" t="s">
        <v>34</v>
      </c>
      <c r="B697" s="1" t="s">
        <v>158</v>
      </c>
      <c r="C697" t="str">
        <f t="shared" si="10"/>
        <v xml:space="preserve"> </v>
      </c>
      <c r="D697" s="1">
        <v>3</v>
      </c>
      <c r="E697" s="1">
        <v>1</v>
      </c>
      <c r="F697" s="1" t="s">
        <v>159</v>
      </c>
      <c r="G697" s="3"/>
      <c r="H697" s="3">
        <v>0</v>
      </c>
      <c r="I697" s="9"/>
    </row>
    <row r="698" spans="1:9">
      <c r="A698" t="s">
        <v>34</v>
      </c>
      <c r="B698" t="s">
        <v>158</v>
      </c>
      <c r="C698" t="str">
        <f t="shared" si="10"/>
        <v xml:space="preserve"> </v>
      </c>
      <c r="D698">
        <v>3</v>
      </c>
      <c r="E698">
        <v>1</v>
      </c>
      <c r="F698" t="s">
        <v>159</v>
      </c>
      <c r="G698" s="3"/>
      <c r="H698" s="3">
        <v>0</v>
      </c>
      <c r="I698" s="9"/>
    </row>
    <row r="699" spans="1:9">
      <c r="A699" s="1" t="s">
        <v>34</v>
      </c>
      <c r="B699" s="1" t="s">
        <v>158</v>
      </c>
      <c r="C699" t="str">
        <f t="shared" si="10"/>
        <v xml:space="preserve"> </v>
      </c>
      <c r="D699" s="1">
        <v>3</v>
      </c>
      <c r="E699" s="1">
        <v>1</v>
      </c>
      <c r="F699" s="1" t="s">
        <v>159</v>
      </c>
      <c r="G699" s="3"/>
      <c r="H699" s="3">
        <v>0</v>
      </c>
      <c r="I699" s="9"/>
    </row>
    <row r="700" spans="1:9">
      <c r="A700" t="s">
        <v>34</v>
      </c>
      <c r="B700" t="s">
        <v>158</v>
      </c>
      <c r="C700" t="str">
        <f t="shared" si="10"/>
        <v xml:space="preserve"> </v>
      </c>
      <c r="D700">
        <v>3</v>
      </c>
      <c r="E700">
        <v>1</v>
      </c>
      <c r="F700" t="s">
        <v>159</v>
      </c>
      <c r="G700" s="3"/>
      <c r="H700" s="3">
        <v>0</v>
      </c>
      <c r="I700" s="9"/>
    </row>
    <row r="701" spans="1:9">
      <c r="A701" s="1" t="s">
        <v>34</v>
      </c>
      <c r="B701" s="1" t="s">
        <v>158</v>
      </c>
      <c r="C701" t="str">
        <f t="shared" si="10"/>
        <v xml:space="preserve"> </v>
      </c>
      <c r="D701" s="1">
        <v>3</v>
      </c>
      <c r="E701" s="1">
        <v>1</v>
      </c>
      <c r="F701" s="1" t="s">
        <v>159</v>
      </c>
      <c r="G701" s="3"/>
      <c r="H701" s="3">
        <v>0</v>
      </c>
      <c r="I701" s="9"/>
    </row>
    <row r="702" spans="1:9">
      <c r="A702" t="s">
        <v>34</v>
      </c>
      <c r="B702" t="s">
        <v>158</v>
      </c>
      <c r="C702" t="str">
        <f t="shared" si="10"/>
        <v>2465</v>
      </c>
      <c r="D702">
        <v>3</v>
      </c>
      <c r="E702">
        <v>1</v>
      </c>
      <c r="F702" t="s">
        <v>159</v>
      </c>
      <c r="G702" t="s">
        <v>15</v>
      </c>
      <c r="H702" s="2">
        <f>H686-SUMIF(G687:G701,"&lt;&gt;",H687:H701)</f>
        <v>0</v>
      </c>
    </row>
    <row r="703" spans="1:9">
      <c r="A703" s="1"/>
      <c r="B703" s="1"/>
      <c r="C703" t="str">
        <f t="shared" si="10"/>
        <v xml:space="preserve"> </v>
      </c>
      <c r="D703" s="1"/>
      <c r="E703" s="1"/>
      <c r="F703" s="1"/>
      <c r="G703" s="1"/>
      <c r="H703" s="1"/>
      <c r="I703" s="43"/>
    </row>
    <row r="704" spans="1:9">
      <c r="A704" t="s">
        <v>34</v>
      </c>
      <c r="B704" t="s">
        <v>162</v>
      </c>
      <c r="C704" t="str">
        <f t="shared" si="10"/>
        <v xml:space="preserve"> </v>
      </c>
      <c r="D704">
        <v>2</v>
      </c>
      <c r="E704">
        <v>1</v>
      </c>
      <c r="F704" t="s">
        <v>163</v>
      </c>
      <c r="G704" t="s">
        <v>13</v>
      </c>
      <c r="H704" s="2">
        <f>VLOOKUP(B704,'uc_2024-25'!D:U, 18, FALSE)</f>
        <v>91</v>
      </c>
      <c r="I704" s="9"/>
    </row>
    <row r="705" spans="1:9">
      <c r="A705" s="1" t="s">
        <v>34</v>
      </c>
      <c r="B705" s="1" t="s">
        <v>162</v>
      </c>
      <c r="C705" t="str">
        <f t="shared" si="10"/>
        <v xml:space="preserve"> </v>
      </c>
      <c r="D705" s="1">
        <v>2</v>
      </c>
      <c r="E705" s="1">
        <v>1</v>
      </c>
      <c r="F705" s="1" t="s">
        <v>163</v>
      </c>
      <c r="G705" s="4" t="str">
        <f>VLOOKUP(B704,'uc_2024-25'!D:AB, 25, FALSE)</f>
        <v>Elisabete Tavares Lacerda de Figueiredo Oliveira</v>
      </c>
      <c r="H705" s="3">
        <v>41.5</v>
      </c>
      <c r="I705" s="9"/>
    </row>
    <row r="706" spans="1:9">
      <c r="A706" t="s">
        <v>34</v>
      </c>
      <c r="B706" t="s">
        <v>162</v>
      </c>
      <c r="C706" t="str">
        <f t="shared" si="10"/>
        <v xml:space="preserve"> </v>
      </c>
      <c r="D706">
        <v>2</v>
      </c>
      <c r="E706">
        <v>1</v>
      </c>
      <c r="F706" t="s">
        <v>163</v>
      </c>
      <c r="G706" s="3" t="s">
        <v>123</v>
      </c>
      <c r="H706" s="3">
        <v>9</v>
      </c>
      <c r="I706" s="9"/>
    </row>
    <row r="707" spans="1:9">
      <c r="A707" s="1" t="s">
        <v>34</v>
      </c>
      <c r="B707" s="1" t="s">
        <v>162</v>
      </c>
      <c r="C707" t="str">
        <f t="shared" ref="C707:C770" si="11">IF(G707="Em falta (positivo); A mais (negativo):",B707," ")</f>
        <v xml:space="preserve"> </v>
      </c>
      <c r="D707" s="1">
        <v>2</v>
      </c>
      <c r="E707" s="1">
        <v>1</v>
      </c>
      <c r="F707" s="1" t="s">
        <v>163</v>
      </c>
      <c r="G707" s="3" t="s">
        <v>164</v>
      </c>
      <c r="H707" s="3">
        <v>14.5</v>
      </c>
      <c r="I707" s="9"/>
    </row>
    <row r="708" spans="1:9">
      <c r="A708" t="s">
        <v>34</v>
      </c>
      <c r="B708" t="s">
        <v>162</v>
      </c>
      <c r="C708" t="str">
        <f t="shared" si="11"/>
        <v xml:space="preserve"> </v>
      </c>
      <c r="D708">
        <v>2</v>
      </c>
      <c r="E708">
        <v>1</v>
      </c>
      <c r="F708" t="s">
        <v>163</v>
      </c>
      <c r="G708" s="3" t="s">
        <v>165</v>
      </c>
      <c r="H708" s="3">
        <v>19.5</v>
      </c>
      <c r="I708" s="9"/>
    </row>
    <row r="709" spans="1:9">
      <c r="A709" s="1" t="s">
        <v>34</v>
      </c>
      <c r="B709" s="1" t="s">
        <v>162</v>
      </c>
      <c r="C709" t="str">
        <f t="shared" si="11"/>
        <v xml:space="preserve"> </v>
      </c>
      <c r="D709" s="1">
        <v>2</v>
      </c>
      <c r="E709" s="1">
        <v>1</v>
      </c>
      <c r="F709" s="1" t="s">
        <v>163</v>
      </c>
      <c r="G709" s="3" t="s">
        <v>32</v>
      </c>
      <c r="H709" s="3">
        <v>6.5</v>
      </c>
      <c r="I709" s="9"/>
    </row>
    <row r="710" spans="1:9">
      <c r="A710" t="s">
        <v>34</v>
      </c>
      <c r="B710" t="s">
        <v>162</v>
      </c>
      <c r="C710" t="str">
        <f t="shared" si="11"/>
        <v xml:space="preserve"> </v>
      </c>
      <c r="D710">
        <v>2</v>
      </c>
      <c r="E710">
        <v>1</v>
      </c>
      <c r="F710" t="s">
        <v>163</v>
      </c>
      <c r="G710" s="3"/>
      <c r="H710" s="3">
        <v>0</v>
      </c>
      <c r="I710" s="9"/>
    </row>
    <row r="711" spans="1:9">
      <c r="A711" s="1" t="s">
        <v>34</v>
      </c>
      <c r="B711" s="1" t="s">
        <v>162</v>
      </c>
      <c r="C711" t="str">
        <f t="shared" si="11"/>
        <v xml:space="preserve"> </v>
      </c>
      <c r="D711" s="1">
        <v>2</v>
      </c>
      <c r="E711" s="1">
        <v>1</v>
      </c>
      <c r="F711" s="1" t="s">
        <v>163</v>
      </c>
      <c r="G711" s="3"/>
      <c r="H711" s="3">
        <v>0</v>
      </c>
      <c r="I711" s="9"/>
    </row>
    <row r="712" spans="1:9">
      <c r="A712" t="s">
        <v>34</v>
      </c>
      <c r="B712" t="s">
        <v>162</v>
      </c>
      <c r="C712" t="str">
        <f t="shared" si="11"/>
        <v xml:space="preserve"> </v>
      </c>
      <c r="D712">
        <v>2</v>
      </c>
      <c r="E712">
        <v>1</v>
      </c>
      <c r="F712" t="s">
        <v>163</v>
      </c>
      <c r="G712" s="3"/>
      <c r="H712" s="3">
        <v>0</v>
      </c>
      <c r="I712" s="9"/>
    </row>
    <row r="713" spans="1:9">
      <c r="A713" s="1" t="s">
        <v>34</v>
      </c>
      <c r="B713" s="1" t="s">
        <v>162</v>
      </c>
      <c r="C713" t="str">
        <f t="shared" si="11"/>
        <v xml:space="preserve"> </v>
      </c>
      <c r="D713" s="1">
        <v>2</v>
      </c>
      <c r="E713" s="1">
        <v>1</v>
      </c>
      <c r="F713" s="1" t="s">
        <v>163</v>
      </c>
      <c r="G713" s="3"/>
      <c r="H713" s="3">
        <v>0</v>
      </c>
      <c r="I713" s="9"/>
    </row>
    <row r="714" spans="1:9">
      <c r="A714" t="s">
        <v>34</v>
      </c>
      <c r="B714" t="s">
        <v>162</v>
      </c>
      <c r="C714" t="str">
        <f t="shared" si="11"/>
        <v xml:space="preserve"> </v>
      </c>
      <c r="D714">
        <v>2</v>
      </c>
      <c r="E714">
        <v>1</v>
      </c>
      <c r="F714" t="s">
        <v>163</v>
      </c>
      <c r="G714" s="3"/>
      <c r="H714" s="3">
        <v>0</v>
      </c>
      <c r="I714" s="9"/>
    </row>
    <row r="715" spans="1:9">
      <c r="A715" s="1" t="s">
        <v>34</v>
      </c>
      <c r="B715" s="1" t="s">
        <v>162</v>
      </c>
      <c r="C715" t="str">
        <f t="shared" si="11"/>
        <v xml:space="preserve"> </v>
      </c>
      <c r="D715" s="1">
        <v>2</v>
      </c>
      <c r="E715" s="1">
        <v>1</v>
      </c>
      <c r="F715" s="1" t="s">
        <v>163</v>
      </c>
      <c r="G715" s="3"/>
      <c r="H715" s="3">
        <v>0</v>
      </c>
      <c r="I715" s="9"/>
    </row>
    <row r="716" spans="1:9">
      <c r="A716" t="s">
        <v>34</v>
      </c>
      <c r="B716" t="s">
        <v>162</v>
      </c>
      <c r="C716" t="str">
        <f t="shared" si="11"/>
        <v xml:space="preserve"> </v>
      </c>
      <c r="D716">
        <v>2</v>
      </c>
      <c r="E716">
        <v>1</v>
      </c>
      <c r="F716" t="s">
        <v>163</v>
      </c>
      <c r="G716" s="3"/>
      <c r="H716" s="3">
        <v>0</v>
      </c>
      <c r="I716" s="9"/>
    </row>
    <row r="717" spans="1:9">
      <c r="A717" s="1" t="s">
        <v>34</v>
      </c>
      <c r="B717" s="1" t="s">
        <v>162</v>
      </c>
      <c r="C717" t="str">
        <f t="shared" si="11"/>
        <v xml:space="preserve"> </v>
      </c>
      <c r="D717" s="1">
        <v>2</v>
      </c>
      <c r="E717" s="1">
        <v>1</v>
      </c>
      <c r="F717" s="1" t="s">
        <v>163</v>
      </c>
      <c r="G717" s="3"/>
      <c r="H717" s="3">
        <v>0</v>
      </c>
      <c r="I717" s="9"/>
    </row>
    <row r="718" spans="1:9">
      <c r="A718" t="s">
        <v>34</v>
      </c>
      <c r="B718" t="s">
        <v>162</v>
      </c>
      <c r="C718" t="str">
        <f t="shared" si="11"/>
        <v xml:space="preserve"> </v>
      </c>
      <c r="D718">
        <v>2</v>
      </c>
      <c r="E718">
        <v>1</v>
      </c>
      <c r="F718" t="s">
        <v>163</v>
      </c>
      <c r="G718" s="3"/>
      <c r="H718" s="3">
        <v>0</v>
      </c>
      <c r="I718" s="9"/>
    </row>
    <row r="719" spans="1:9">
      <c r="A719" s="1" t="s">
        <v>34</v>
      </c>
      <c r="B719" s="1" t="s">
        <v>162</v>
      </c>
      <c r="C719" t="str">
        <f t="shared" si="11"/>
        <v xml:space="preserve"> </v>
      </c>
      <c r="D719" s="1">
        <v>2</v>
      </c>
      <c r="E719" s="1">
        <v>1</v>
      </c>
      <c r="F719" s="1" t="s">
        <v>163</v>
      </c>
      <c r="G719" s="3"/>
      <c r="H719" s="3">
        <v>0</v>
      </c>
      <c r="I719" s="9"/>
    </row>
    <row r="720" spans="1:9">
      <c r="A720" t="s">
        <v>34</v>
      </c>
      <c r="B720" t="s">
        <v>162</v>
      </c>
      <c r="C720" t="str">
        <f t="shared" si="11"/>
        <v>2466</v>
      </c>
      <c r="D720">
        <v>2</v>
      </c>
      <c r="E720">
        <v>1</v>
      </c>
      <c r="F720" t="s">
        <v>163</v>
      </c>
      <c r="G720" t="s">
        <v>15</v>
      </c>
      <c r="H720" s="2">
        <f>H704-SUMIF(G705:G719,"&lt;&gt;",H705:H719)</f>
        <v>0</v>
      </c>
    </row>
    <row r="721" spans="1:9">
      <c r="A721" s="1"/>
      <c r="B721" s="1"/>
      <c r="C721" t="str">
        <f t="shared" si="11"/>
        <v xml:space="preserve"> </v>
      </c>
      <c r="D721" s="1"/>
      <c r="E721" s="1"/>
      <c r="F721" s="1"/>
      <c r="G721" s="1"/>
      <c r="H721" s="1"/>
      <c r="I721" s="43"/>
    </row>
    <row r="722" spans="1:9">
      <c r="A722" t="s">
        <v>34</v>
      </c>
      <c r="B722" t="s">
        <v>166</v>
      </c>
      <c r="C722" t="str">
        <f t="shared" si="11"/>
        <v xml:space="preserve"> </v>
      </c>
      <c r="D722">
        <v>1</v>
      </c>
      <c r="E722">
        <v>1</v>
      </c>
      <c r="F722" t="s">
        <v>167</v>
      </c>
      <c r="G722" t="s">
        <v>13</v>
      </c>
      <c r="H722" s="2">
        <f>VLOOKUP(B722,'uc_2024-25'!D:U, 18, FALSE)</f>
        <v>83</v>
      </c>
      <c r="I722" s="9"/>
    </row>
    <row r="723" spans="1:9">
      <c r="A723" s="1" t="s">
        <v>34</v>
      </c>
      <c r="B723" s="1" t="s">
        <v>166</v>
      </c>
      <c r="C723" t="str">
        <f t="shared" si="11"/>
        <v xml:space="preserve"> </v>
      </c>
      <c r="D723" s="1">
        <v>1</v>
      </c>
      <c r="E723" s="1">
        <v>1</v>
      </c>
      <c r="F723" s="1" t="s">
        <v>167</v>
      </c>
      <c r="G723" s="4" t="str">
        <f>VLOOKUP(B722,'uc_2024-25'!D:AB, 25, FALSE)</f>
        <v>Maria da Glória Calado Inglês Esquível</v>
      </c>
      <c r="H723" s="3">
        <v>59</v>
      </c>
      <c r="I723" s="9"/>
    </row>
    <row r="724" spans="1:9">
      <c r="A724" t="s">
        <v>34</v>
      </c>
      <c r="B724" t="s">
        <v>166</v>
      </c>
      <c r="C724" t="str">
        <f t="shared" si="11"/>
        <v xml:space="preserve"> </v>
      </c>
      <c r="D724">
        <v>1</v>
      </c>
      <c r="E724">
        <v>1</v>
      </c>
      <c r="F724" t="s">
        <v>167</v>
      </c>
      <c r="G724" s="3" t="s">
        <v>82</v>
      </c>
      <c r="H724" s="3">
        <v>24</v>
      </c>
      <c r="I724" s="9"/>
    </row>
    <row r="725" spans="1:9">
      <c r="A725" s="1" t="s">
        <v>34</v>
      </c>
      <c r="B725" s="1" t="s">
        <v>166</v>
      </c>
      <c r="C725" t="str">
        <f t="shared" si="11"/>
        <v xml:space="preserve"> </v>
      </c>
      <c r="D725" s="1">
        <v>1</v>
      </c>
      <c r="E725" s="1">
        <v>1</v>
      </c>
      <c r="F725" s="1" t="s">
        <v>167</v>
      </c>
      <c r="G725" s="3"/>
      <c r="H725" s="3">
        <v>0</v>
      </c>
      <c r="I725" s="9"/>
    </row>
    <row r="726" spans="1:9">
      <c r="A726" t="s">
        <v>34</v>
      </c>
      <c r="B726" t="s">
        <v>166</v>
      </c>
      <c r="C726" t="str">
        <f t="shared" si="11"/>
        <v xml:space="preserve"> </v>
      </c>
      <c r="D726">
        <v>1</v>
      </c>
      <c r="E726">
        <v>1</v>
      </c>
      <c r="F726" t="s">
        <v>167</v>
      </c>
      <c r="G726" s="3"/>
      <c r="H726" s="3">
        <v>0</v>
      </c>
      <c r="I726" s="9"/>
    </row>
    <row r="727" spans="1:9">
      <c r="A727" s="1" t="s">
        <v>34</v>
      </c>
      <c r="B727" s="1" t="s">
        <v>166</v>
      </c>
      <c r="C727" t="str">
        <f t="shared" si="11"/>
        <v xml:space="preserve"> </v>
      </c>
      <c r="D727" s="1">
        <v>1</v>
      </c>
      <c r="E727" s="1">
        <v>1</v>
      </c>
      <c r="F727" s="1" t="s">
        <v>167</v>
      </c>
      <c r="G727" s="3"/>
      <c r="H727" s="3">
        <v>0</v>
      </c>
      <c r="I727" s="9"/>
    </row>
    <row r="728" spans="1:9">
      <c r="A728" t="s">
        <v>34</v>
      </c>
      <c r="B728" t="s">
        <v>166</v>
      </c>
      <c r="C728" t="str">
        <f t="shared" si="11"/>
        <v xml:space="preserve"> </v>
      </c>
      <c r="D728">
        <v>1</v>
      </c>
      <c r="E728">
        <v>1</v>
      </c>
      <c r="F728" t="s">
        <v>167</v>
      </c>
      <c r="G728" s="3"/>
      <c r="H728" s="3">
        <v>0</v>
      </c>
      <c r="I728" s="9"/>
    </row>
    <row r="729" spans="1:9">
      <c r="A729" s="1" t="s">
        <v>34</v>
      </c>
      <c r="B729" s="1" t="s">
        <v>166</v>
      </c>
      <c r="C729" t="str">
        <f t="shared" si="11"/>
        <v xml:space="preserve"> </v>
      </c>
      <c r="D729" s="1">
        <v>1</v>
      </c>
      <c r="E729" s="1">
        <v>1</v>
      </c>
      <c r="F729" s="1" t="s">
        <v>167</v>
      </c>
      <c r="G729" s="3"/>
      <c r="H729" s="3">
        <v>0</v>
      </c>
      <c r="I729" s="9"/>
    </row>
    <row r="730" spans="1:9">
      <c r="A730" t="s">
        <v>34</v>
      </c>
      <c r="B730" t="s">
        <v>166</v>
      </c>
      <c r="C730" t="str">
        <f t="shared" si="11"/>
        <v xml:space="preserve"> </v>
      </c>
      <c r="D730">
        <v>1</v>
      </c>
      <c r="E730">
        <v>1</v>
      </c>
      <c r="F730" t="s">
        <v>167</v>
      </c>
      <c r="G730" s="3"/>
      <c r="H730" s="3">
        <v>0</v>
      </c>
      <c r="I730" s="9"/>
    </row>
    <row r="731" spans="1:9">
      <c r="A731" s="1" t="s">
        <v>34</v>
      </c>
      <c r="B731" s="1" t="s">
        <v>166</v>
      </c>
      <c r="C731" t="str">
        <f t="shared" si="11"/>
        <v xml:space="preserve"> </v>
      </c>
      <c r="D731" s="1">
        <v>1</v>
      </c>
      <c r="E731" s="1">
        <v>1</v>
      </c>
      <c r="F731" s="1" t="s">
        <v>167</v>
      </c>
      <c r="G731" s="3"/>
      <c r="H731" s="3">
        <v>0</v>
      </c>
      <c r="I731" s="9"/>
    </row>
    <row r="732" spans="1:9">
      <c r="A732" t="s">
        <v>34</v>
      </c>
      <c r="B732" t="s">
        <v>166</v>
      </c>
      <c r="C732" t="str">
        <f t="shared" si="11"/>
        <v xml:space="preserve"> </v>
      </c>
      <c r="D732">
        <v>1</v>
      </c>
      <c r="E732">
        <v>1</v>
      </c>
      <c r="F732" t="s">
        <v>167</v>
      </c>
      <c r="G732" s="3"/>
      <c r="H732" s="3">
        <v>0</v>
      </c>
      <c r="I732" s="9"/>
    </row>
    <row r="733" spans="1:9">
      <c r="A733" s="1" t="s">
        <v>34</v>
      </c>
      <c r="B733" s="1" t="s">
        <v>166</v>
      </c>
      <c r="C733" t="str">
        <f t="shared" si="11"/>
        <v xml:space="preserve"> </v>
      </c>
      <c r="D733" s="1">
        <v>1</v>
      </c>
      <c r="E733" s="1">
        <v>1</v>
      </c>
      <c r="F733" s="1" t="s">
        <v>167</v>
      </c>
      <c r="G733" s="3"/>
      <c r="H733" s="3">
        <v>0</v>
      </c>
      <c r="I733" s="9"/>
    </row>
    <row r="734" spans="1:9">
      <c r="A734" t="s">
        <v>34</v>
      </c>
      <c r="B734" t="s">
        <v>166</v>
      </c>
      <c r="C734" t="str">
        <f t="shared" si="11"/>
        <v xml:space="preserve"> </v>
      </c>
      <c r="D734">
        <v>1</v>
      </c>
      <c r="E734">
        <v>1</v>
      </c>
      <c r="F734" t="s">
        <v>167</v>
      </c>
      <c r="G734" s="3"/>
      <c r="H734" s="3">
        <v>0</v>
      </c>
      <c r="I734" s="9"/>
    </row>
    <row r="735" spans="1:9">
      <c r="A735" s="1" t="s">
        <v>34</v>
      </c>
      <c r="B735" s="1" t="s">
        <v>166</v>
      </c>
      <c r="C735" t="str">
        <f t="shared" si="11"/>
        <v xml:space="preserve"> </v>
      </c>
      <c r="D735" s="1">
        <v>1</v>
      </c>
      <c r="E735" s="1">
        <v>1</v>
      </c>
      <c r="F735" s="1" t="s">
        <v>167</v>
      </c>
      <c r="G735" s="3"/>
      <c r="H735" s="3">
        <v>0</v>
      </c>
      <c r="I735" s="9"/>
    </row>
    <row r="736" spans="1:9">
      <c r="A736" t="s">
        <v>34</v>
      </c>
      <c r="B736" t="s">
        <v>166</v>
      </c>
      <c r="C736" t="str">
        <f t="shared" si="11"/>
        <v xml:space="preserve"> </v>
      </c>
      <c r="D736">
        <v>1</v>
      </c>
      <c r="E736">
        <v>1</v>
      </c>
      <c r="F736" t="s">
        <v>167</v>
      </c>
      <c r="G736" s="3"/>
      <c r="H736" s="3">
        <v>0</v>
      </c>
      <c r="I736" s="9"/>
    </row>
    <row r="737" spans="1:9">
      <c r="A737" s="1" t="s">
        <v>34</v>
      </c>
      <c r="B737" s="1" t="s">
        <v>166</v>
      </c>
      <c r="C737" t="str">
        <f t="shared" si="11"/>
        <v xml:space="preserve"> </v>
      </c>
      <c r="D737" s="1">
        <v>1</v>
      </c>
      <c r="E737" s="1">
        <v>1</v>
      </c>
      <c r="F737" s="1" t="s">
        <v>167</v>
      </c>
      <c r="G737" s="3"/>
      <c r="H737" s="3">
        <v>0</v>
      </c>
      <c r="I737" s="9"/>
    </row>
    <row r="738" spans="1:9">
      <c r="A738" t="s">
        <v>34</v>
      </c>
      <c r="B738" t="s">
        <v>166</v>
      </c>
      <c r="C738" t="str">
        <f t="shared" si="11"/>
        <v>2467</v>
      </c>
      <c r="D738">
        <v>1</v>
      </c>
      <c r="E738">
        <v>1</v>
      </c>
      <c r="F738" t="s">
        <v>167</v>
      </c>
      <c r="G738" t="s">
        <v>15</v>
      </c>
      <c r="H738" s="2">
        <f>H722-SUMIF(G723:G737,"&lt;&gt;",H723:H737)</f>
        <v>0</v>
      </c>
    </row>
    <row r="739" spans="1:9">
      <c r="A739" s="1"/>
      <c r="B739" s="1"/>
      <c r="C739" t="str">
        <f t="shared" si="11"/>
        <v xml:space="preserve"> </v>
      </c>
      <c r="D739" s="1"/>
      <c r="E739" s="1"/>
      <c r="F739" s="1"/>
      <c r="G739" s="1"/>
      <c r="H739" s="1"/>
      <c r="I739" s="43"/>
    </row>
    <row r="740" spans="1:9">
      <c r="A740" t="s">
        <v>34</v>
      </c>
      <c r="B740" t="s">
        <v>168</v>
      </c>
      <c r="C740" t="str">
        <f t="shared" si="11"/>
        <v xml:space="preserve"> </v>
      </c>
      <c r="D740">
        <v>1</v>
      </c>
      <c r="E740">
        <v>1</v>
      </c>
      <c r="F740" t="s">
        <v>169</v>
      </c>
      <c r="G740" t="s">
        <v>13</v>
      </c>
      <c r="H740" s="2">
        <f>VLOOKUP(B740,'uc_2024-25'!D:U, 18, FALSE)</f>
        <v>364</v>
      </c>
      <c r="I740" s="9"/>
    </row>
    <row r="741" spans="1:9">
      <c r="A741" s="1" t="s">
        <v>34</v>
      </c>
      <c r="B741" s="1" t="s">
        <v>168</v>
      </c>
      <c r="C741" t="str">
        <f t="shared" si="11"/>
        <v xml:space="preserve"> </v>
      </c>
      <c r="D741" s="1">
        <v>1</v>
      </c>
      <c r="E741" s="1">
        <v>1</v>
      </c>
      <c r="F741" s="1" t="s">
        <v>169</v>
      </c>
      <c r="G741" s="4" t="str">
        <f>VLOOKUP(B740,'uc_2024-25'!D:AB, 25, FALSE)</f>
        <v>Pedro Manuel Vieira Talhinhas</v>
      </c>
      <c r="H741" s="3">
        <v>136.5</v>
      </c>
      <c r="I741" s="9">
        <f>14*(1.5+2*2.5)+7*(1.5+2*2.5)</f>
        <v>136.5</v>
      </c>
    </row>
    <row r="742" spans="1:9">
      <c r="A742" t="s">
        <v>34</v>
      </c>
      <c r="B742" t="s">
        <v>168</v>
      </c>
      <c r="C742" t="str">
        <f t="shared" si="11"/>
        <v xml:space="preserve"> </v>
      </c>
      <c r="D742">
        <v>1</v>
      </c>
      <c r="E742">
        <v>1</v>
      </c>
      <c r="F742" t="s">
        <v>169</v>
      </c>
      <c r="G742" s="3" t="s">
        <v>170</v>
      </c>
      <c r="H742" s="3">
        <v>45.5</v>
      </c>
      <c r="I742" s="9">
        <f>7*(1.5+2*2.5)</f>
        <v>45.5</v>
      </c>
    </row>
    <row r="743" spans="1:9">
      <c r="A743" s="1" t="s">
        <v>34</v>
      </c>
      <c r="B743" s="1" t="s">
        <v>168</v>
      </c>
      <c r="C743" t="str">
        <f t="shared" si="11"/>
        <v xml:space="preserve"> </v>
      </c>
      <c r="D743" s="1">
        <v>1</v>
      </c>
      <c r="E743" s="1">
        <v>1</v>
      </c>
      <c r="F743" s="1" t="s">
        <v>169</v>
      </c>
      <c r="G743" s="3" t="s">
        <v>82</v>
      </c>
      <c r="H743" s="3">
        <v>45.5</v>
      </c>
      <c r="I743" s="9">
        <f>7*(1.5+2*2.5)</f>
        <v>45.5</v>
      </c>
    </row>
    <row r="744" spans="1:9">
      <c r="A744" t="s">
        <v>34</v>
      </c>
      <c r="B744" t="s">
        <v>168</v>
      </c>
      <c r="C744" t="str">
        <f t="shared" si="11"/>
        <v xml:space="preserve"> </v>
      </c>
      <c r="D744">
        <v>1</v>
      </c>
      <c r="E744">
        <v>1</v>
      </c>
      <c r="F744" t="s">
        <v>169</v>
      </c>
      <c r="G744" s="3" t="s">
        <v>171</v>
      </c>
      <c r="H744" s="3">
        <v>28</v>
      </c>
      <c r="I744" s="9">
        <f>7*(1.5+1*2.5)</f>
        <v>28</v>
      </c>
    </row>
    <row r="745" spans="1:9">
      <c r="A745" s="1" t="s">
        <v>34</v>
      </c>
      <c r="B745" s="1" t="s">
        <v>168</v>
      </c>
      <c r="C745" t="str">
        <f t="shared" si="11"/>
        <v xml:space="preserve"> </v>
      </c>
      <c r="D745" s="1">
        <v>1</v>
      </c>
      <c r="E745" s="1">
        <v>1</v>
      </c>
      <c r="F745" s="1" t="s">
        <v>169</v>
      </c>
      <c r="G745" s="3" t="s">
        <v>160</v>
      </c>
      <c r="H745" s="3">
        <v>17.5</v>
      </c>
      <c r="I745" s="9">
        <f>7*2.5</f>
        <v>17.5</v>
      </c>
    </row>
    <row r="746" spans="1:9">
      <c r="A746" t="s">
        <v>34</v>
      </c>
      <c r="B746" t="s">
        <v>168</v>
      </c>
      <c r="C746" t="str">
        <f t="shared" si="11"/>
        <v xml:space="preserve"> </v>
      </c>
      <c r="D746">
        <v>1</v>
      </c>
      <c r="E746">
        <v>1</v>
      </c>
      <c r="F746" t="s">
        <v>169</v>
      </c>
      <c r="G746" s="3" t="s">
        <v>79</v>
      </c>
      <c r="H746" s="3">
        <v>45.5</v>
      </c>
      <c r="I746" s="9">
        <f>7*(1.5+2*2.5)</f>
        <v>45.5</v>
      </c>
    </row>
    <row r="747" spans="1:9">
      <c r="A747" s="1" t="s">
        <v>34</v>
      </c>
      <c r="B747" s="1" t="s">
        <v>168</v>
      </c>
      <c r="C747" t="str">
        <f t="shared" si="11"/>
        <v xml:space="preserve"> </v>
      </c>
      <c r="D747" s="1">
        <v>1</v>
      </c>
      <c r="E747" s="1">
        <v>1</v>
      </c>
      <c r="F747" s="1" t="s">
        <v>169</v>
      </c>
      <c r="G747" s="3" t="s">
        <v>172</v>
      </c>
      <c r="H747" s="3">
        <v>45.5</v>
      </c>
      <c r="I747" s="9">
        <f>7*(1.5+2*2.5)</f>
        <v>45.5</v>
      </c>
    </row>
    <row r="748" spans="1:9">
      <c r="A748" t="s">
        <v>34</v>
      </c>
      <c r="B748" t="s">
        <v>168</v>
      </c>
      <c r="C748" t="str">
        <f t="shared" si="11"/>
        <v xml:space="preserve"> </v>
      </c>
      <c r="D748">
        <v>1</v>
      </c>
      <c r="E748">
        <v>1</v>
      </c>
      <c r="F748" t="s">
        <v>169</v>
      </c>
      <c r="G748" s="3"/>
      <c r="H748" s="3">
        <v>0</v>
      </c>
      <c r="I748" s="9"/>
    </row>
    <row r="749" spans="1:9">
      <c r="A749" s="1" t="s">
        <v>34</v>
      </c>
      <c r="B749" s="1" t="s">
        <v>168</v>
      </c>
      <c r="C749" t="str">
        <f t="shared" si="11"/>
        <v xml:space="preserve"> </v>
      </c>
      <c r="D749" s="1">
        <v>1</v>
      </c>
      <c r="E749" s="1">
        <v>1</v>
      </c>
      <c r="F749" s="1" t="s">
        <v>169</v>
      </c>
      <c r="G749" s="3"/>
      <c r="H749" s="3">
        <v>0</v>
      </c>
      <c r="I749" s="9"/>
    </row>
    <row r="750" spans="1:9">
      <c r="A750" t="s">
        <v>34</v>
      </c>
      <c r="B750" t="s">
        <v>168</v>
      </c>
      <c r="C750" t="str">
        <f t="shared" si="11"/>
        <v xml:space="preserve"> </v>
      </c>
      <c r="D750">
        <v>1</v>
      </c>
      <c r="E750">
        <v>1</v>
      </c>
      <c r="F750" t="s">
        <v>169</v>
      </c>
      <c r="G750" s="3"/>
      <c r="H750" s="3">
        <v>0</v>
      </c>
      <c r="I750" s="9"/>
    </row>
    <row r="751" spans="1:9">
      <c r="A751" s="1" t="s">
        <v>34</v>
      </c>
      <c r="B751" s="1" t="s">
        <v>168</v>
      </c>
      <c r="C751" t="str">
        <f t="shared" si="11"/>
        <v xml:space="preserve"> </v>
      </c>
      <c r="D751" s="1">
        <v>1</v>
      </c>
      <c r="E751" s="1">
        <v>1</v>
      </c>
      <c r="F751" s="1" t="s">
        <v>169</v>
      </c>
      <c r="G751" s="3"/>
      <c r="H751" s="3">
        <v>0</v>
      </c>
      <c r="I751" s="9"/>
    </row>
    <row r="752" spans="1:9">
      <c r="A752" t="s">
        <v>34</v>
      </c>
      <c r="B752" t="s">
        <v>168</v>
      </c>
      <c r="C752" t="str">
        <f t="shared" si="11"/>
        <v xml:space="preserve"> </v>
      </c>
      <c r="D752">
        <v>1</v>
      </c>
      <c r="E752">
        <v>1</v>
      </c>
      <c r="F752" t="s">
        <v>169</v>
      </c>
      <c r="G752" s="3"/>
      <c r="H752" s="3">
        <v>0</v>
      </c>
      <c r="I752" s="9"/>
    </row>
    <row r="753" spans="1:9">
      <c r="A753" s="1" t="s">
        <v>34</v>
      </c>
      <c r="B753" s="1" t="s">
        <v>168</v>
      </c>
      <c r="C753" t="str">
        <f t="shared" si="11"/>
        <v xml:space="preserve"> </v>
      </c>
      <c r="D753" s="1">
        <v>1</v>
      </c>
      <c r="E753" s="1">
        <v>1</v>
      </c>
      <c r="F753" s="1" t="s">
        <v>169</v>
      </c>
      <c r="G753" s="3"/>
      <c r="H753" s="3">
        <v>0</v>
      </c>
      <c r="I753" s="9"/>
    </row>
    <row r="754" spans="1:9">
      <c r="A754" t="s">
        <v>34</v>
      </c>
      <c r="B754" t="s">
        <v>168</v>
      </c>
      <c r="C754" t="str">
        <f t="shared" si="11"/>
        <v xml:space="preserve"> </v>
      </c>
      <c r="D754">
        <v>1</v>
      </c>
      <c r="E754">
        <v>1</v>
      </c>
      <c r="F754" t="s">
        <v>169</v>
      </c>
      <c r="G754" s="3"/>
      <c r="H754" s="3">
        <v>0</v>
      </c>
      <c r="I754" s="9"/>
    </row>
    <row r="755" spans="1:9">
      <c r="A755" s="1" t="s">
        <v>34</v>
      </c>
      <c r="B755" s="1" t="s">
        <v>168</v>
      </c>
      <c r="C755" t="str">
        <f t="shared" si="11"/>
        <v xml:space="preserve"> </v>
      </c>
      <c r="D755" s="1">
        <v>1</v>
      </c>
      <c r="E755" s="1">
        <v>1</v>
      </c>
      <c r="F755" s="1" t="s">
        <v>169</v>
      </c>
      <c r="G755" s="3"/>
      <c r="H755" s="3">
        <v>0</v>
      </c>
      <c r="I755" s="9"/>
    </row>
    <row r="756" spans="1:9">
      <c r="A756" t="s">
        <v>34</v>
      </c>
      <c r="B756" t="s">
        <v>168</v>
      </c>
      <c r="C756" t="str">
        <f t="shared" si="11"/>
        <v>2468</v>
      </c>
      <c r="D756">
        <v>1</v>
      </c>
      <c r="E756">
        <v>1</v>
      </c>
      <c r="F756" t="s">
        <v>169</v>
      </c>
      <c r="G756" t="s">
        <v>15</v>
      </c>
      <c r="H756" s="2">
        <f>H740-SUMIF(G741:G755,"&lt;&gt;",H741:H755)</f>
        <v>0</v>
      </c>
    </row>
    <row r="757" spans="1:9">
      <c r="A757" s="1"/>
      <c r="B757" s="1"/>
      <c r="C757" t="str">
        <f t="shared" si="11"/>
        <v xml:space="preserve"> </v>
      </c>
      <c r="D757" s="1"/>
      <c r="E757" s="1"/>
      <c r="F757" s="1"/>
      <c r="G757" s="1"/>
      <c r="H757" s="1"/>
      <c r="I757" s="43"/>
    </row>
    <row r="758" spans="1:9">
      <c r="A758" t="s">
        <v>8</v>
      </c>
      <c r="B758" t="s">
        <v>173</v>
      </c>
      <c r="C758" t="str">
        <f t="shared" si="11"/>
        <v xml:space="preserve"> </v>
      </c>
      <c r="D758">
        <v>1</v>
      </c>
      <c r="E758" t="s">
        <v>21</v>
      </c>
      <c r="F758" t="s">
        <v>174</v>
      </c>
      <c r="G758" t="s">
        <v>13</v>
      </c>
      <c r="H758" s="2">
        <f>VLOOKUP(B758,'uc_2024-25'!D:U, 18, FALSE)</f>
        <v>56</v>
      </c>
      <c r="I758" s="9"/>
    </row>
    <row r="759" spans="1:9">
      <c r="A759" s="1" t="s">
        <v>8</v>
      </c>
      <c r="B759" s="1" t="s">
        <v>173</v>
      </c>
      <c r="C759" t="str">
        <f t="shared" si="11"/>
        <v xml:space="preserve"> </v>
      </c>
      <c r="D759" s="1">
        <v>1</v>
      </c>
      <c r="E759" s="1" t="s">
        <v>21</v>
      </c>
      <c r="F759" s="1" t="s">
        <v>174</v>
      </c>
      <c r="G759" s="4" t="str">
        <f>VLOOKUP(B758,'uc_2024-25'!D:AB, 25, FALSE)</f>
        <v>Marta Guerreiro Duarte Mesquita de Oliveira</v>
      </c>
      <c r="H759" s="3">
        <v>28</v>
      </c>
      <c r="I759" s="9"/>
    </row>
    <row r="760" spans="1:9">
      <c r="A760" t="s">
        <v>8</v>
      </c>
      <c r="B760" t="s">
        <v>173</v>
      </c>
      <c r="C760" t="str">
        <f t="shared" si="11"/>
        <v xml:space="preserve"> </v>
      </c>
      <c r="D760">
        <v>1</v>
      </c>
      <c r="E760" t="s">
        <v>21</v>
      </c>
      <c r="F760" t="s">
        <v>174</v>
      </c>
      <c r="G760" s="3" t="s">
        <v>103</v>
      </c>
      <c r="H760" s="3">
        <v>14</v>
      </c>
      <c r="I760" s="9"/>
    </row>
    <row r="761" spans="1:9">
      <c r="A761" s="1" t="s">
        <v>8</v>
      </c>
      <c r="B761" s="1" t="s">
        <v>173</v>
      </c>
      <c r="C761" t="str">
        <f t="shared" si="11"/>
        <v xml:space="preserve"> </v>
      </c>
      <c r="D761" s="1">
        <v>1</v>
      </c>
      <c r="E761" s="1" t="s">
        <v>21</v>
      </c>
      <c r="F761" s="1" t="s">
        <v>174</v>
      </c>
      <c r="G761" s="3" t="s">
        <v>175</v>
      </c>
      <c r="H761" s="3">
        <v>8</v>
      </c>
      <c r="I761" s="9"/>
    </row>
    <row r="762" spans="1:9">
      <c r="A762" t="s">
        <v>8</v>
      </c>
      <c r="B762" t="s">
        <v>173</v>
      </c>
      <c r="C762" t="str">
        <f t="shared" si="11"/>
        <v xml:space="preserve"> </v>
      </c>
      <c r="D762">
        <v>1</v>
      </c>
      <c r="E762" t="s">
        <v>21</v>
      </c>
      <c r="F762" t="s">
        <v>174</v>
      </c>
      <c r="G762" s="3" t="s">
        <v>171</v>
      </c>
      <c r="H762" s="3">
        <v>6</v>
      </c>
      <c r="I762" s="9"/>
    </row>
    <row r="763" spans="1:9">
      <c r="A763" s="1" t="s">
        <v>8</v>
      </c>
      <c r="B763" s="1" t="s">
        <v>173</v>
      </c>
      <c r="C763" t="str">
        <f t="shared" si="11"/>
        <v xml:space="preserve"> </v>
      </c>
      <c r="D763" s="1">
        <v>1</v>
      </c>
      <c r="E763" s="1" t="s">
        <v>21</v>
      </c>
      <c r="F763" s="1" t="s">
        <v>174</v>
      </c>
      <c r="G763" s="3"/>
      <c r="H763" s="3">
        <v>0</v>
      </c>
      <c r="I763" s="9"/>
    </row>
    <row r="764" spans="1:9">
      <c r="A764" t="s">
        <v>8</v>
      </c>
      <c r="B764" t="s">
        <v>173</v>
      </c>
      <c r="C764" t="str">
        <f t="shared" si="11"/>
        <v xml:space="preserve"> </v>
      </c>
      <c r="D764">
        <v>1</v>
      </c>
      <c r="E764" t="s">
        <v>21</v>
      </c>
      <c r="F764" t="s">
        <v>174</v>
      </c>
      <c r="G764" s="3"/>
      <c r="H764" s="3">
        <v>0</v>
      </c>
      <c r="I764" s="9"/>
    </row>
    <row r="765" spans="1:9">
      <c r="A765" s="1" t="s">
        <v>8</v>
      </c>
      <c r="B765" s="1" t="s">
        <v>173</v>
      </c>
      <c r="C765" t="str">
        <f t="shared" si="11"/>
        <v xml:space="preserve"> </v>
      </c>
      <c r="D765" s="1">
        <v>1</v>
      </c>
      <c r="E765" s="1" t="s">
        <v>21</v>
      </c>
      <c r="F765" s="1" t="s">
        <v>174</v>
      </c>
      <c r="G765" s="3"/>
      <c r="H765" s="3">
        <v>0</v>
      </c>
      <c r="I765" s="9"/>
    </row>
    <row r="766" spans="1:9">
      <c r="A766" t="s">
        <v>8</v>
      </c>
      <c r="B766" t="s">
        <v>173</v>
      </c>
      <c r="C766" t="str">
        <f t="shared" si="11"/>
        <v xml:space="preserve"> </v>
      </c>
      <c r="D766">
        <v>1</v>
      </c>
      <c r="E766" t="s">
        <v>21</v>
      </c>
      <c r="F766" t="s">
        <v>174</v>
      </c>
      <c r="G766" s="3"/>
      <c r="H766" s="3">
        <v>0</v>
      </c>
      <c r="I766" s="9"/>
    </row>
    <row r="767" spans="1:9">
      <c r="A767" s="1" t="s">
        <v>8</v>
      </c>
      <c r="B767" s="1" t="s">
        <v>173</v>
      </c>
      <c r="C767" t="str">
        <f t="shared" si="11"/>
        <v xml:space="preserve"> </v>
      </c>
      <c r="D767" s="1">
        <v>1</v>
      </c>
      <c r="E767" s="1" t="s">
        <v>21</v>
      </c>
      <c r="F767" s="1" t="s">
        <v>174</v>
      </c>
      <c r="G767" s="3"/>
      <c r="H767" s="3">
        <v>0</v>
      </c>
      <c r="I767" s="9"/>
    </row>
    <row r="768" spans="1:9">
      <c r="A768" t="s">
        <v>8</v>
      </c>
      <c r="B768" t="s">
        <v>173</v>
      </c>
      <c r="C768" t="str">
        <f t="shared" si="11"/>
        <v xml:space="preserve"> </v>
      </c>
      <c r="D768">
        <v>1</v>
      </c>
      <c r="E768" t="s">
        <v>21</v>
      </c>
      <c r="F768" t="s">
        <v>174</v>
      </c>
      <c r="G768" s="3"/>
      <c r="H768" s="3">
        <v>0</v>
      </c>
      <c r="I768" s="9"/>
    </row>
    <row r="769" spans="1:9">
      <c r="A769" s="1" t="s">
        <v>8</v>
      </c>
      <c r="B769" s="1" t="s">
        <v>173</v>
      </c>
      <c r="C769" t="str">
        <f t="shared" si="11"/>
        <v xml:space="preserve"> </v>
      </c>
      <c r="D769" s="1">
        <v>1</v>
      </c>
      <c r="E769" s="1" t="s">
        <v>21</v>
      </c>
      <c r="F769" s="1" t="s">
        <v>174</v>
      </c>
      <c r="G769" s="3"/>
      <c r="H769" s="3">
        <v>0</v>
      </c>
      <c r="I769" s="9"/>
    </row>
    <row r="770" spans="1:9">
      <c r="A770" t="s">
        <v>8</v>
      </c>
      <c r="B770" t="s">
        <v>173</v>
      </c>
      <c r="C770" t="str">
        <f t="shared" si="11"/>
        <v xml:space="preserve"> </v>
      </c>
      <c r="D770">
        <v>1</v>
      </c>
      <c r="E770" t="s">
        <v>21</v>
      </c>
      <c r="F770" t="s">
        <v>174</v>
      </c>
      <c r="G770" s="3"/>
      <c r="H770" s="3">
        <v>0</v>
      </c>
      <c r="I770" s="9"/>
    </row>
    <row r="771" spans="1:9">
      <c r="A771" s="1" t="s">
        <v>8</v>
      </c>
      <c r="B771" s="1" t="s">
        <v>173</v>
      </c>
      <c r="C771" t="str">
        <f t="shared" ref="C771:C834" si="12">IF(G771="Em falta (positivo); A mais (negativo):",B771," ")</f>
        <v xml:space="preserve"> </v>
      </c>
      <c r="D771" s="1">
        <v>1</v>
      </c>
      <c r="E771" s="1" t="s">
        <v>21</v>
      </c>
      <c r="F771" s="1" t="s">
        <v>174</v>
      </c>
      <c r="G771" s="3"/>
      <c r="H771" s="3">
        <v>0</v>
      </c>
      <c r="I771" s="9"/>
    </row>
    <row r="772" spans="1:9">
      <c r="A772" t="s">
        <v>8</v>
      </c>
      <c r="B772" t="s">
        <v>173</v>
      </c>
      <c r="C772" t="str">
        <f t="shared" si="12"/>
        <v xml:space="preserve"> </v>
      </c>
      <c r="D772">
        <v>1</v>
      </c>
      <c r="E772" t="s">
        <v>21</v>
      </c>
      <c r="F772" t="s">
        <v>174</v>
      </c>
      <c r="G772" s="3"/>
      <c r="H772" s="3">
        <v>0</v>
      </c>
      <c r="I772" s="9"/>
    </row>
    <row r="773" spans="1:9">
      <c r="A773" s="1" t="s">
        <v>8</v>
      </c>
      <c r="B773" s="1" t="s">
        <v>173</v>
      </c>
      <c r="C773" t="str">
        <f t="shared" si="12"/>
        <v xml:space="preserve"> </v>
      </c>
      <c r="D773" s="1">
        <v>1</v>
      </c>
      <c r="E773" s="1" t="s">
        <v>21</v>
      </c>
      <c r="F773" s="1" t="s">
        <v>174</v>
      </c>
      <c r="G773" s="3"/>
      <c r="H773" s="3">
        <v>0</v>
      </c>
      <c r="I773" s="9"/>
    </row>
    <row r="774" spans="1:9">
      <c r="A774" t="s">
        <v>8</v>
      </c>
      <c r="B774" t="s">
        <v>173</v>
      </c>
      <c r="C774" t="str">
        <f t="shared" si="12"/>
        <v>1328</v>
      </c>
      <c r="D774">
        <v>1</v>
      </c>
      <c r="E774" t="s">
        <v>21</v>
      </c>
      <c r="F774" t="s">
        <v>174</v>
      </c>
      <c r="G774" t="s">
        <v>15</v>
      </c>
      <c r="H774" s="2">
        <f>H758-SUMIF(G759:G773,"&lt;&gt;",H759:H773)</f>
        <v>0</v>
      </c>
    </row>
    <row r="775" spans="1:9">
      <c r="A775" s="1"/>
      <c r="B775" s="1"/>
      <c r="C775" t="str">
        <f t="shared" si="12"/>
        <v xml:space="preserve"> </v>
      </c>
      <c r="D775" s="1"/>
      <c r="E775" s="1"/>
      <c r="F775" s="1"/>
      <c r="G775" s="1"/>
      <c r="H775" s="1"/>
      <c r="I775" s="43"/>
    </row>
    <row r="776" spans="1:9">
      <c r="A776" t="s">
        <v>34</v>
      </c>
      <c r="B776" t="s">
        <v>176</v>
      </c>
      <c r="C776" t="str">
        <f t="shared" si="12"/>
        <v xml:space="preserve"> </v>
      </c>
      <c r="D776">
        <v>1</v>
      </c>
      <c r="E776">
        <v>2</v>
      </c>
      <c r="F776" t="s">
        <v>177</v>
      </c>
      <c r="G776" t="s">
        <v>13</v>
      </c>
      <c r="H776" s="2">
        <f>VLOOKUP(B776,'uc_2024-25'!D:U, 18, FALSE)</f>
        <v>56</v>
      </c>
      <c r="I776" s="9"/>
    </row>
    <row r="777" spans="1:9">
      <c r="A777" s="1" t="s">
        <v>34</v>
      </c>
      <c r="B777" s="1" t="s">
        <v>176</v>
      </c>
      <c r="C777" t="str">
        <f t="shared" si="12"/>
        <v xml:space="preserve"> </v>
      </c>
      <c r="D777" s="1">
        <v>1</v>
      </c>
      <c r="E777" s="1">
        <v>2</v>
      </c>
      <c r="F777" s="1" t="s">
        <v>177</v>
      </c>
      <c r="G777" s="4" t="str">
        <f>VLOOKUP(B776,'uc_2024-25'!D:AB, 25, FALSE)</f>
        <v>Maria da Conceição Brálio de Brito Caldeira</v>
      </c>
      <c r="H777" s="3">
        <v>41.5</v>
      </c>
      <c r="I777" s="9"/>
    </row>
    <row r="778" spans="1:9">
      <c r="A778" t="s">
        <v>34</v>
      </c>
      <c r="B778" t="s">
        <v>176</v>
      </c>
      <c r="C778" t="str">
        <f t="shared" si="12"/>
        <v xml:space="preserve"> </v>
      </c>
      <c r="D778">
        <v>1</v>
      </c>
      <c r="E778">
        <v>2</v>
      </c>
      <c r="F778" t="s">
        <v>177</v>
      </c>
      <c r="G778" s="3" t="s">
        <v>170</v>
      </c>
      <c r="H778" s="3">
        <v>2.5</v>
      </c>
      <c r="I778" s="9"/>
    </row>
    <row r="779" spans="1:9" ht="30.75">
      <c r="A779" s="1" t="s">
        <v>34</v>
      </c>
      <c r="B779" s="1" t="s">
        <v>176</v>
      </c>
      <c r="C779" t="str">
        <f t="shared" si="12"/>
        <v xml:space="preserve"> </v>
      </c>
      <c r="D779" s="1">
        <v>1</v>
      </c>
      <c r="E779" s="1">
        <v>2</v>
      </c>
      <c r="F779" s="1" t="s">
        <v>177</v>
      </c>
      <c r="G779" s="3" t="s">
        <v>48</v>
      </c>
      <c r="H779" s="3">
        <v>12</v>
      </c>
      <c r="I779" s="9" t="s">
        <v>178</v>
      </c>
    </row>
    <row r="780" spans="1:9">
      <c r="A780" t="s">
        <v>34</v>
      </c>
      <c r="B780" t="s">
        <v>176</v>
      </c>
      <c r="C780" t="str">
        <f t="shared" si="12"/>
        <v xml:space="preserve"> </v>
      </c>
      <c r="D780">
        <v>1</v>
      </c>
      <c r="E780">
        <v>2</v>
      </c>
      <c r="F780" t="s">
        <v>177</v>
      </c>
      <c r="G780" s="3"/>
      <c r="H780" s="3">
        <v>0</v>
      </c>
      <c r="I780" s="9"/>
    </row>
    <row r="781" spans="1:9">
      <c r="A781" s="1" t="s">
        <v>34</v>
      </c>
      <c r="B781" s="1" t="s">
        <v>176</v>
      </c>
      <c r="C781" t="str">
        <f t="shared" si="12"/>
        <v xml:space="preserve"> </v>
      </c>
      <c r="D781" s="1">
        <v>1</v>
      </c>
      <c r="E781" s="1">
        <v>2</v>
      </c>
      <c r="F781" s="1" t="s">
        <v>177</v>
      </c>
      <c r="G781" s="3"/>
      <c r="H781" s="3">
        <v>0</v>
      </c>
      <c r="I781" s="9"/>
    </row>
    <row r="782" spans="1:9">
      <c r="A782" t="s">
        <v>34</v>
      </c>
      <c r="B782" t="s">
        <v>176</v>
      </c>
      <c r="C782" t="str">
        <f t="shared" si="12"/>
        <v xml:space="preserve"> </v>
      </c>
      <c r="D782">
        <v>1</v>
      </c>
      <c r="E782">
        <v>2</v>
      </c>
      <c r="F782" t="s">
        <v>177</v>
      </c>
      <c r="G782" s="3"/>
      <c r="H782" s="3">
        <v>0</v>
      </c>
      <c r="I782" s="9"/>
    </row>
    <row r="783" spans="1:9">
      <c r="A783" s="1" t="s">
        <v>34</v>
      </c>
      <c r="B783" s="1" t="s">
        <v>176</v>
      </c>
      <c r="C783" t="str">
        <f t="shared" si="12"/>
        <v xml:space="preserve"> </v>
      </c>
      <c r="D783" s="1">
        <v>1</v>
      </c>
      <c r="E783" s="1">
        <v>2</v>
      </c>
      <c r="F783" s="1" t="s">
        <v>177</v>
      </c>
      <c r="G783" s="3"/>
      <c r="H783" s="3">
        <v>0</v>
      </c>
      <c r="I783" s="9"/>
    </row>
    <row r="784" spans="1:9">
      <c r="A784" t="s">
        <v>34</v>
      </c>
      <c r="B784" t="s">
        <v>176</v>
      </c>
      <c r="C784" t="str">
        <f t="shared" si="12"/>
        <v xml:space="preserve"> </v>
      </c>
      <c r="D784">
        <v>1</v>
      </c>
      <c r="E784">
        <v>2</v>
      </c>
      <c r="F784" t="s">
        <v>177</v>
      </c>
      <c r="G784" s="3"/>
      <c r="H784" s="3">
        <v>0</v>
      </c>
      <c r="I784" s="9"/>
    </row>
    <row r="785" spans="1:9">
      <c r="A785" s="1" t="s">
        <v>34</v>
      </c>
      <c r="B785" s="1" t="s">
        <v>176</v>
      </c>
      <c r="C785" t="str">
        <f t="shared" si="12"/>
        <v xml:space="preserve"> </v>
      </c>
      <c r="D785" s="1">
        <v>1</v>
      </c>
      <c r="E785" s="1">
        <v>2</v>
      </c>
      <c r="F785" s="1" t="s">
        <v>177</v>
      </c>
      <c r="G785" s="3"/>
      <c r="H785" s="3">
        <v>0</v>
      </c>
      <c r="I785" s="9"/>
    </row>
    <row r="786" spans="1:9">
      <c r="A786" t="s">
        <v>34</v>
      </c>
      <c r="B786" t="s">
        <v>176</v>
      </c>
      <c r="C786" t="str">
        <f t="shared" si="12"/>
        <v xml:space="preserve"> </v>
      </c>
      <c r="D786">
        <v>1</v>
      </c>
      <c r="E786">
        <v>2</v>
      </c>
      <c r="F786" t="s">
        <v>177</v>
      </c>
      <c r="G786" s="3"/>
      <c r="H786" s="3">
        <v>0</v>
      </c>
      <c r="I786" s="9"/>
    </row>
    <row r="787" spans="1:9">
      <c r="A787" s="1" t="s">
        <v>34</v>
      </c>
      <c r="B787" s="1" t="s">
        <v>176</v>
      </c>
      <c r="C787" t="str">
        <f t="shared" si="12"/>
        <v xml:space="preserve"> </v>
      </c>
      <c r="D787" s="1">
        <v>1</v>
      </c>
      <c r="E787" s="1">
        <v>2</v>
      </c>
      <c r="F787" s="1" t="s">
        <v>177</v>
      </c>
      <c r="G787" s="3"/>
      <c r="H787" s="3">
        <v>0</v>
      </c>
      <c r="I787" s="9"/>
    </row>
    <row r="788" spans="1:9">
      <c r="A788" t="s">
        <v>34</v>
      </c>
      <c r="B788" t="s">
        <v>176</v>
      </c>
      <c r="C788" t="str">
        <f t="shared" si="12"/>
        <v xml:space="preserve"> </v>
      </c>
      <c r="D788">
        <v>1</v>
      </c>
      <c r="E788">
        <v>2</v>
      </c>
      <c r="F788" t="s">
        <v>177</v>
      </c>
      <c r="G788" s="3"/>
      <c r="H788" s="3">
        <v>0</v>
      </c>
      <c r="I788" s="9"/>
    </row>
    <row r="789" spans="1:9">
      <c r="A789" s="1" t="s">
        <v>34</v>
      </c>
      <c r="B789" s="1" t="s">
        <v>176</v>
      </c>
      <c r="C789" t="str">
        <f t="shared" si="12"/>
        <v xml:space="preserve"> </v>
      </c>
      <c r="D789" s="1">
        <v>1</v>
      </c>
      <c r="E789" s="1">
        <v>2</v>
      </c>
      <c r="F789" s="1" t="s">
        <v>177</v>
      </c>
      <c r="G789" s="3"/>
      <c r="H789" s="3">
        <v>0</v>
      </c>
      <c r="I789" s="9"/>
    </row>
    <row r="790" spans="1:9">
      <c r="A790" t="s">
        <v>34</v>
      </c>
      <c r="B790" t="s">
        <v>176</v>
      </c>
      <c r="C790" t="str">
        <f t="shared" si="12"/>
        <v xml:space="preserve"> </v>
      </c>
      <c r="D790">
        <v>1</v>
      </c>
      <c r="E790">
        <v>2</v>
      </c>
      <c r="F790" t="s">
        <v>177</v>
      </c>
      <c r="G790" s="3"/>
      <c r="H790" s="3">
        <v>0</v>
      </c>
      <c r="I790" s="9"/>
    </row>
    <row r="791" spans="1:9">
      <c r="A791" s="1" t="s">
        <v>34</v>
      </c>
      <c r="B791" s="1" t="s">
        <v>176</v>
      </c>
      <c r="C791" t="str">
        <f t="shared" si="12"/>
        <v xml:space="preserve"> </v>
      </c>
      <c r="D791" s="1">
        <v>1</v>
      </c>
      <c r="E791" s="1">
        <v>2</v>
      </c>
      <c r="F791" s="1" t="s">
        <v>177</v>
      </c>
      <c r="G791" s="3"/>
      <c r="H791" s="3">
        <v>0</v>
      </c>
      <c r="I791" s="9"/>
    </row>
    <row r="792" spans="1:9">
      <c r="A792" t="s">
        <v>34</v>
      </c>
      <c r="B792" t="s">
        <v>176</v>
      </c>
      <c r="C792" t="str">
        <f t="shared" si="12"/>
        <v>2470</v>
      </c>
      <c r="D792">
        <v>1</v>
      </c>
      <c r="E792">
        <v>2</v>
      </c>
      <c r="F792" t="s">
        <v>177</v>
      </c>
      <c r="G792" t="s">
        <v>15</v>
      </c>
      <c r="H792" s="2">
        <f>H776-SUMIF(G777:G791,"&lt;&gt;",H777:H791)</f>
        <v>0</v>
      </c>
    </row>
    <row r="793" spans="1:9">
      <c r="A793" s="1"/>
      <c r="B793" s="1"/>
      <c r="C793" t="str">
        <f t="shared" si="12"/>
        <v xml:space="preserve"> </v>
      </c>
      <c r="D793" s="1"/>
      <c r="E793" s="1"/>
      <c r="F793" s="1"/>
      <c r="G793" s="1"/>
      <c r="H793" s="1"/>
      <c r="I793" s="43"/>
    </row>
    <row r="794" spans="1:9">
      <c r="A794" t="s">
        <v>34</v>
      </c>
      <c r="B794" t="s">
        <v>179</v>
      </c>
      <c r="C794" t="str">
        <f t="shared" si="12"/>
        <v xml:space="preserve"> </v>
      </c>
      <c r="D794">
        <v>2</v>
      </c>
      <c r="E794">
        <v>1</v>
      </c>
      <c r="F794" t="s">
        <v>180</v>
      </c>
      <c r="G794" t="s">
        <v>13</v>
      </c>
      <c r="H794" s="2">
        <f>VLOOKUP(B794,'uc_2024-25'!D:U, 18, FALSE)</f>
        <v>91</v>
      </c>
      <c r="I794" s="9"/>
    </row>
    <row r="795" spans="1:9" ht="30.75">
      <c r="A795" s="1" t="s">
        <v>34</v>
      </c>
      <c r="B795" s="1" t="s">
        <v>179</v>
      </c>
      <c r="C795" t="str">
        <f t="shared" si="12"/>
        <v xml:space="preserve"> </v>
      </c>
      <c r="D795" s="1">
        <v>2</v>
      </c>
      <c r="E795" s="1">
        <v>1</v>
      </c>
      <c r="F795" s="1" t="s">
        <v>180</v>
      </c>
      <c r="G795" s="4" t="str">
        <f>VLOOKUP(B794,'uc_2024-25'!D:AB, 25, FALSE)</f>
        <v>Ricardo Manuel de Seixas Boavida Ferreira</v>
      </c>
      <c r="H795" s="3">
        <v>0</v>
      </c>
      <c r="I795" s="9" t="s">
        <v>181</v>
      </c>
    </row>
    <row r="796" spans="1:9">
      <c r="A796" t="s">
        <v>34</v>
      </c>
      <c r="B796" t="s">
        <v>179</v>
      </c>
      <c r="C796" t="str">
        <f t="shared" si="12"/>
        <v xml:space="preserve"> </v>
      </c>
      <c r="D796">
        <v>2</v>
      </c>
      <c r="E796">
        <v>1</v>
      </c>
      <c r="F796" t="s">
        <v>180</v>
      </c>
      <c r="G796" s="3" t="s">
        <v>160</v>
      </c>
      <c r="H796" s="3">
        <v>56</v>
      </c>
      <c r="I796" s="9"/>
    </row>
    <row r="797" spans="1:9">
      <c r="A797" s="1" t="s">
        <v>34</v>
      </c>
      <c r="B797" s="1" t="s">
        <v>179</v>
      </c>
      <c r="C797" t="str">
        <f t="shared" si="12"/>
        <v xml:space="preserve"> </v>
      </c>
      <c r="D797" s="1">
        <v>2</v>
      </c>
      <c r="E797" s="1">
        <v>1</v>
      </c>
      <c r="F797" s="1" t="s">
        <v>180</v>
      </c>
      <c r="G797" s="3" t="s">
        <v>171</v>
      </c>
      <c r="H797" s="3">
        <v>15</v>
      </c>
      <c r="I797" s="9"/>
    </row>
    <row r="798" spans="1:9">
      <c r="A798" t="s">
        <v>34</v>
      </c>
      <c r="B798" t="s">
        <v>179</v>
      </c>
      <c r="C798" t="str">
        <f t="shared" si="12"/>
        <v xml:space="preserve"> </v>
      </c>
      <c r="D798">
        <v>2</v>
      </c>
      <c r="E798">
        <v>1</v>
      </c>
      <c r="F798" t="s">
        <v>180</v>
      </c>
      <c r="G798" s="3" t="s">
        <v>82</v>
      </c>
      <c r="H798" s="3">
        <v>15</v>
      </c>
      <c r="I798" s="9"/>
    </row>
    <row r="799" spans="1:9" ht="30.75">
      <c r="A799" s="1" t="s">
        <v>34</v>
      </c>
      <c r="B799" s="1" t="s">
        <v>179</v>
      </c>
      <c r="C799" t="str">
        <f t="shared" si="12"/>
        <v xml:space="preserve"> </v>
      </c>
      <c r="D799" s="1">
        <v>2</v>
      </c>
      <c r="E799" s="1">
        <v>1</v>
      </c>
      <c r="F799" s="1" t="s">
        <v>180</v>
      </c>
      <c r="G799" s="3" t="s">
        <v>48</v>
      </c>
      <c r="H799" s="3">
        <v>5</v>
      </c>
      <c r="I799" s="9" t="s">
        <v>182</v>
      </c>
    </row>
    <row r="800" spans="1:9">
      <c r="A800" t="s">
        <v>34</v>
      </c>
      <c r="B800" t="s">
        <v>179</v>
      </c>
      <c r="C800" t="str">
        <f t="shared" si="12"/>
        <v xml:space="preserve"> </v>
      </c>
      <c r="D800">
        <v>2</v>
      </c>
      <c r="E800">
        <v>1</v>
      </c>
      <c r="F800" t="s">
        <v>180</v>
      </c>
      <c r="G800" s="3"/>
      <c r="H800" s="3">
        <v>0</v>
      </c>
      <c r="I800" s="9"/>
    </row>
    <row r="801" spans="1:9">
      <c r="A801" s="1" t="s">
        <v>34</v>
      </c>
      <c r="B801" s="1" t="s">
        <v>179</v>
      </c>
      <c r="C801" t="str">
        <f t="shared" si="12"/>
        <v xml:space="preserve"> </v>
      </c>
      <c r="D801" s="1">
        <v>2</v>
      </c>
      <c r="E801" s="1">
        <v>1</v>
      </c>
      <c r="F801" s="1" t="s">
        <v>180</v>
      </c>
      <c r="G801" s="3"/>
      <c r="H801" s="3">
        <v>0</v>
      </c>
      <c r="I801" s="9"/>
    </row>
    <row r="802" spans="1:9">
      <c r="A802" t="s">
        <v>34</v>
      </c>
      <c r="B802" t="s">
        <v>179</v>
      </c>
      <c r="C802" t="str">
        <f t="shared" si="12"/>
        <v xml:space="preserve"> </v>
      </c>
      <c r="D802">
        <v>2</v>
      </c>
      <c r="E802">
        <v>1</v>
      </c>
      <c r="F802" t="s">
        <v>180</v>
      </c>
      <c r="G802" s="3"/>
      <c r="H802" s="3">
        <v>0</v>
      </c>
      <c r="I802" s="9"/>
    </row>
    <row r="803" spans="1:9">
      <c r="A803" s="1" t="s">
        <v>34</v>
      </c>
      <c r="B803" s="1" t="s">
        <v>179</v>
      </c>
      <c r="C803" t="str">
        <f t="shared" si="12"/>
        <v xml:space="preserve"> </v>
      </c>
      <c r="D803" s="1">
        <v>2</v>
      </c>
      <c r="E803" s="1">
        <v>1</v>
      </c>
      <c r="F803" s="1" t="s">
        <v>180</v>
      </c>
      <c r="G803" s="3"/>
      <c r="H803" s="3">
        <v>0</v>
      </c>
      <c r="I803" s="9"/>
    </row>
    <row r="804" spans="1:9">
      <c r="A804" t="s">
        <v>34</v>
      </c>
      <c r="B804" t="s">
        <v>179</v>
      </c>
      <c r="C804" t="str">
        <f t="shared" si="12"/>
        <v xml:space="preserve"> </v>
      </c>
      <c r="D804">
        <v>2</v>
      </c>
      <c r="E804">
        <v>1</v>
      </c>
      <c r="F804" t="s">
        <v>180</v>
      </c>
      <c r="G804" s="3"/>
      <c r="H804" s="3">
        <v>0</v>
      </c>
      <c r="I804" s="9"/>
    </row>
    <row r="805" spans="1:9">
      <c r="A805" s="1" t="s">
        <v>34</v>
      </c>
      <c r="B805" s="1" t="s">
        <v>179</v>
      </c>
      <c r="C805" t="str">
        <f t="shared" si="12"/>
        <v xml:space="preserve"> </v>
      </c>
      <c r="D805" s="1">
        <v>2</v>
      </c>
      <c r="E805" s="1">
        <v>1</v>
      </c>
      <c r="F805" s="1" t="s">
        <v>180</v>
      </c>
      <c r="G805" s="3"/>
      <c r="H805" s="3">
        <v>0</v>
      </c>
      <c r="I805" s="9"/>
    </row>
    <row r="806" spans="1:9">
      <c r="A806" t="s">
        <v>34</v>
      </c>
      <c r="B806" t="s">
        <v>179</v>
      </c>
      <c r="C806" t="str">
        <f t="shared" si="12"/>
        <v xml:space="preserve"> </v>
      </c>
      <c r="D806">
        <v>2</v>
      </c>
      <c r="E806">
        <v>1</v>
      </c>
      <c r="F806" t="s">
        <v>180</v>
      </c>
      <c r="G806" s="3"/>
      <c r="H806" s="3">
        <v>0</v>
      </c>
      <c r="I806" s="9"/>
    </row>
    <row r="807" spans="1:9">
      <c r="A807" s="1" t="s">
        <v>34</v>
      </c>
      <c r="B807" s="1" t="s">
        <v>179</v>
      </c>
      <c r="C807" t="str">
        <f t="shared" si="12"/>
        <v xml:space="preserve"> </v>
      </c>
      <c r="D807" s="1">
        <v>2</v>
      </c>
      <c r="E807" s="1">
        <v>1</v>
      </c>
      <c r="F807" s="1" t="s">
        <v>180</v>
      </c>
      <c r="G807" s="3"/>
      <c r="H807" s="3">
        <v>0</v>
      </c>
      <c r="I807" s="9"/>
    </row>
    <row r="808" spans="1:9">
      <c r="A808" t="s">
        <v>34</v>
      </c>
      <c r="B808" t="s">
        <v>179</v>
      </c>
      <c r="C808" t="str">
        <f t="shared" si="12"/>
        <v xml:space="preserve"> </v>
      </c>
      <c r="D808">
        <v>2</v>
      </c>
      <c r="E808">
        <v>1</v>
      </c>
      <c r="F808" t="s">
        <v>180</v>
      </c>
      <c r="G808" s="3"/>
      <c r="H808" s="3">
        <v>0</v>
      </c>
      <c r="I808" s="9"/>
    </row>
    <row r="809" spans="1:9">
      <c r="A809" s="1" t="s">
        <v>34</v>
      </c>
      <c r="B809" s="1" t="s">
        <v>179</v>
      </c>
      <c r="C809" t="str">
        <f t="shared" si="12"/>
        <v xml:space="preserve"> </v>
      </c>
      <c r="D809" s="1">
        <v>2</v>
      </c>
      <c r="E809" s="1">
        <v>1</v>
      </c>
      <c r="F809" s="1" t="s">
        <v>180</v>
      </c>
      <c r="G809" s="3"/>
      <c r="H809" s="3">
        <v>0</v>
      </c>
      <c r="I809" s="9"/>
    </row>
    <row r="810" spans="1:9">
      <c r="A810" t="s">
        <v>34</v>
      </c>
      <c r="B810" t="s">
        <v>179</v>
      </c>
      <c r="C810" t="str">
        <f t="shared" si="12"/>
        <v>2471</v>
      </c>
      <c r="D810">
        <v>2</v>
      </c>
      <c r="E810">
        <v>1</v>
      </c>
      <c r="F810" t="s">
        <v>180</v>
      </c>
      <c r="G810" t="s">
        <v>15</v>
      </c>
      <c r="H810" s="2">
        <f>H794-SUMIF(G795:G809,"&lt;&gt;",H795:H809)</f>
        <v>0</v>
      </c>
    </row>
    <row r="811" spans="1:9">
      <c r="A811" s="1"/>
      <c r="B811" s="1"/>
      <c r="C811" t="str">
        <f t="shared" si="12"/>
        <v xml:space="preserve"> </v>
      </c>
      <c r="D811" s="1"/>
      <c r="E811" s="1"/>
      <c r="F811" s="1"/>
      <c r="G811" s="1"/>
      <c r="H811" s="1"/>
      <c r="I811" s="43"/>
    </row>
    <row r="812" spans="1:9">
      <c r="A812" t="s">
        <v>34</v>
      </c>
      <c r="B812" t="s">
        <v>183</v>
      </c>
      <c r="C812" t="str">
        <f t="shared" si="12"/>
        <v xml:space="preserve"> </v>
      </c>
      <c r="D812">
        <v>2</v>
      </c>
      <c r="E812">
        <v>2</v>
      </c>
      <c r="F812" t="s">
        <v>184</v>
      </c>
      <c r="G812" t="s">
        <v>13</v>
      </c>
      <c r="H812" s="2">
        <f>VLOOKUP(B812,'uc_2024-25'!D:U, 18, FALSE)</f>
        <v>77</v>
      </c>
      <c r="I812" s="9"/>
    </row>
    <row r="813" spans="1:9" ht="30.75">
      <c r="A813" s="1" t="s">
        <v>34</v>
      </c>
      <c r="B813" s="1" t="s">
        <v>183</v>
      </c>
      <c r="C813" t="str">
        <f t="shared" si="12"/>
        <v xml:space="preserve"> </v>
      </c>
      <c r="D813" s="1">
        <v>2</v>
      </c>
      <c r="E813" s="1">
        <v>2</v>
      </c>
      <c r="F813" s="1" t="s">
        <v>184</v>
      </c>
      <c r="G813" s="4" t="str">
        <f>VLOOKUP(B812,'uc_2024-25'!D:AB, 25, FALSE)</f>
        <v>Ricardo Manuel de Seixas Boavida Ferreira</v>
      </c>
      <c r="H813" s="3">
        <v>0</v>
      </c>
      <c r="I813" s="46" t="s">
        <v>185</v>
      </c>
    </row>
    <row r="814" spans="1:9">
      <c r="A814" t="s">
        <v>34</v>
      </c>
      <c r="B814" t="s">
        <v>183</v>
      </c>
      <c r="C814" t="str">
        <f t="shared" si="12"/>
        <v xml:space="preserve"> </v>
      </c>
      <c r="D814">
        <v>2</v>
      </c>
      <c r="E814">
        <v>2</v>
      </c>
      <c r="F814" t="s">
        <v>184</v>
      </c>
      <c r="G814" s="3" t="s">
        <v>186</v>
      </c>
      <c r="H814" s="3">
        <v>51</v>
      </c>
      <c r="I814" s="9">
        <v>51</v>
      </c>
    </row>
    <row r="815" spans="1:9">
      <c r="A815" s="1" t="s">
        <v>34</v>
      </c>
      <c r="B815" s="1" t="s">
        <v>183</v>
      </c>
      <c r="C815" t="str">
        <f t="shared" si="12"/>
        <v xml:space="preserve"> </v>
      </c>
      <c r="D815" s="1">
        <v>2</v>
      </c>
      <c r="E815" s="1">
        <v>2</v>
      </c>
      <c r="F815" s="1" t="s">
        <v>184</v>
      </c>
      <c r="G815" s="3" t="s">
        <v>187</v>
      </c>
      <c r="H815" s="3">
        <v>13</v>
      </c>
      <c r="I815" s="9">
        <f>2*(1.5+(2*2.5))</f>
        <v>13</v>
      </c>
    </row>
    <row r="816" spans="1:9">
      <c r="A816" t="s">
        <v>34</v>
      </c>
      <c r="B816" t="s">
        <v>183</v>
      </c>
      <c r="C816" t="str">
        <f t="shared" si="12"/>
        <v xml:space="preserve"> </v>
      </c>
      <c r="D816">
        <v>2</v>
      </c>
      <c r="E816">
        <v>2</v>
      </c>
      <c r="F816" t="s">
        <v>184</v>
      </c>
      <c r="G816" s="3" t="s">
        <v>171</v>
      </c>
      <c r="H816" s="3">
        <v>6.5</v>
      </c>
      <c r="I816" s="9">
        <f>1.5+(2*2.5)</f>
        <v>6.5</v>
      </c>
    </row>
    <row r="817" spans="1:9">
      <c r="A817" s="1" t="s">
        <v>34</v>
      </c>
      <c r="B817" s="1" t="s">
        <v>183</v>
      </c>
      <c r="C817" t="str">
        <f t="shared" si="12"/>
        <v xml:space="preserve"> </v>
      </c>
      <c r="D817" s="1">
        <v>2</v>
      </c>
      <c r="E817" s="1">
        <v>2</v>
      </c>
      <c r="F817" s="1" t="s">
        <v>184</v>
      </c>
      <c r="G817" s="3" t="s">
        <v>82</v>
      </c>
      <c r="H817" s="3">
        <v>6.5</v>
      </c>
      <c r="I817" s="9">
        <f>1.5+(2*2.5)</f>
        <v>6.5</v>
      </c>
    </row>
    <row r="818" spans="1:9">
      <c r="A818" t="s">
        <v>34</v>
      </c>
      <c r="B818" t="s">
        <v>183</v>
      </c>
      <c r="C818" t="str">
        <f t="shared" si="12"/>
        <v xml:space="preserve"> </v>
      </c>
      <c r="D818">
        <v>2</v>
      </c>
      <c r="E818">
        <v>2</v>
      </c>
      <c r="F818" t="s">
        <v>184</v>
      </c>
      <c r="G818" s="3"/>
      <c r="H818" s="3">
        <v>0</v>
      </c>
      <c r="I818" s="9"/>
    </row>
    <row r="819" spans="1:9">
      <c r="A819" s="1" t="s">
        <v>34</v>
      </c>
      <c r="B819" s="1" t="s">
        <v>183</v>
      </c>
      <c r="C819" t="str">
        <f t="shared" si="12"/>
        <v xml:space="preserve"> </v>
      </c>
      <c r="D819" s="1">
        <v>2</v>
      </c>
      <c r="E819" s="1">
        <v>2</v>
      </c>
      <c r="F819" s="1" t="s">
        <v>184</v>
      </c>
      <c r="G819" s="3"/>
      <c r="H819" s="3">
        <v>0</v>
      </c>
      <c r="I819" s="9"/>
    </row>
    <row r="820" spans="1:9">
      <c r="A820" t="s">
        <v>34</v>
      </c>
      <c r="B820" t="s">
        <v>183</v>
      </c>
      <c r="C820" t="str">
        <f t="shared" si="12"/>
        <v xml:space="preserve"> </v>
      </c>
      <c r="D820">
        <v>2</v>
      </c>
      <c r="E820">
        <v>2</v>
      </c>
      <c r="F820" t="s">
        <v>184</v>
      </c>
      <c r="G820" s="3"/>
      <c r="H820" s="3">
        <v>0</v>
      </c>
      <c r="I820" s="9"/>
    </row>
    <row r="821" spans="1:9">
      <c r="A821" s="1" t="s">
        <v>34</v>
      </c>
      <c r="B821" s="1" t="s">
        <v>183</v>
      </c>
      <c r="C821" t="str">
        <f t="shared" si="12"/>
        <v xml:space="preserve"> </v>
      </c>
      <c r="D821" s="1">
        <v>2</v>
      </c>
      <c r="E821" s="1">
        <v>2</v>
      </c>
      <c r="F821" s="1" t="s">
        <v>184</v>
      </c>
      <c r="G821" s="3"/>
      <c r="H821" s="3">
        <v>0</v>
      </c>
      <c r="I821" s="9"/>
    </row>
    <row r="822" spans="1:9">
      <c r="A822" t="s">
        <v>34</v>
      </c>
      <c r="B822" t="s">
        <v>183</v>
      </c>
      <c r="C822" t="str">
        <f t="shared" si="12"/>
        <v xml:space="preserve"> </v>
      </c>
      <c r="D822">
        <v>2</v>
      </c>
      <c r="E822">
        <v>2</v>
      </c>
      <c r="F822" t="s">
        <v>184</v>
      </c>
      <c r="G822" s="3"/>
      <c r="H822" s="3">
        <v>0</v>
      </c>
      <c r="I822" s="9"/>
    </row>
    <row r="823" spans="1:9">
      <c r="A823" s="1" t="s">
        <v>34</v>
      </c>
      <c r="B823" s="1" t="s">
        <v>183</v>
      </c>
      <c r="C823" t="str">
        <f t="shared" si="12"/>
        <v xml:space="preserve"> </v>
      </c>
      <c r="D823" s="1">
        <v>2</v>
      </c>
      <c r="E823" s="1">
        <v>2</v>
      </c>
      <c r="F823" s="1" t="s">
        <v>184</v>
      </c>
      <c r="G823" s="3"/>
      <c r="H823" s="3">
        <v>0</v>
      </c>
      <c r="I823" s="9"/>
    </row>
    <row r="824" spans="1:9">
      <c r="A824" t="s">
        <v>34</v>
      </c>
      <c r="B824" t="s">
        <v>183</v>
      </c>
      <c r="C824" t="str">
        <f t="shared" si="12"/>
        <v xml:space="preserve"> </v>
      </c>
      <c r="D824">
        <v>2</v>
      </c>
      <c r="E824">
        <v>2</v>
      </c>
      <c r="F824" t="s">
        <v>184</v>
      </c>
      <c r="G824" s="3"/>
      <c r="H824" s="3">
        <v>0</v>
      </c>
      <c r="I824" s="9"/>
    </row>
    <row r="825" spans="1:9">
      <c r="A825" s="1" t="s">
        <v>34</v>
      </c>
      <c r="B825" s="1" t="s">
        <v>183</v>
      </c>
      <c r="C825" t="str">
        <f t="shared" si="12"/>
        <v xml:space="preserve"> </v>
      </c>
      <c r="D825" s="1">
        <v>2</v>
      </c>
      <c r="E825" s="1">
        <v>2</v>
      </c>
      <c r="F825" s="1" t="s">
        <v>184</v>
      </c>
      <c r="G825" s="3"/>
      <c r="H825" s="3">
        <v>0</v>
      </c>
      <c r="I825" s="9"/>
    </row>
    <row r="826" spans="1:9">
      <c r="A826" t="s">
        <v>34</v>
      </c>
      <c r="B826" t="s">
        <v>183</v>
      </c>
      <c r="C826" t="str">
        <f t="shared" si="12"/>
        <v xml:space="preserve"> </v>
      </c>
      <c r="D826">
        <v>2</v>
      </c>
      <c r="E826">
        <v>2</v>
      </c>
      <c r="F826" t="s">
        <v>184</v>
      </c>
      <c r="G826" s="3"/>
      <c r="H826" s="3">
        <v>0</v>
      </c>
      <c r="I826" s="9"/>
    </row>
    <row r="827" spans="1:9">
      <c r="A827" s="1" t="s">
        <v>34</v>
      </c>
      <c r="B827" s="1" t="s">
        <v>183</v>
      </c>
      <c r="C827" t="str">
        <f t="shared" si="12"/>
        <v xml:space="preserve"> </v>
      </c>
      <c r="D827" s="1">
        <v>2</v>
      </c>
      <c r="E827" s="1">
        <v>2</v>
      </c>
      <c r="F827" s="1" t="s">
        <v>184</v>
      </c>
      <c r="G827" s="3"/>
      <c r="H827" s="3">
        <v>0</v>
      </c>
      <c r="I827" s="9"/>
    </row>
    <row r="828" spans="1:9">
      <c r="A828" t="s">
        <v>34</v>
      </c>
      <c r="B828" t="s">
        <v>183</v>
      </c>
      <c r="C828" t="str">
        <f t="shared" si="12"/>
        <v>2472</v>
      </c>
      <c r="D828">
        <v>2</v>
      </c>
      <c r="E828">
        <v>2</v>
      </c>
      <c r="F828" t="s">
        <v>184</v>
      </c>
      <c r="G828" t="s">
        <v>15</v>
      </c>
      <c r="H828" s="2">
        <f>H812-SUMIF(G813:G827,"&lt;&gt;",H813:H827)</f>
        <v>0</v>
      </c>
    </row>
    <row r="829" spans="1:9">
      <c r="A829" s="1"/>
      <c r="B829" s="1"/>
      <c r="C829" t="str">
        <f t="shared" si="12"/>
        <v xml:space="preserve"> </v>
      </c>
      <c r="D829" s="1"/>
      <c r="E829" s="1"/>
      <c r="F829" s="1"/>
      <c r="G829" s="1"/>
      <c r="H829" s="1"/>
      <c r="I829" s="43"/>
    </row>
    <row r="830" spans="1:9">
      <c r="A830" t="s">
        <v>34</v>
      </c>
      <c r="B830" t="s">
        <v>188</v>
      </c>
      <c r="C830" t="str">
        <f t="shared" si="12"/>
        <v xml:space="preserve"> </v>
      </c>
      <c r="D830">
        <v>3</v>
      </c>
      <c r="E830">
        <v>1</v>
      </c>
      <c r="F830" t="s">
        <v>189</v>
      </c>
      <c r="G830" t="s">
        <v>13</v>
      </c>
      <c r="H830" s="2">
        <f>VLOOKUP(B830,'uc_2024-25'!D:U, 18, FALSE)</f>
        <v>72</v>
      </c>
      <c r="I830" s="9"/>
    </row>
    <row r="831" spans="1:9" ht="30.75">
      <c r="A831" s="1" t="s">
        <v>34</v>
      </c>
      <c r="B831" s="1" t="s">
        <v>188</v>
      </c>
      <c r="C831" t="str">
        <f t="shared" si="12"/>
        <v xml:space="preserve"> </v>
      </c>
      <c r="D831" s="1">
        <v>3</v>
      </c>
      <c r="E831" s="1">
        <v>1</v>
      </c>
      <c r="F831" s="1" t="s">
        <v>189</v>
      </c>
      <c r="G831" s="4" t="str">
        <f>VLOOKUP(B830,'uc_2024-25'!D:AB, 25, FALSE)</f>
        <v>Ricardo Manuel de Seixas Boavida Ferreira</v>
      </c>
      <c r="H831" s="3">
        <v>0</v>
      </c>
      <c r="I831" s="9" t="s">
        <v>185</v>
      </c>
    </row>
    <row r="832" spans="1:9">
      <c r="A832" t="s">
        <v>34</v>
      </c>
      <c r="B832" t="s">
        <v>188</v>
      </c>
      <c r="C832" t="str">
        <f t="shared" si="12"/>
        <v xml:space="preserve"> </v>
      </c>
      <c r="D832">
        <v>3</v>
      </c>
      <c r="E832">
        <v>1</v>
      </c>
      <c r="F832" t="s">
        <v>189</v>
      </c>
      <c r="G832" s="3" t="s">
        <v>186</v>
      </c>
      <c r="H832" s="3">
        <v>27</v>
      </c>
      <c r="I832" s="9">
        <f>3*9</f>
        <v>27</v>
      </c>
    </row>
    <row r="833" spans="1:9">
      <c r="A833" s="1" t="s">
        <v>34</v>
      </c>
      <c r="B833" s="1" t="s">
        <v>188</v>
      </c>
      <c r="C833" t="str">
        <f t="shared" si="12"/>
        <v xml:space="preserve"> </v>
      </c>
      <c r="D833" s="1">
        <v>3</v>
      </c>
      <c r="E833" s="1">
        <v>1</v>
      </c>
      <c r="F833" s="1" t="s">
        <v>189</v>
      </c>
      <c r="G833" s="3" t="s">
        <v>24</v>
      </c>
      <c r="H833" s="3">
        <v>12</v>
      </c>
      <c r="I833" s="9">
        <f>9+4.5</f>
        <v>13.5</v>
      </c>
    </row>
    <row r="834" spans="1:9">
      <c r="A834" t="s">
        <v>34</v>
      </c>
      <c r="B834" t="s">
        <v>188</v>
      </c>
      <c r="C834" t="str">
        <f t="shared" si="12"/>
        <v xml:space="preserve"> </v>
      </c>
      <c r="D834">
        <v>3</v>
      </c>
      <c r="E834">
        <v>1</v>
      </c>
      <c r="F834" t="s">
        <v>189</v>
      </c>
      <c r="G834" s="3" t="s">
        <v>32</v>
      </c>
      <c r="H834" s="3">
        <v>13.5</v>
      </c>
      <c r="I834" s="9">
        <f>9+4.5</f>
        <v>13.5</v>
      </c>
    </row>
    <row r="835" spans="1:9">
      <c r="A835" s="1" t="s">
        <v>34</v>
      </c>
      <c r="B835" s="1" t="s">
        <v>188</v>
      </c>
      <c r="C835" t="str">
        <f t="shared" ref="C835:C898" si="13">IF(G835="Em falta (positivo); A mais (negativo):",B835," ")</f>
        <v xml:space="preserve"> </v>
      </c>
      <c r="D835" s="1">
        <v>3</v>
      </c>
      <c r="E835" s="1">
        <v>1</v>
      </c>
      <c r="F835" s="1" t="s">
        <v>189</v>
      </c>
      <c r="G835" s="3" t="s">
        <v>190</v>
      </c>
      <c r="H835" s="3">
        <v>18</v>
      </c>
      <c r="I835" s="9">
        <f>2*9</f>
        <v>18</v>
      </c>
    </row>
    <row r="836" spans="1:9">
      <c r="A836" t="s">
        <v>34</v>
      </c>
      <c r="B836" t="s">
        <v>188</v>
      </c>
      <c r="C836" t="str">
        <f t="shared" si="13"/>
        <v xml:space="preserve"> </v>
      </c>
      <c r="D836">
        <v>3</v>
      </c>
      <c r="E836">
        <v>1</v>
      </c>
      <c r="F836" t="s">
        <v>189</v>
      </c>
      <c r="G836" s="3"/>
      <c r="H836" s="3">
        <v>0</v>
      </c>
      <c r="I836" s="9"/>
    </row>
    <row r="837" spans="1:9">
      <c r="A837" s="1" t="s">
        <v>34</v>
      </c>
      <c r="B837" s="1" t="s">
        <v>188</v>
      </c>
      <c r="C837" t="str">
        <f t="shared" si="13"/>
        <v xml:space="preserve"> </v>
      </c>
      <c r="D837" s="1">
        <v>3</v>
      </c>
      <c r="E837" s="1">
        <v>1</v>
      </c>
      <c r="F837" s="1" t="s">
        <v>189</v>
      </c>
      <c r="G837" s="3"/>
      <c r="H837" s="3">
        <v>0</v>
      </c>
      <c r="I837" s="9"/>
    </row>
    <row r="838" spans="1:9">
      <c r="A838" t="s">
        <v>34</v>
      </c>
      <c r="B838" t="s">
        <v>188</v>
      </c>
      <c r="C838" t="str">
        <f t="shared" si="13"/>
        <v xml:space="preserve"> </v>
      </c>
      <c r="D838">
        <v>3</v>
      </c>
      <c r="E838">
        <v>1</v>
      </c>
      <c r="F838" t="s">
        <v>189</v>
      </c>
      <c r="G838" s="3"/>
      <c r="H838" s="3">
        <v>0</v>
      </c>
      <c r="I838" s="9"/>
    </row>
    <row r="839" spans="1:9">
      <c r="A839" s="1" t="s">
        <v>34</v>
      </c>
      <c r="B839" s="1" t="s">
        <v>188</v>
      </c>
      <c r="C839" t="str">
        <f t="shared" si="13"/>
        <v xml:space="preserve"> </v>
      </c>
      <c r="D839" s="1">
        <v>3</v>
      </c>
      <c r="E839" s="1">
        <v>1</v>
      </c>
      <c r="F839" s="1" t="s">
        <v>189</v>
      </c>
      <c r="G839" s="3"/>
      <c r="H839" s="3">
        <v>0</v>
      </c>
      <c r="I839" s="9"/>
    </row>
    <row r="840" spans="1:9">
      <c r="A840" t="s">
        <v>34</v>
      </c>
      <c r="B840" t="s">
        <v>188</v>
      </c>
      <c r="C840" t="str">
        <f t="shared" si="13"/>
        <v xml:space="preserve"> </v>
      </c>
      <c r="D840">
        <v>3</v>
      </c>
      <c r="E840">
        <v>1</v>
      </c>
      <c r="F840" t="s">
        <v>189</v>
      </c>
      <c r="G840" s="3"/>
      <c r="H840" s="3">
        <v>0</v>
      </c>
      <c r="I840" s="9"/>
    </row>
    <row r="841" spans="1:9">
      <c r="A841" s="1" t="s">
        <v>34</v>
      </c>
      <c r="B841" s="1" t="s">
        <v>188</v>
      </c>
      <c r="C841" t="str">
        <f t="shared" si="13"/>
        <v xml:space="preserve"> </v>
      </c>
      <c r="D841" s="1">
        <v>3</v>
      </c>
      <c r="E841" s="1">
        <v>1</v>
      </c>
      <c r="F841" s="1" t="s">
        <v>189</v>
      </c>
      <c r="G841" s="3"/>
      <c r="H841" s="3">
        <v>0</v>
      </c>
      <c r="I841" s="9"/>
    </row>
    <row r="842" spans="1:9">
      <c r="A842" t="s">
        <v>34</v>
      </c>
      <c r="B842" t="s">
        <v>188</v>
      </c>
      <c r="C842" t="str">
        <f t="shared" si="13"/>
        <v xml:space="preserve"> </v>
      </c>
      <c r="D842">
        <v>3</v>
      </c>
      <c r="E842">
        <v>1</v>
      </c>
      <c r="F842" t="s">
        <v>189</v>
      </c>
      <c r="G842" s="3"/>
      <c r="H842" s="3">
        <v>0</v>
      </c>
      <c r="I842" s="9"/>
    </row>
    <row r="843" spans="1:9">
      <c r="A843" s="1" t="s">
        <v>34</v>
      </c>
      <c r="B843" s="1" t="s">
        <v>188</v>
      </c>
      <c r="C843" t="str">
        <f t="shared" si="13"/>
        <v xml:space="preserve"> </v>
      </c>
      <c r="D843" s="1">
        <v>3</v>
      </c>
      <c r="E843" s="1">
        <v>1</v>
      </c>
      <c r="F843" s="1" t="s">
        <v>189</v>
      </c>
      <c r="G843" s="3"/>
      <c r="H843" s="3">
        <v>0</v>
      </c>
      <c r="I843" s="9"/>
    </row>
    <row r="844" spans="1:9">
      <c r="A844" t="s">
        <v>34</v>
      </c>
      <c r="B844" t="s">
        <v>188</v>
      </c>
      <c r="C844" t="str">
        <f t="shared" si="13"/>
        <v xml:space="preserve"> </v>
      </c>
      <c r="D844">
        <v>3</v>
      </c>
      <c r="E844">
        <v>1</v>
      </c>
      <c r="F844" t="s">
        <v>189</v>
      </c>
      <c r="G844" s="3"/>
      <c r="H844" s="3">
        <v>0</v>
      </c>
      <c r="I844" s="9"/>
    </row>
    <row r="845" spans="1:9">
      <c r="A845" s="1" t="s">
        <v>34</v>
      </c>
      <c r="B845" s="1" t="s">
        <v>188</v>
      </c>
      <c r="C845" t="str">
        <f t="shared" si="13"/>
        <v xml:space="preserve"> </v>
      </c>
      <c r="D845" s="1">
        <v>3</v>
      </c>
      <c r="E845" s="1">
        <v>1</v>
      </c>
      <c r="F845" s="1" t="s">
        <v>189</v>
      </c>
      <c r="G845" s="3"/>
      <c r="H845" s="3">
        <v>0</v>
      </c>
      <c r="I845" s="9"/>
    </row>
    <row r="846" spans="1:9">
      <c r="A846" t="s">
        <v>34</v>
      </c>
      <c r="B846" t="s">
        <v>188</v>
      </c>
      <c r="C846" t="str">
        <f t="shared" si="13"/>
        <v>2469</v>
      </c>
      <c r="D846">
        <v>3</v>
      </c>
      <c r="E846">
        <v>1</v>
      </c>
      <c r="F846" t="s">
        <v>189</v>
      </c>
      <c r="G846" t="s">
        <v>15</v>
      </c>
      <c r="H846" s="2">
        <f>H830-SUMIF(G831:G845,"&lt;&gt;",H831:H845)</f>
        <v>1.5</v>
      </c>
    </row>
    <row r="847" spans="1:9">
      <c r="A847" s="1"/>
      <c r="B847" s="1"/>
      <c r="C847" t="str">
        <f t="shared" si="13"/>
        <v xml:space="preserve"> </v>
      </c>
      <c r="D847" s="1"/>
      <c r="E847" s="1"/>
      <c r="F847" s="1"/>
      <c r="G847" s="1"/>
      <c r="H847" s="1"/>
      <c r="I847" s="43"/>
    </row>
    <row r="848" spans="1:9">
      <c r="A848" t="s">
        <v>34</v>
      </c>
      <c r="B848" t="s">
        <v>191</v>
      </c>
      <c r="C848" t="str">
        <f t="shared" si="13"/>
        <v xml:space="preserve"> </v>
      </c>
      <c r="D848">
        <v>1</v>
      </c>
      <c r="E848">
        <v>2</v>
      </c>
      <c r="F848" t="s">
        <v>192</v>
      </c>
      <c r="G848" t="s">
        <v>13</v>
      </c>
      <c r="H848" s="2">
        <f>VLOOKUP(B848,'uc_2024-25'!D:U, 18, FALSE)</f>
        <v>84</v>
      </c>
      <c r="I848" s="9"/>
    </row>
    <row r="849" spans="1:9">
      <c r="A849" s="1" t="s">
        <v>34</v>
      </c>
      <c r="B849" s="1" t="s">
        <v>191</v>
      </c>
      <c r="C849" t="str">
        <f t="shared" si="13"/>
        <v xml:space="preserve"> </v>
      </c>
      <c r="D849" s="1">
        <v>1</v>
      </c>
      <c r="E849" s="1">
        <v>2</v>
      </c>
      <c r="F849" s="1" t="s">
        <v>192</v>
      </c>
      <c r="G849" s="4" t="str">
        <f>VLOOKUP(B848,'uc_2024-25'!D:AB, 25, FALSE)</f>
        <v>Ricardo Manuel de Seixas Boavida Ferreira</v>
      </c>
      <c r="H849" s="3">
        <v>84</v>
      </c>
      <c r="I849" s="9"/>
    </row>
    <row r="850" spans="1:9">
      <c r="A850" t="s">
        <v>34</v>
      </c>
      <c r="B850" t="s">
        <v>191</v>
      </c>
      <c r="C850" t="str">
        <f t="shared" si="13"/>
        <v xml:space="preserve"> </v>
      </c>
      <c r="D850">
        <v>1</v>
      </c>
      <c r="E850">
        <v>2</v>
      </c>
      <c r="F850" t="s">
        <v>192</v>
      </c>
      <c r="G850" s="3"/>
      <c r="H850" s="3">
        <v>0</v>
      </c>
      <c r="I850" s="9"/>
    </row>
    <row r="851" spans="1:9">
      <c r="A851" s="1" t="s">
        <v>34</v>
      </c>
      <c r="B851" s="1" t="s">
        <v>191</v>
      </c>
      <c r="C851" t="str">
        <f t="shared" si="13"/>
        <v xml:space="preserve"> </v>
      </c>
      <c r="D851" s="1">
        <v>1</v>
      </c>
      <c r="E851" s="1">
        <v>2</v>
      </c>
      <c r="F851" s="1" t="s">
        <v>192</v>
      </c>
      <c r="G851" s="3"/>
      <c r="H851" s="3">
        <v>0</v>
      </c>
      <c r="I851" s="9"/>
    </row>
    <row r="852" spans="1:9">
      <c r="A852" t="s">
        <v>34</v>
      </c>
      <c r="B852" t="s">
        <v>191</v>
      </c>
      <c r="C852" t="str">
        <f t="shared" si="13"/>
        <v xml:space="preserve"> </v>
      </c>
      <c r="D852">
        <v>1</v>
      </c>
      <c r="E852">
        <v>2</v>
      </c>
      <c r="F852" t="s">
        <v>192</v>
      </c>
      <c r="G852" s="3"/>
      <c r="H852" s="3">
        <v>0</v>
      </c>
      <c r="I852" s="9"/>
    </row>
    <row r="853" spans="1:9">
      <c r="A853" s="1" t="s">
        <v>34</v>
      </c>
      <c r="B853" s="1" t="s">
        <v>191</v>
      </c>
      <c r="C853" t="str">
        <f t="shared" si="13"/>
        <v xml:space="preserve"> </v>
      </c>
      <c r="D853" s="1">
        <v>1</v>
      </c>
      <c r="E853" s="1">
        <v>2</v>
      </c>
      <c r="F853" s="1" t="s">
        <v>192</v>
      </c>
      <c r="G853" s="3"/>
      <c r="H853" s="3">
        <v>0</v>
      </c>
      <c r="I853" s="9"/>
    </row>
    <row r="854" spans="1:9">
      <c r="A854" t="s">
        <v>34</v>
      </c>
      <c r="B854" t="s">
        <v>191</v>
      </c>
      <c r="C854" t="str">
        <f t="shared" si="13"/>
        <v xml:space="preserve"> </v>
      </c>
      <c r="D854">
        <v>1</v>
      </c>
      <c r="E854">
        <v>2</v>
      </c>
      <c r="F854" t="s">
        <v>192</v>
      </c>
      <c r="G854" s="3"/>
      <c r="H854" s="3">
        <v>0</v>
      </c>
      <c r="I854" s="9"/>
    </row>
    <row r="855" spans="1:9">
      <c r="A855" s="1" t="s">
        <v>34</v>
      </c>
      <c r="B855" s="1" t="s">
        <v>191</v>
      </c>
      <c r="C855" t="str">
        <f t="shared" si="13"/>
        <v xml:space="preserve"> </v>
      </c>
      <c r="D855" s="1">
        <v>1</v>
      </c>
      <c r="E855" s="1">
        <v>2</v>
      </c>
      <c r="F855" s="1" t="s">
        <v>192</v>
      </c>
      <c r="G855" s="3"/>
      <c r="H855" s="3">
        <v>0</v>
      </c>
      <c r="I855" s="9"/>
    </row>
    <row r="856" spans="1:9">
      <c r="A856" t="s">
        <v>34</v>
      </c>
      <c r="B856" t="s">
        <v>191</v>
      </c>
      <c r="C856" t="str">
        <f t="shared" si="13"/>
        <v xml:space="preserve"> </v>
      </c>
      <c r="D856">
        <v>1</v>
      </c>
      <c r="E856">
        <v>2</v>
      </c>
      <c r="F856" t="s">
        <v>192</v>
      </c>
      <c r="G856" s="3"/>
      <c r="H856" s="3">
        <v>0</v>
      </c>
      <c r="I856" s="9"/>
    </row>
    <row r="857" spans="1:9">
      <c r="A857" s="1" t="s">
        <v>34</v>
      </c>
      <c r="B857" s="1" t="s">
        <v>191</v>
      </c>
      <c r="C857" t="str">
        <f t="shared" si="13"/>
        <v xml:space="preserve"> </v>
      </c>
      <c r="D857" s="1">
        <v>1</v>
      </c>
      <c r="E857" s="1">
        <v>2</v>
      </c>
      <c r="F857" s="1" t="s">
        <v>192</v>
      </c>
      <c r="G857" s="3"/>
      <c r="H857" s="3">
        <v>0</v>
      </c>
      <c r="I857" s="9"/>
    </row>
    <row r="858" spans="1:9">
      <c r="A858" t="s">
        <v>34</v>
      </c>
      <c r="B858" t="s">
        <v>191</v>
      </c>
      <c r="C858" t="str">
        <f t="shared" si="13"/>
        <v xml:space="preserve"> </v>
      </c>
      <c r="D858">
        <v>1</v>
      </c>
      <c r="E858">
        <v>2</v>
      </c>
      <c r="F858" t="s">
        <v>192</v>
      </c>
      <c r="G858" s="3"/>
      <c r="H858" s="3">
        <v>0</v>
      </c>
      <c r="I858" s="9"/>
    </row>
    <row r="859" spans="1:9">
      <c r="A859" s="1" t="s">
        <v>34</v>
      </c>
      <c r="B859" s="1" t="s">
        <v>191</v>
      </c>
      <c r="C859" t="str">
        <f t="shared" si="13"/>
        <v xml:space="preserve"> </v>
      </c>
      <c r="D859" s="1">
        <v>1</v>
      </c>
      <c r="E859" s="1">
        <v>2</v>
      </c>
      <c r="F859" s="1" t="s">
        <v>192</v>
      </c>
      <c r="G859" s="3"/>
      <c r="H859" s="3">
        <v>0</v>
      </c>
      <c r="I859" s="9"/>
    </row>
    <row r="860" spans="1:9">
      <c r="A860" t="s">
        <v>34</v>
      </c>
      <c r="B860" t="s">
        <v>191</v>
      </c>
      <c r="C860" t="str">
        <f t="shared" si="13"/>
        <v xml:space="preserve"> </v>
      </c>
      <c r="D860">
        <v>1</v>
      </c>
      <c r="E860">
        <v>2</v>
      </c>
      <c r="F860" t="s">
        <v>192</v>
      </c>
      <c r="G860" s="3"/>
      <c r="H860" s="3">
        <v>0</v>
      </c>
      <c r="I860" s="9"/>
    </row>
    <row r="861" spans="1:9">
      <c r="A861" s="1" t="s">
        <v>34</v>
      </c>
      <c r="B861" s="1" t="s">
        <v>191</v>
      </c>
      <c r="C861" t="str">
        <f t="shared" si="13"/>
        <v xml:space="preserve"> </v>
      </c>
      <c r="D861" s="1">
        <v>1</v>
      </c>
      <c r="E861" s="1">
        <v>2</v>
      </c>
      <c r="F861" s="1" t="s">
        <v>192</v>
      </c>
      <c r="G861" s="3"/>
      <c r="H861" s="3">
        <v>0</v>
      </c>
      <c r="I861" s="9"/>
    </row>
    <row r="862" spans="1:9">
      <c r="A862" t="s">
        <v>34</v>
      </c>
      <c r="B862" t="s">
        <v>191</v>
      </c>
      <c r="C862" t="str">
        <f t="shared" si="13"/>
        <v xml:space="preserve"> </v>
      </c>
      <c r="D862">
        <v>1</v>
      </c>
      <c r="E862">
        <v>2</v>
      </c>
      <c r="F862" t="s">
        <v>192</v>
      </c>
      <c r="G862" s="3"/>
      <c r="H862" s="3">
        <v>0</v>
      </c>
      <c r="I862" s="9"/>
    </row>
    <row r="863" spans="1:9">
      <c r="A863" s="1" t="s">
        <v>34</v>
      </c>
      <c r="B863" s="1" t="s">
        <v>191</v>
      </c>
      <c r="C863" t="str">
        <f t="shared" si="13"/>
        <v xml:space="preserve"> </v>
      </c>
      <c r="D863" s="1">
        <v>1</v>
      </c>
      <c r="E863" s="1">
        <v>2</v>
      </c>
      <c r="F863" s="1" t="s">
        <v>192</v>
      </c>
      <c r="G863" s="3"/>
      <c r="H863" s="3">
        <v>0</v>
      </c>
      <c r="I863" s="9"/>
    </row>
    <row r="864" spans="1:9">
      <c r="A864" t="s">
        <v>34</v>
      </c>
      <c r="B864" t="s">
        <v>191</v>
      </c>
      <c r="C864" t="str">
        <f t="shared" si="13"/>
        <v>2473</v>
      </c>
      <c r="D864">
        <v>1</v>
      </c>
      <c r="E864">
        <v>2</v>
      </c>
      <c r="F864" t="s">
        <v>192</v>
      </c>
      <c r="G864" t="s">
        <v>15</v>
      </c>
      <c r="H864" s="2">
        <f>H848-SUMIF(G849:G863,"&lt;&gt;",H849:H863)</f>
        <v>0</v>
      </c>
    </row>
    <row r="865" spans="1:9">
      <c r="A865" s="1"/>
      <c r="B865" s="1"/>
      <c r="C865" t="str">
        <f t="shared" si="13"/>
        <v xml:space="preserve"> </v>
      </c>
      <c r="D865" s="1"/>
      <c r="E865" s="1"/>
      <c r="F865" s="1"/>
      <c r="G865" s="1"/>
      <c r="H865" s="1"/>
      <c r="I865" s="43"/>
    </row>
    <row r="866" spans="1:9">
      <c r="A866" t="s">
        <v>16</v>
      </c>
      <c r="B866" t="s">
        <v>193</v>
      </c>
      <c r="C866" t="str">
        <f t="shared" si="13"/>
        <v xml:space="preserve"> </v>
      </c>
      <c r="D866">
        <v>1</v>
      </c>
      <c r="E866">
        <v>1</v>
      </c>
      <c r="F866" t="s">
        <v>194</v>
      </c>
      <c r="G866" t="s">
        <v>13</v>
      </c>
      <c r="H866" s="2">
        <f>VLOOKUP(B866,'uc_2024-25'!D:U, 18, FALSE)</f>
        <v>0</v>
      </c>
      <c r="I866" s="9"/>
    </row>
    <row r="867" spans="1:9">
      <c r="A867" s="1" t="s">
        <v>16</v>
      </c>
      <c r="B867" s="1" t="s">
        <v>193</v>
      </c>
      <c r="C867" t="str">
        <f t="shared" si="13"/>
        <v xml:space="preserve"> </v>
      </c>
      <c r="D867" s="1">
        <v>1</v>
      </c>
      <c r="E867" s="1">
        <v>1</v>
      </c>
      <c r="F867" s="1" t="s">
        <v>194</v>
      </c>
      <c r="G867" s="4" t="str">
        <f>VLOOKUP(B866,'uc_2024-25'!D:AB, 25, FALSE)</f>
        <v>Coordenação externa ao ISA</v>
      </c>
      <c r="H867" s="3">
        <v>0</v>
      </c>
      <c r="I867" s="9"/>
    </row>
    <row r="868" spans="1:9">
      <c r="A868" t="s">
        <v>16</v>
      </c>
      <c r="B868" t="s">
        <v>193</v>
      </c>
      <c r="C868" t="str">
        <f t="shared" si="13"/>
        <v xml:space="preserve"> </v>
      </c>
      <c r="D868">
        <v>1</v>
      </c>
      <c r="E868">
        <v>1</v>
      </c>
      <c r="F868" t="s">
        <v>194</v>
      </c>
      <c r="G868" s="3"/>
      <c r="H868" s="3">
        <v>0</v>
      </c>
      <c r="I868" s="9"/>
    </row>
    <row r="869" spans="1:9">
      <c r="A869" s="1" t="s">
        <v>16</v>
      </c>
      <c r="B869" s="1" t="s">
        <v>193</v>
      </c>
      <c r="C869" t="str">
        <f t="shared" si="13"/>
        <v xml:space="preserve"> </v>
      </c>
      <c r="D869" s="1">
        <v>1</v>
      </c>
      <c r="E869" s="1">
        <v>1</v>
      </c>
      <c r="F869" s="1" t="s">
        <v>194</v>
      </c>
      <c r="G869" s="3"/>
      <c r="H869" s="3">
        <v>0</v>
      </c>
      <c r="I869" s="9"/>
    </row>
    <row r="870" spans="1:9">
      <c r="A870" t="s">
        <v>16</v>
      </c>
      <c r="B870" t="s">
        <v>193</v>
      </c>
      <c r="C870" t="str">
        <f t="shared" si="13"/>
        <v xml:space="preserve"> </v>
      </c>
      <c r="D870">
        <v>1</v>
      </c>
      <c r="E870">
        <v>1</v>
      </c>
      <c r="F870" t="s">
        <v>194</v>
      </c>
      <c r="G870" s="3"/>
      <c r="H870" s="3">
        <v>0</v>
      </c>
      <c r="I870" s="9"/>
    </row>
    <row r="871" spans="1:9">
      <c r="A871" s="1" t="s">
        <v>16</v>
      </c>
      <c r="B871" s="1" t="s">
        <v>193</v>
      </c>
      <c r="C871" t="str">
        <f t="shared" si="13"/>
        <v xml:space="preserve"> </v>
      </c>
      <c r="D871" s="1">
        <v>1</v>
      </c>
      <c r="E871" s="1">
        <v>1</v>
      </c>
      <c r="F871" s="1" t="s">
        <v>194</v>
      </c>
      <c r="G871" s="3"/>
      <c r="H871" s="3">
        <v>0</v>
      </c>
      <c r="I871" s="9"/>
    </row>
    <row r="872" spans="1:9">
      <c r="A872" t="s">
        <v>16</v>
      </c>
      <c r="B872" t="s">
        <v>193</v>
      </c>
      <c r="C872" t="str">
        <f t="shared" si="13"/>
        <v xml:space="preserve"> </v>
      </c>
      <c r="D872">
        <v>1</v>
      </c>
      <c r="E872">
        <v>1</v>
      </c>
      <c r="F872" t="s">
        <v>194</v>
      </c>
      <c r="G872" s="3"/>
      <c r="H872" s="3">
        <v>0</v>
      </c>
      <c r="I872" s="9"/>
    </row>
    <row r="873" spans="1:9">
      <c r="A873" s="1" t="s">
        <v>16</v>
      </c>
      <c r="B873" s="1" t="s">
        <v>193</v>
      </c>
      <c r="C873" t="str">
        <f t="shared" si="13"/>
        <v xml:space="preserve"> </v>
      </c>
      <c r="D873" s="1">
        <v>1</v>
      </c>
      <c r="E873" s="1">
        <v>1</v>
      </c>
      <c r="F873" s="1" t="s">
        <v>194</v>
      </c>
      <c r="G873" s="3"/>
      <c r="H873" s="3">
        <v>0</v>
      </c>
      <c r="I873" s="9"/>
    </row>
    <row r="874" spans="1:9">
      <c r="A874" t="s">
        <v>16</v>
      </c>
      <c r="B874" t="s">
        <v>193</v>
      </c>
      <c r="C874" t="str">
        <f t="shared" si="13"/>
        <v xml:space="preserve"> </v>
      </c>
      <c r="D874">
        <v>1</v>
      </c>
      <c r="E874">
        <v>1</v>
      </c>
      <c r="F874" t="s">
        <v>194</v>
      </c>
      <c r="G874" s="3"/>
      <c r="H874" s="3">
        <v>0</v>
      </c>
      <c r="I874" s="9"/>
    </row>
    <row r="875" spans="1:9">
      <c r="A875" s="1" t="s">
        <v>16</v>
      </c>
      <c r="B875" s="1" t="s">
        <v>193</v>
      </c>
      <c r="C875" t="str">
        <f t="shared" si="13"/>
        <v xml:space="preserve"> </v>
      </c>
      <c r="D875" s="1">
        <v>1</v>
      </c>
      <c r="E875" s="1">
        <v>1</v>
      </c>
      <c r="F875" s="1" t="s">
        <v>194</v>
      </c>
      <c r="G875" s="3"/>
      <c r="H875" s="3">
        <v>0</v>
      </c>
      <c r="I875" s="9"/>
    </row>
    <row r="876" spans="1:9">
      <c r="A876" t="s">
        <v>16</v>
      </c>
      <c r="B876" t="s">
        <v>193</v>
      </c>
      <c r="C876" t="str">
        <f t="shared" si="13"/>
        <v xml:space="preserve"> </v>
      </c>
      <c r="D876">
        <v>1</v>
      </c>
      <c r="E876">
        <v>1</v>
      </c>
      <c r="F876" t="s">
        <v>194</v>
      </c>
      <c r="G876" s="3"/>
      <c r="H876" s="3">
        <v>0</v>
      </c>
      <c r="I876" s="9"/>
    </row>
    <row r="877" spans="1:9">
      <c r="A877" s="1" t="s">
        <v>16</v>
      </c>
      <c r="B877" s="1" t="s">
        <v>193</v>
      </c>
      <c r="C877" t="str">
        <f t="shared" si="13"/>
        <v xml:space="preserve"> </v>
      </c>
      <c r="D877" s="1">
        <v>1</v>
      </c>
      <c r="E877" s="1">
        <v>1</v>
      </c>
      <c r="F877" s="1" t="s">
        <v>194</v>
      </c>
      <c r="G877" s="3"/>
      <c r="H877" s="3">
        <v>0</v>
      </c>
      <c r="I877" s="9"/>
    </row>
    <row r="878" spans="1:9">
      <c r="A878" t="s">
        <v>16</v>
      </c>
      <c r="B878" t="s">
        <v>193</v>
      </c>
      <c r="C878" t="str">
        <f t="shared" si="13"/>
        <v xml:space="preserve"> </v>
      </c>
      <c r="D878">
        <v>1</v>
      </c>
      <c r="E878">
        <v>1</v>
      </c>
      <c r="F878" t="s">
        <v>194</v>
      </c>
      <c r="G878" s="3"/>
      <c r="H878" s="3">
        <v>0</v>
      </c>
      <c r="I878" s="9"/>
    </row>
    <row r="879" spans="1:9">
      <c r="A879" s="1" t="s">
        <v>16</v>
      </c>
      <c r="B879" s="1" t="s">
        <v>193</v>
      </c>
      <c r="C879" t="str">
        <f t="shared" si="13"/>
        <v xml:space="preserve"> </v>
      </c>
      <c r="D879" s="1">
        <v>1</v>
      </c>
      <c r="E879" s="1">
        <v>1</v>
      </c>
      <c r="F879" s="1" t="s">
        <v>194</v>
      </c>
      <c r="G879" s="3"/>
      <c r="H879" s="3">
        <v>0</v>
      </c>
      <c r="I879" s="9"/>
    </row>
    <row r="880" spans="1:9">
      <c r="A880" t="s">
        <v>16</v>
      </c>
      <c r="B880" t="s">
        <v>193</v>
      </c>
      <c r="C880" t="str">
        <f t="shared" si="13"/>
        <v xml:space="preserve"> </v>
      </c>
      <c r="D880">
        <v>1</v>
      </c>
      <c r="E880">
        <v>1</v>
      </c>
      <c r="F880" t="s">
        <v>194</v>
      </c>
      <c r="G880" s="3"/>
      <c r="H880" s="3">
        <v>0</v>
      </c>
      <c r="I880" s="9"/>
    </row>
    <row r="881" spans="1:9">
      <c r="A881" s="1" t="s">
        <v>16</v>
      </c>
      <c r="B881" s="1" t="s">
        <v>193</v>
      </c>
      <c r="C881" t="str">
        <f t="shared" si="13"/>
        <v xml:space="preserve"> </v>
      </c>
      <c r="D881" s="1">
        <v>1</v>
      </c>
      <c r="E881" s="1">
        <v>1</v>
      </c>
      <c r="F881" s="1" t="s">
        <v>194</v>
      </c>
      <c r="G881" s="3"/>
      <c r="H881" s="3">
        <v>0</v>
      </c>
      <c r="I881" s="9"/>
    </row>
    <row r="882" spans="1:9">
      <c r="A882" t="s">
        <v>16</v>
      </c>
      <c r="B882" t="s">
        <v>193</v>
      </c>
      <c r="C882" t="str">
        <f t="shared" si="13"/>
        <v>1796</v>
      </c>
      <c r="D882">
        <v>1</v>
      </c>
      <c r="E882">
        <v>1</v>
      </c>
      <c r="F882" t="s">
        <v>194</v>
      </c>
      <c r="G882" t="s">
        <v>15</v>
      </c>
      <c r="H882" s="2">
        <f>H866-SUMIF(G867:G881,"&lt;&gt;",H867:H881)</f>
        <v>0</v>
      </c>
    </row>
    <row r="883" spans="1:9">
      <c r="A883" s="1"/>
      <c r="B883" s="1"/>
      <c r="C883" t="str">
        <f t="shared" si="13"/>
        <v xml:space="preserve"> </v>
      </c>
      <c r="D883" s="1"/>
      <c r="E883" s="1"/>
      <c r="F883" s="1"/>
      <c r="G883" s="1"/>
      <c r="H883" s="1"/>
      <c r="I883" s="43"/>
    </row>
    <row r="884" spans="1:9">
      <c r="A884" t="s">
        <v>34</v>
      </c>
      <c r="B884" t="s">
        <v>195</v>
      </c>
      <c r="C884" t="str">
        <f t="shared" si="13"/>
        <v xml:space="preserve"> </v>
      </c>
      <c r="D884">
        <v>3</v>
      </c>
      <c r="E884">
        <v>2</v>
      </c>
      <c r="F884" t="s">
        <v>196</v>
      </c>
      <c r="G884" t="s">
        <v>13</v>
      </c>
      <c r="H884" s="2">
        <f>VLOOKUP(B884,'uc_2024-25'!D:U, 18, FALSE)</f>
        <v>91</v>
      </c>
      <c r="I884" s="9"/>
    </row>
    <row r="885" spans="1:9">
      <c r="A885" s="1" t="s">
        <v>34</v>
      </c>
      <c r="B885" s="1" t="s">
        <v>195</v>
      </c>
      <c r="C885" t="str">
        <f t="shared" si="13"/>
        <v xml:space="preserve"> </v>
      </c>
      <c r="D885" s="1">
        <v>3</v>
      </c>
      <c r="E885" s="1">
        <v>2</v>
      </c>
      <c r="F885" s="1" t="s">
        <v>196</v>
      </c>
      <c r="G885" s="4" t="str">
        <f>VLOOKUP(B884,'uc_2024-25'!D:AB, 25, FALSE)</f>
        <v>Maria da Glória Calado Inglês Esquível</v>
      </c>
      <c r="H885" s="3">
        <v>36</v>
      </c>
      <c r="I885" s="9"/>
    </row>
    <row r="886" spans="1:9">
      <c r="A886" t="s">
        <v>34</v>
      </c>
      <c r="B886" t="s">
        <v>195</v>
      </c>
      <c r="C886" t="str">
        <f t="shared" si="13"/>
        <v xml:space="preserve"> </v>
      </c>
      <c r="D886">
        <v>3</v>
      </c>
      <c r="E886">
        <v>2</v>
      </c>
      <c r="F886" t="s">
        <v>196</v>
      </c>
      <c r="G886" s="3" t="s">
        <v>197</v>
      </c>
      <c r="H886" s="3">
        <v>16</v>
      </c>
      <c r="I886" s="9"/>
    </row>
    <row r="887" spans="1:9">
      <c r="A887" s="1" t="s">
        <v>34</v>
      </c>
      <c r="B887" s="1" t="s">
        <v>195</v>
      </c>
      <c r="C887" t="str">
        <f t="shared" si="13"/>
        <v xml:space="preserve"> </v>
      </c>
      <c r="D887" s="1">
        <v>3</v>
      </c>
      <c r="E887" s="1">
        <v>2</v>
      </c>
      <c r="F887" s="1" t="s">
        <v>196</v>
      </c>
      <c r="G887" s="3" t="s">
        <v>79</v>
      </c>
      <c r="H887" s="3">
        <v>12</v>
      </c>
      <c r="I887" s="9"/>
    </row>
    <row r="888" spans="1:9">
      <c r="A888" t="s">
        <v>34</v>
      </c>
      <c r="B888" t="s">
        <v>195</v>
      </c>
      <c r="C888" t="str">
        <f t="shared" si="13"/>
        <v xml:space="preserve"> </v>
      </c>
      <c r="D888">
        <v>3</v>
      </c>
      <c r="E888">
        <v>2</v>
      </c>
      <c r="F888" t="s">
        <v>196</v>
      </c>
      <c r="G888" s="3" t="s">
        <v>172</v>
      </c>
      <c r="H888" s="3">
        <v>7</v>
      </c>
      <c r="I888" s="9"/>
    </row>
    <row r="889" spans="1:9">
      <c r="A889" s="1" t="s">
        <v>34</v>
      </c>
      <c r="B889" s="1" t="s">
        <v>195</v>
      </c>
      <c r="C889" t="str">
        <f t="shared" si="13"/>
        <v xml:space="preserve"> </v>
      </c>
      <c r="D889" s="1">
        <v>3</v>
      </c>
      <c r="E889" s="1">
        <v>2</v>
      </c>
      <c r="F889" s="1" t="s">
        <v>196</v>
      </c>
      <c r="G889" s="3" t="s">
        <v>160</v>
      </c>
      <c r="H889" s="3">
        <v>7</v>
      </c>
      <c r="I889" s="9"/>
    </row>
    <row r="890" spans="1:9">
      <c r="A890" t="s">
        <v>34</v>
      </c>
      <c r="B890" t="s">
        <v>195</v>
      </c>
      <c r="C890" t="str">
        <f t="shared" si="13"/>
        <v xml:space="preserve"> </v>
      </c>
      <c r="D890">
        <v>3</v>
      </c>
      <c r="E890">
        <v>2</v>
      </c>
      <c r="F890" t="s">
        <v>196</v>
      </c>
      <c r="G890" s="3" t="s">
        <v>198</v>
      </c>
      <c r="H890" s="3">
        <v>7</v>
      </c>
      <c r="I890" s="9"/>
    </row>
    <row r="891" spans="1:9">
      <c r="A891" s="1" t="s">
        <v>34</v>
      </c>
      <c r="B891" s="1" t="s">
        <v>195</v>
      </c>
      <c r="C891" t="str">
        <f t="shared" si="13"/>
        <v xml:space="preserve"> </v>
      </c>
      <c r="D891" s="1">
        <v>3</v>
      </c>
      <c r="E891" s="1">
        <v>2</v>
      </c>
      <c r="F891" s="1" t="s">
        <v>196</v>
      </c>
      <c r="G891" s="3" t="s">
        <v>199</v>
      </c>
      <c r="H891" s="3">
        <v>3</v>
      </c>
      <c r="I891" s="9"/>
    </row>
    <row r="892" spans="1:9">
      <c r="A892" t="s">
        <v>34</v>
      </c>
      <c r="B892" t="s">
        <v>195</v>
      </c>
      <c r="C892" t="str">
        <f t="shared" si="13"/>
        <v xml:space="preserve"> </v>
      </c>
      <c r="D892">
        <v>3</v>
      </c>
      <c r="E892">
        <v>2</v>
      </c>
      <c r="F892" t="s">
        <v>196</v>
      </c>
      <c r="G892" s="3" t="s">
        <v>171</v>
      </c>
      <c r="H892" s="3">
        <v>3</v>
      </c>
      <c r="I892" s="9"/>
    </row>
    <row r="893" spans="1:9">
      <c r="A893" s="1" t="s">
        <v>34</v>
      </c>
      <c r="B893" s="1" t="s">
        <v>195</v>
      </c>
      <c r="C893" t="str">
        <f t="shared" si="13"/>
        <v xml:space="preserve"> </v>
      </c>
      <c r="D893" s="1">
        <v>3</v>
      </c>
      <c r="E893" s="1">
        <v>2</v>
      </c>
      <c r="F893" s="1" t="s">
        <v>196</v>
      </c>
      <c r="G893" s="3"/>
      <c r="H893" s="3">
        <v>0</v>
      </c>
      <c r="I893" s="9"/>
    </row>
    <row r="894" spans="1:9">
      <c r="A894" t="s">
        <v>34</v>
      </c>
      <c r="B894" t="s">
        <v>195</v>
      </c>
      <c r="C894" t="str">
        <f t="shared" si="13"/>
        <v xml:space="preserve"> </v>
      </c>
      <c r="D894">
        <v>3</v>
      </c>
      <c r="E894">
        <v>2</v>
      </c>
      <c r="F894" t="s">
        <v>196</v>
      </c>
      <c r="G894" s="3"/>
      <c r="H894" s="3">
        <v>0</v>
      </c>
      <c r="I894" s="9"/>
    </row>
    <row r="895" spans="1:9">
      <c r="A895" s="1" t="s">
        <v>34</v>
      </c>
      <c r="B895" s="1" t="s">
        <v>195</v>
      </c>
      <c r="C895" t="str">
        <f t="shared" si="13"/>
        <v xml:space="preserve"> </v>
      </c>
      <c r="D895" s="1">
        <v>3</v>
      </c>
      <c r="E895" s="1">
        <v>2</v>
      </c>
      <c r="F895" s="1" t="s">
        <v>196</v>
      </c>
      <c r="G895" s="3"/>
      <c r="H895" s="3">
        <v>0</v>
      </c>
      <c r="I895" s="9"/>
    </row>
    <row r="896" spans="1:9">
      <c r="A896" t="s">
        <v>34</v>
      </c>
      <c r="B896" t="s">
        <v>195</v>
      </c>
      <c r="C896" t="str">
        <f t="shared" si="13"/>
        <v xml:space="preserve"> </v>
      </c>
      <c r="D896">
        <v>3</v>
      </c>
      <c r="E896">
        <v>2</v>
      </c>
      <c r="F896" t="s">
        <v>196</v>
      </c>
      <c r="G896" s="3"/>
      <c r="H896" s="3">
        <v>0</v>
      </c>
      <c r="I896" s="9"/>
    </row>
    <row r="897" spans="1:9">
      <c r="A897" s="1" t="s">
        <v>34</v>
      </c>
      <c r="B897" s="1" t="s">
        <v>195</v>
      </c>
      <c r="C897" t="str">
        <f t="shared" si="13"/>
        <v xml:space="preserve"> </v>
      </c>
      <c r="D897" s="1">
        <v>3</v>
      </c>
      <c r="E897" s="1">
        <v>2</v>
      </c>
      <c r="F897" s="1" t="s">
        <v>196</v>
      </c>
      <c r="G897" s="3"/>
      <c r="H897" s="3">
        <v>0</v>
      </c>
      <c r="I897" s="9"/>
    </row>
    <row r="898" spans="1:9">
      <c r="A898" t="s">
        <v>34</v>
      </c>
      <c r="B898" t="s">
        <v>195</v>
      </c>
      <c r="C898" t="str">
        <f t="shared" si="13"/>
        <v xml:space="preserve"> </v>
      </c>
      <c r="D898">
        <v>3</v>
      </c>
      <c r="E898">
        <v>2</v>
      </c>
      <c r="F898" t="s">
        <v>196</v>
      </c>
      <c r="G898" s="3"/>
      <c r="H898" s="3">
        <v>0</v>
      </c>
      <c r="I898" s="9"/>
    </row>
    <row r="899" spans="1:9">
      <c r="A899" s="1" t="s">
        <v>34</v>
      </c>
      <c r="B899" s="1" t="s">
        <v>195</v>
      </c>
      <c r="C899" t="str">
        <f t="shared" ref="C899:C962" si="14">IF(G899="Em falta (positivo); A mais (negativo):",B899," ")</f>
        <v xml:space="preserve"> </v>
      </c>
      <c r="D899" s="1">
        <v>3</v>
      </c>
      <c r="E899" s="1">
        <v>2</v>
      </c>
      <c r="F899" s="1" t="s">
        <v>196</v>
      </c>
      <c r="G899" s="3"/>
      <c r="H899" s="3">
        <v>0</v>
      </c>
      <c r="I899" s="9"/>
    </row>
    <row r="900" spans="1:9">
      <c r="A900" t="s">
        <v>34</v>
      </c>
      <c r="B900" t="s">
        <v>195</v>
      </c>
      <c r="C900" t="str">
        <f t="shared" si="14"/>
        <v>2474</v>
      </c>
      <c r="D900">
        <v>3</v>
      </c>
      <c r="E900">
        <v>2</v>
      </c>
      <c r="F900" t="s">
        <v>196</v>
      </c>
      <c r="G900" t="s">
        <v>15</v>
      </c>
      <c r="H900" s="2">
        <f>H884-SUMIF(G885:G899,"&lt;&gt;",H885:H899)</f>
        <v>0</v>
      </c>
    </row>
    <row r="901" spans="1:9">
      <c r="A901" s="1"/>
      <c r="B901" s="1"/>
      <c r="C901" t="str">
        <f t="shared" si="14"/>
        <v xml:space="preserve"> </v>
      </c>
      <c r="D901" s="1"/>
      <c r="E901" s="1"/>
      <c r="F901" s="1"/>
      <c r="G901" s="1"/>
      <c r="H901" s="1"/>
      <c r="I901" s="43"/>
    </row>
    <row r="902" spans="1:9">
      <c r="A902" t="s">
        <v>34</v>
      </c>
      <c r="B902" t="s">
        <v>200</v>
      </c>
      <c r="C902" t="str">
        <f t="shared" si="14"/>
        <v xml:space="preserve"> </v>
      </c>
      <c r="D902">
        <v>2</v>
      </c>
      <c r="E902">
        <v>2</v>
      </c>
      <c r="F902" t="s">
        <v>201</v>
      </c>
      <c r="G902" t="s">
        <v>13</v>
      </c>
      <c r="H902" s="2">
        <f>VLOOKUP(B902,'uc_2024-25'!D:U, 18, FALSE)</f>
        <v>91</v>
      </c>
      <c r="I902" s="9"/>
    </row>
    <row r="903" spans="1:9">
      <c r="A903" s="1" t="s">
        <v>34</v>
      </c>
      <c r="B903" s="1" t="s">
        <v>200</v>
      </c>
      <c r="C903" t="str">
        <f t="shared" si="14"/>
        <v xml:space="preserve"> </v>
      </c>
      <c r="D903" s="1">
        <v>2</v>
      </c>
      <c r="E903" s="1">
        <v>2</v>
      </c>
      <c r="F903" s="1" t="s">
        <v>201</v>
      </c>
      <c r="G903" s="4" t="str">
        <f>VLOOKUP(B902,'uc_2024-25'!D:AB, 25, FALSE)</f>
        <v>Maria Luísa Lopes de Castro e Brito</v>
      </c>
      <c r="H903" s="3">
        <v>39</v>
      </c>
      <c r="I903" s="9"/>
    </row>
    <row r="904" spans="1:9">
      <c r="A904" t="s">
        <v>34</v>
      </c>
      <c r="B904" t="s">
        <v>200</v>
      </c>
      <c r="C904" t="str">
        <f t="shared" si="14"/>
        <v xml:space="preserve"> </v>
      </c>
      <c r="D904">
        <v>2</v>
      </c>
      <c r="E904">
        <v>2</v>
      </c>
      <c r="F904" t="s">
        <v>201</v>
      </c>
      <c r="G904" s="3" t="s">
        <v>202</v>
      </c>
      <c r="H904" s="3">
        <v>18</v>
      </c>
      <c r="I904" s="9"/>
    </row>
    <row r="905" spans="1:9">
      <c r="A905" s="1" t="s">
        <v>34</v>
      </c>
      <c r="B905" s="1" t="s">
        <v>200</v>
      </c>
      <c r="C905" t="str">
        <f t="shared" si="14"/>
        <v xml:space="preserve"> </v>
      </c>
      <c r="D905" s="1">
        <v>2</v>
      </c>
      <c r="E905" s="1">
        <v>2</v>
      </c>
      <c r="F905" s="1" t="s">
        <v>201</v>
      </c>
      <c r="G905" s="3" t="s">
        <v>203</v>
      </c>
      <c r="H905" s="3">
        <v>14.5</v>
      </c>
      <c r="I905" s="9"/>
    </row>
    <row r="906" spans="1:9" ht="30.75">
      <c r="A906" t="s">
        <v>34</v>
      </c>
      <c r="B906" t="s">
        <v>200</v>
      </c>
      <c r="C906" t="str">
        <f t="shared" si="14"/>
        <v xml:space="preserve"> </v>
      </c>
      <c r="D906">
        <v>2</v>
      </c>
      <c r="E906">
        <v>2</v>
      </c>
      <c r="F906" t="s">
        <v>201</v>
      </c>
      <c r="G906" s="3"/>
      <c r="H906" s="3">
        <v>0</v>
      </c>
      <c r="I906" s="9" t="s">
        <v>204</v>
      </c>
    </row>
    <row r="907" spans="1:9">
      <c r="A907" s="1" t="s">
        <v>34</v>
      </c>
      <c r="B907" s="1" t="s">
        <v>200</v>
      </c>
      <c r="C907" t="str">
        <f t="shared" si="14"/>
        <v xml:space="preserve"> </v>
      </c>
      <c r="D907" s="1">
        <v>2</v>
      </c>
      <c r="E907" s="1">
        <v>2</v>
      </c>
      <c r="F907" s="1" t="s">
        <v>201</v>
      </c>
      <c r="G907" s="3"/>
      <c r="H907" s="3">
        <v>0</v>
      </c>
      <c r="I907" s="9"/>
    </row>
    <row r="908" spans="1:9">
      <c r="A908" t="s">
        <v>34</v>
      </c>
      <c r="B908" t="s">
        <v>200</v>
      </c>
      <c r="C908" t="str">
        <f t="shared" si="14"/>
        <v xml:space="preserve"> </v>
      </c>
      <c r="D908">
        <v>2</v>
      </c>
      <c r="E908">
        <v>2</v>
      </c>
      <c r="F908" t="s">
        <v>201</v>
      </c>
      <c r="G908" s="3"/>
      <c r="H908" s="3">
        <v>0</v>
      </c>
      <c r="I908" s="9"/>
    </row>
    <row r="909" spans="1:9">
      <c r="A909" s="1" t="s">
        <v>34</v>
      </c>
      <c r="B909" s="1" t="s">
        <v>200</v>
      </c>
      <c r="C909" t="str">
        <f t="shared" si="14"/>
        <v xml:space="preserve"> </v>
      </c>
      <c r="D909" s="1">
        <v>2</v>
      </c>
      <c r="E909" s="1">
        <v>2</v>
      </c>
      <c r="F909" s="1" t="s">
        <v>201</v>
      </c>
      <c r="G909" s="3"/>
      <c r="H909" s="3">
        <v>0</v>
      </c>
      <c r="I909" s="9"/>
    </row>
    <row r="910" spans="1:9">
      <c r="A910" t="s">
        <v>34</v>
      </c>
      <c r="B910" t="s">
        <v>200</v>
      </c>
      <c r="C910" t="str">
        <f t="shared" si="14"/>
        <v xml:space="preserve"> </v>
      </c>
      <c r="D910">
        <v>2</v>
      </c>
      <c r="E910">
        <v>2</v>
      </c>
      <c r="F910" t="s">
        <v>201</v>
      </c>
      <c r="G910" s="3"/>
      <c r="H910" s="3">
        <v>0</v>
      </c>
      <c r="I910" s="9"/>
    </row>
    <row r="911" spans="1:9">
      <c r="A911" s="1" t="s">
        <v>34</v>
      </c>
      <c r="B911" s="1" t="s">
        <v>200</v>
      </c>
      <c r="C911" t="str">
        <f t="shared" si="14"/>
        <v xml:space="preserve"> </v>
      </c>
      <c r="D911" s="1">
        <v>2</v>
      </c>
      <c r="E911" s="1">
        <v>2</v>
      </c>
      <c r="F911" s="1" t="s">
        <v>201</v>
      </c>
      <c r="G911" s="3"/>
      <c r="H911" s="3">
        <v>0</v>
      </c>
      <c r="I911" s="9"/>
    </row>
    <row r="912" spans="1:9">
      <c r="A912" t="s">
        <v>34</v>
      </c>
      <c r="B912" t="s">
        <v>200</v>
      </c>
      <c r="C912" t="str">
        <f t="shared" si="14"/>
        <v xml:space="preserve"> </v>
      </c>
      <c r="D912">
        <v>2</v>
      </c>
      <c r="E912">
        <v>2</v>
      </c>
      <c r="F912" t="s">
        <v>201</v>
      </c>
      <c r="G912" s="3"/>
      <c r="H912" s="3">
        <v>0</v>
      </c>
      <c r="I912" s="9"/>
    </row>
    <row r="913" spans="1:9">
      <c r="A913" s="1" t="s">
        <v>34</v>
      </c>
      <c r="B913" s="1" t="s">
        <v>200</v>
      </c>
      <c r="C913" t="str">
        <f t="shared" si="14"/>
        <v xml:space="preserve"> </v>
      </c>
      <c r="D913" s="1">
        <v>2</v>
      </c>
      <c r="E913" s="1">
        <v>2</v>
      </c>
      <c r="F913" s="1" t="s">
        <v>201</v>
      </c>
      <c r="G913" s="3"/>
      <c r="H913" s="3">
        <v>0</v>
      </c>
      <c r="I913" s="9"/>
    </row>
    <row r="914" spans="1:9">
      <c r="A914" t="s">
        <v>34</v>
      </c>
      <c r="B914" t="s">
        <v>200</v>
      </c>
      <c r="C914" t="str">
        <f t="shared" si="14"/>
        <v xml:space="preserve"> </v>
      </c>
      <c r="D914">
        <v>2</v>
      </c>
      <c r="E914">
        <v>2</v>
      </c>
      <c r="F914" t="s">
        <v>201</v>
      </c>
      <c r="G914" s="3"/>
      <c r="H914" s="3">
        <v>0</v>
      </c>
      <c r="I914" s="9"/>
    </row>
    <row r="915" spans="1:9">
      <c r="A915" s="1" t="s">
        <v>34</v>
      </c>
      <c r="B915" s="1" t="s">
        <v>200</v>
      </c>
      <c r="C915" t="str">
        <f t="shared" si="14"/>
        <v xml:space="preserve"> </v>
      </c>
      <c r="D915" s="1">
        <v>2</v>
      </c>
      <c r="E915" s="1">
        <v>2</v>
      </c>
      <c r="F915" s="1" t="s">
        <v>201</v>
      </c>
      <c r="G915" s="3"/>
      <c r="H915" s="3">
        <v>0</v>
      </c>
      <c r="I915" s="9"/>
    </row>
    <row r="916" spans="1:9">
      <c r="A916" t="s">
        <v>34</v>
      </c>
      <c r="B916" t="s">
        <v>200</v>
      </c>
      <c r="C916" t="str">
        <f t="shared" si="14"/>
        <v xml:space="preserve"> </v>
      </c>
      <c r="D916">
        <v>2</v>
      </c>
      <c r="E916">
        <v>2</v>
      </c>
      <c r="F916" t="s">
        <v>201</v>
      </c>
      <c r="G916" s="3"/>
      <c r="H916" s="3">
        <v>0</v>
      </c>
      <c r="I916" s="9"/>
    </row>
    <row r="917" spans="1:9">
      <c r="A917" s="1" t="s">
        <v>34</v>
      </c>
      <c r="B917" s="1" t="s">
        <v>200</v>
      </c>
      <c r="C917" t="str">
        <f t="shared" si="14"/>
        <v xml:space="preserve"> </v>
      </c>
      <c r="D917" s="1">
        <v>2</v>
      </c>
      <c r="E917" s="1">
        <v>2</v>
      </c>
      <c r="F917" s="1" t="s">
        <v>201</v>
      </c>
      <c r="G917" s="3"/>
      <c r="H917" s="3">
        <v>0</v>
      </c>
      <c r="I917" s="9"/>
    </row>
    <row r="918" spans="1:9">
      <c r="A918" t="s">
        <v>34</v>
      </c>
      <c r="B918" t="s">
        <v>200</v>
      </c>
      <c r="C918" t="str">
        <f t="shared" si="14"/>
        <v>2475</v>
      </c>
      <c r="D918">
        <v>2</v>
      </c>
      <c r="E918">
        <v>2</v>
      </c>
      <c r="F918" t="s">
        <v>201</v>
      </c>
      <c r="G918" t="s">
        <v>15</v>
      </c>
      <c r="H918" s="2">
        <f>H902-SUMIF(G903:G917,"&lt;&gt;",H903:H917)</f>
        <v>19.5</v>
      </c>
    </row>
    <row r="919" spans="1:9">
      <c r="A919" s="1"/>
      <c r="B919" s="1"/>
      <c r="C919" t="str">
        <f t="shared" si="14"/>
        <v xml:space="preserve"> </v>
      </c>
      <c r="D919" s="1"/>
      <c r="E919" s="1"/>
      <c r="F919" s="1"/>
      <c r="G919" s="1"/>
      <c r="H919" s="1"/>
      <c r="I919" s="43"/>
    </row>
    <row r="920" spans="1:9">
      <c r="A920" t="s">
        <v>16</v>
      </c>
      <c r="B920" t="s">
        <v>205</v>
      </c>
      <c r="C920" t="str">
        <f t="shared" si="14"/>
        <v xml:space="preserve"> </v>
      </c>
      <c r="D920" t="s">
        <v>21</v>
      </c>
      <c r="E920">
        <v>2</v>
      </c>
      <c r="F920" t="s">
        <v>206</v>
      </c>
      <c r="G920" t="s">
        <v>13</v>
      </c>
      <c r="H920" s="2">
        <f>VLOOKUP(B920,'uc_2024-25'!D:U, 18, FALSE)</f>
        <v>56</v>
      </c>
      <c r="I920" s="9"/>
    </row>
    <row r="921" spans="1:9">
      <c r="A921" s="1" t="s">
        <v>16</v>
      </c>
      <c r="B921" s="1" t="s">
        <v>205</v>
      </c>
      <c r="C921" t="str">
        <f t="shared" si="14"/>
        <v xml:space="preserve"> </v>
      </c>
      <c r="D921" s="1" t="s">
        <v>21</v>
      </c>
      <c r="E921" s="1">
        <v>2</v>
      </c>
      <c r="F921" s="1" t="s">
        <v>206</v>
      </c>
      <c r="G921" s="4" t="str">
        <f>VLOOKUP(B920,'uc_2024-25'!D:AB, 25, FALSE)</f>
        <v>Luísa Cristina dos Mártires Ferreira de Carvalho</v>
      </c>
      <c r="H921" s="3">
        <v>47.5</v>
      </c>
      <c r="I921" s="9"/>
    </row>
    <row r="922" spans="1:9">
      <c r="A922" t="s">
        <v>16</v>
      </c>
      <c r="B922" t="s">
        <v>205</v>
      </c>
      <c r="C922" t="str">
        <f t="shared" si="14"/>
        <v xml:space="preserve"> </v>
      </c>
      <c r="D922" t="s">
        <v>21</v>
      </c>
      <c r="E922">
        <v>2</v>
      </c>
      <c r="F922" t="s">
        <v>206</v>
      </c>
      <c r="G922" s="3" t="s">
        <v>207</v>
      </c>
      <c r="H922" s="3">
        <v>0</v>
      </c>
      <c r="I922" s="9"/>
    </row>
    <row r="923" spans="1:9">
      <c r="A923" s="1" t="s">
        <v>16</v>
      </c>
      <c r="B923" s="1" t="s">
        <v>205</v>
      </c>
      <c r="C923" t="str">
        <f t="shared" si="14"/>
        <v xml:space="preserve"> </v>
      </c>
      <c r="D923" s="1" t="s">
        <v>21</v>
      </c>
      <c r="E923" s="1">
        <v>2</v>
      </c>
      <c r="F923" s="1" t="s">
        <v>206</v>
      </c>
      <c r="G923" s="3" t="s">
        <v>208</v>
      </c>
      <c r="H923" s="3">
        <v>4.5</v>
      </c>
      <c r="I923" s="9"/>
    </row>
    <row r="924" spans="1:9">
      <c r="A924" t="s">
        <v>16</v>
      </c>
      <c r="B924" t="s">
        <v>205</v>
      </c>
      <c r="C924" t="str">
        <f t="shared" si="14"/>
        <v xml:space="preserve"> </v>
      </c>
      <c r="D924" t="s">
        <v>21</v>
      </c>
      <c r="E924">
        <v>2</v>
      </c>
      <c r="F924" t="s">
        <v>206</v>
      </c>
      <c r="G924" s="3" t="s">
        <v>160</v>
      </c>
      <c r="H924" s="3">
        <v>4</v>
      </c>
      <c r="I924" s="9"/>
    </row>
    <row r="925" spans="1:9">
      <c r="A925" s="1" t="s">
        <v>16</v>
      </c>
      <c r="B925" s="1" t="s">
        <v>205</v>
      </c>
      <c r="C925" t="str">
        <f t="shared" si="14"/>
        <v xml:space="preserve"> </v>
      </c>
      <c r="D925" s="1" t="s">
        <v>21</v>
      </c>
      <c r="E925" s="1">
        <v>2</v>
      </c>
      <c r="F925" s="1" t="s">
        <v>206</v>
      </c>
      <c r="G925" s="3"/>
      <c r="H925" s="3">
        <v>0</v>
      </c>
      <c r="I925" s="9"/>
    </row>
    <row r="926" spans="1:9">
      <c r="A926" t="s">
        <v>16</v>
      </c>
      <c r="B926" t="s">
        <v>205</v>
      </c>
      <c r="C926" t="str">
        <f t="shared" si="14"/>
        <v xml:space="preserve"> </v>
      </c>
      <c r="D926" t="s">
        <v>21</v>
      </c>
      <c r="E926">
        <v>2</v>
      </c>
      <c r="F926" t="s">
        <v>206</v>
      </c>
      <c r="G926" s="3"/>
      <c r="H926" s="3">
        <v>0</v>
      </c>
      <c r="I926" s="9"/>
    </row>
    <row r="927" spans="1:9">
      <c r="A927" s="1" t="s">
        <v>16</v>
      </c>
      <c r="B927" s="1" t="s">
        <v>205</v>
      </c>
      <c r="C927" t="str">
        <f t="shared" si="14"/>
        <v xml:space="preserve"> </v>
      </c>
      <c r="D927" s="1" t="s">
        <v>21</v>
      </c>
      <c r="E927" s="1">
        <v>2</v>
      </c>
      <c r="F927" s="1" t="s">
        <v>206</v>
      </c>
      <c r="G927" s="3"/>
      <c r="H927" s="3">
        <v>0</v>
      </c>
      <c r="I927" s="9"/>
    </row>
    <row r="928" spans="1:9">
      <c r="A928" t="s">
        <v>16</v>
      </c>
      <c r="B928" t="s">
        <v>205</v>
      </c>
      <c r="C928" t="str">
        <f t="shared" si="14"/>
        <v xml:space="preserve"> </v>
      </c>
      <c r="D928" t="s">
        <v>21</v>
      </c>
      <c r="E928">
        <v>2</v>
      </c>
      <c r="F928" t="s">
        <v>206</v>
      </c>
      <c r="G928" s="3"/>
      <c r="H928" s="3">
        <v>0</v>
      </c>
      <c r="I928" s="9"/>
    </row>
    <row r="929" spans="1:9">
      <c r="A929" s="1" t="s">
        <v>16</v>
      </c>
      <c r="B929" s="1" t="s">
        <v>205</v>
      </c>
      <c r="C929" t="str">
        <f t="shared" si="14"/>
        <v xml:space="preserve"> </v>
      </c>
      <c r="D929" s="1" t="s">
        <v>21</v>
      </c>
      <c r="E929" s="1">
        <v>2</v>
      </c>
      <c r="F929" s="1" t="s">
        <v>206</v>
      </c>
      <c r="G929" s="3"/>
      <c r="H929" s="3">
        <v>0</v>
      </c>
      <c r="I929" s="9"/>
    </row>
    <row r="930" spans="1:9">
      <c r="A930" t="s">
        <v>16</v>
      </c>
      <c r="B930" t="s">
        <v>205</v>
      </c>
      <c r="C930" t="str">
        <f t="shared" si="14"/>
        <v xml:space="preserve"> </v>
      </c>
      <c r="D930" t="s">
        <v>21</v>
      </c>
      <c r="E930">
        <v>2</v>
      </c>
      <c r="F930" t="s">
        <v>206</v>
      </c>
      <c r="G930" s="3"/>
      <c r="H930" s="3">
        <v>0</v>
      </c>
      <c r="I930" s="9"/>
    </row>
    <row r="931" spans="1:9">
      <c r="A931" s="1" t="s">
        <v>16</v>
      </c>
      <c r="B931" s="1" t="s">
        <v>205</v>
      </c>
      <c r="C931" t="str">
        <f t="shared" si="14"/>
        <v xml:space="preserve"> </v>
      </c>
      <c r="D931" s="1" t="s">
        <v>21</v>
      </c>
      <c r="E931" s="1">
        <v>2</v>
      </c>
      <c r="F931" s="1" t="s">
        <v>206</v>
      </c>
      <c r="G931" s="3"/>
      <c r="H931" s="3">
        <v>0</v>
      </c>
      <c r="I931" s="9"/>
    </row>
    <row r="932" spans="1:9">
      <c r="A932" t="s">
        <v>16</v>
      </c>
      <c r="B932" t="s">
        <v>205</v>
      </c>
      <c r="C932" t="str">
        <f t="shared" si="14"/>
        <v xml:space="preserve"> </v>
      </c>
      <c r="D932" t="s">
        <v>21</v>
      </c>
      <c r="E932">
        <v>2</v>
      </c>
      <c r="F932" t="s">
        <v>206</v>
      </c>
      <c r="G932" s="3"/>
      <c r="H932" s="3">
        <v>0</v>
      </c>
      <c r="I932" s="9"/>
    </row>
    <row r="933" spans="1:9">
      <c r="A933" s="1" t="s">
        <v>16</v>
      </c>
      <c r="B933" s="1" t="s">
        <v>205</v>
      </c>
      <c r="C933" t="str">
        <f t="shared" si="14"/>
        <v xml:space="preserve"> </v>
      </c>
      <c r="D933" s="1" t="s">
        <v>21</v>
      </c>
      <c r="E933" s="1">
        <v>2</v>
      </c>
      <c r="F933" s="1" t="s">
        <v>206</v>
      </c>
      <c r="G933" s="3"/>
      <c r="H933" s="3">
        <v>0</v>
      </c>
      <c r="I933" s="9"/>
    </row>
    <row r="934" spans="1:9">
      <c r="A934" t="s">
        <v>16</v>
      </c>
      <c r="B934" t="s">
        <v>205</v>
      </c>
      <c r="C934" t="str">
        <f t="shared" si="14"/>
        <v xml:space="preserve"> </v>
      </c>
      <c r="D934" t="s">
        <v>21</v>
      </c>
      <c r="E934">
        <v>2</v>
      </c>
      <c r="F934" t="s">
        <v>206</v>
      </c>
      <c r="G934" s="3"/>
      <c r="H934" s="3">
        <v>0</v>
      </c>
      <c r="I934" s="9"/>
    </row>
    <row r="935" spans="1:9">
      <c r="A935" s="1" t="s">
        <v>16</v>
      </c>
      <c r="B935" s="1" t="s">
        <v>205</v>
      </c>
      <c r="C935" t="str">
        <f t="shared" si="14"/>
        <v xml:space="preserve"> </v>
      </c>
      <c r="D935" s="1" t="s">
        <v>21</v>
      </c>
      <c r="E935" s="1">
        <v>2</v>
      </c>
      <c r="F935" s="1" t="s">
        <v>206</v>
      </c>
      <c r="G935" s="3"/>
      <c r="H935" s="3">
        <v>0</v>
      </c>
      <c r="I935" s="9"/>
    </row>
    <row r="936" spans="1:9">
      <c r="A936" t="s">
        <v>16</v>
      </c>
      <c r="B936" t="s">
        <v>205</v>
      </c>
      <c r="C936" t="str">
        <f t="shared" si="14"/>
        <v>10010</v>
      </c>
      <c r="D936" t="s">
        <v>21</v>
      </c>
      <c r="E936">
        <v>2</v>
      </c>
      <c r="F936" t="s">
        <v>206</v>
      </c>
      <c r="G936" t="s">
        <v>15</v>
      </c>
      <c r="H936" s="2">
        <f>H920-SUMIF(G921:G935,"&lt;&gt;",H921:H935)</f>
        <v>0</v>
      </c>
    </row>
    <row r="937" spans="1:9">
      <c r="A937" s="1"/>
      <c r="B937" s="1"/>
      <c r="C937" t="str">
        <f t="shared" si="14"/>
        <v xml:space="preserve"> </v>
      </c>
      <c r="D937" s="1"/>
      <c r="E937" s="1"/>
      <c r="F937" s="1"/>
      <c r="G937" s="1"/>
      <c r="H937" s="1"/>
      <c r="I937" s="43"/>
    </row>
    <row r="938" spans="1:9">
      <c r="A938" t="s">
        <v>34</v>
      </c>
      <c r="B938" t="s">
        <v>209</v>
      </c>
      <c r="C938" t="str">
        <f t="shared" si="14"/>
        <v xml:space="preserve"> </v>
      </c>
      <c r="D938">
        <v>1</v>
      </c>
      <c r="E938">
        <v>2</v>
      </c>
      <c r="F938" t="s">
        <v>210</v>
      </c>
      <c r="G938" t="s">
        <v>13</v>
      </c>
      <c r="H938" s="2">
        <f>VLOOKUP(B938,'uc_2024-25'!D:U, 18, FALSE)</f>
        <v>56</v>
      </c>
      <c r="I938" s="9"/>
    </row>
    <row r="939" spans="1:9">
      <c r="A939" s="1" t="s">
        <v>34</v>
      </c>
      <c r="B939" s="1" t="s">
        <v>209</v>
      </c>
      <c r="C939" t="str">
        <f t="shared" si="14"/>
        <v xml:space="preserve"> </v>
      </c>
      <c r="D939" s="1">
        <v>1</v>
      </c>
      <c r="E939" s="1">
        <v>2</v>
      </c>
      <c r="F939" s="1" t="s">
        <v>210</v>
      </c>
      <c r="G939" s="4" t="str">
        <f>VLOOKUP(B938,'uc_2024-25'!D:AB, 25, FALSE)</f>
        <v>Maria Manuel Cordeiro Salgueiro Romeiras</v>
      </c>
      <c r="H939" s="3">
        <v>8</v>
      </c>
      <c r="I939" s="9"/>
    </row>
    <row r="940" spans="1:9">
      <c r="A940" t="s">
        <v>34</v>
      </c>
      <c r="B940" t="s">
        <v>209</v>
      </c>
      <c r="C940" t="str">
        <f t="shared" si="14"/>
        <v xml:space="preserve"> </v>
      </c>
      <c r="D940">
        <v>1</v>
      </c>
      <c r="E940">
        <v>2</v>
      </c>
      <c r="F940" t="s">
        <v>210</v>
      </c>
      <c r="G940" s="3" t="s">
        <v>54</v>
      </c>
      <c r="H940" s="3">
        <v>48</v>
      </c>
      <c r="I940" s="9"/>
    </row>
    <row r="941" spans="1:9">
      <c r="A941" s="1" t="s">
        <v>34</v>
      </c>
      <c r="B941" s="1" t="s">
        <v>209</v>
      </c>
      <c r="C941" t="str">
        <f t="shared" si="14"/>
        <v xml:space="preserve"> </v>
      </c>
      <c r="D941" s="1">
        <v>1</v>
      </c>
      <c r="E941" s="1">
        <v>2</v>
      </c>
      <c r="F941" s="1" t="s">
        <v>210</v>
      </c>
      <c r="G941" s="3"/>
      <c r="H941" s="3">
        <v>0</v>
      </c>
      <c r="I941" s="9"/>
    </row>
    <row r="942" spans="1:9">
      <c r="A942" t="s">
        <v>34</v>
      </c>
      <c r="B942" t="s">
        <v>209</v>
      </c>
      <c r="C942" t="str">
        <f t="shared" si="14"/>
        <v xml:space="preserve"> </v>
      </c>
      <c r="D942">
        <v>1</v>
      </c>
      <c r="E942">
        <v>2</v>
      </c>
      <c r="F942" t="s">
        <v>210</v>
      </c>
      <c r="G942" s="3"/>
      <c r="H942" s="3">
        <v>0</v>
      </c>
      <c r="I942" s="9"/>
    </row>
    <row r="943" spans="1:9">
      <c r="A943" s="1" t="s">
        <v>34</v>
      </c>
      <c r="B943" s="1" t="s">
        <v>209</v>
      </c>
      <c r="C943" t="str">
        <f t="shared" si="14"/>
        <v xml:space="preserve"> </v>
      </c>
      <c r="D943" s="1">
        <v>1</v>
      </c>
      <c r="E943" s="1">
        <v>2</v>
      </c>
      <c r="F943" s="1" t="s">
        <v>210</v>
      </c>
      <c r="G943" s="3"/>
      <c r="H943" s="3">
        <v>0</v>
      </c>
      <c r="I943" s="9"/>
    </row>
    <row r="944" spans="1:9">
      <c r="A944" t="s">
        <v>34</v>
      </c>
      <c r="B944" t="s">
        <v>209</v>
      </c>
      <c r="C944" t="str">
        <f t="shared" si="14"/>
        <v xml:space="preserve"> </v>
      </c>
      <c r="D944">
        <v>1</v>
      </c>
      <c r="E944">
        <v>2</v>
      </c>
      <c r="F944" t="s">
        <v>210</v>
      </c>
      <c r="G944" s="3"/>
      <c r="H944" s="3">
        <v>0</v>
      </c>
      <c r="I944" s="9"/>
    </row>
    <row r="945" spans="1:9">
      <c r="A945" s="1" t="s">
        <v>34</v>
      </c>
      <c r="B945" s="1" t="s">
        <v>209</v>
      </c>
      <c r="C945" t="str">
        <f t="shared" si="14"/>
        <v xml:space="preserve"> </v>
      </c>
      <c r="D945" s="1">
        <v>1</v>
      </c>
      <c r="E945" s="1">
        <v>2</v>
      </c>
      <c r="F945" s="1" t="s">
        <v>210</v>
      </c>
      <c r="G945" s="3"/>
      <c r="H945" s="3">
        <v>0</v>
      </c>
      <c r="I945" s="9"/>
    </row>
    <row r="946" spans="1:9">
      <c r="A946" t="s">
        <v>34</v>
      </c>
      <c r="B946" t="s">
        <v>209</v>
      </c>
      <c r="C946" t="str">
        <f t="shared" si="14"/>
        <v xml:space="preserve"> </v>
      </c>
      <c r="D946">
        <v>1</v>
      </c>
      <c r="E946">
        <v>2</v>
      </c>
      <c r="F946" t="s">
        <v>210</v>
      </c>
      <c r="G946" s="3"/>
      <c r="H946" s="3">
        <v>0</v>
      </c>
      <c r="I946" s="9"/>
    </row>
    <row r="947" spans="1:9">
      <c r="A947" s="1" t="s">
        <v>34</v>
      </c>
      <c r="B947" s="1" t="s">
        <v>209</v>
      </c>
      <c r="C947" t="str">
        <f t="shared" si="14"/>
        <v xml:space="preserve"> </v>
      </c>
      <c r="D947" s="1">
        <v>1</v>
      </c>
      <c r="E947" s="1">
        <v>2</v>
      </c>
      <c r="F947" s="1" t="s">
        <v>210</v>
      </c>
      <c r="G947" s="3"/>
      <c r="H947" s="3">
        <v>0</v>
      </c>
      <c r="I947" s="9"/>
    </row>
    <row r="948" spans="1:9">
      <c r="A948" t="s">
        <v>34</v>
      </c>
      <c r="B948" t="s">
        <v>209</v>
      </c>
      <c r="C948" t="str">
        <f t="shared" si="14"/>
        <v xml:space="preserve"> </v>
      </c>
      <c r="D948">
        <v>1</v>
      </c>
      <c r="E948">
        <v>2</v>
      </c>
      <c r="F948" t="s">
        <v>210</v>
      </c>
      <c r="G948" s="3"/>
      <c r="H948" s="3">
        <v>0</v>
      </c>
      <c r="I948" s="9"/>
    </row>
    <row r="949" spans="1:9">
      <c r="A949" s="1" t="s">
        <v>34</v>
      </c>
      <c r="B949" s="1" t="s">
        <v>209</v>
      </c>
      <c r="C949" t="str">
        <f t="shared" si="14"/>
        <v xml:space="preserve"> </v>
      </c>
      <c r="D949" s="1">
        <v>1</v>
      </c>
      <c r="E949" s="1">
        <v>2</v>
      </c>
      <c r="F949" s="1" t="s">
        <v>210</v>
      </c>
      <c r="G949" s="3"/>
      <c r="H949" s="3">
        <v>0</v>
      </c>
      <c r="I949" s="9"/>
    </row>
    <row r="950" spans="1:9">
      <c r="A950" t="s">
        <v>34</v>
      </c>
      <c r="B950" t="s">
        <v>209</v>
      </c>
      <c r="C950" t="str">
        <f t="shared" si="14"/>
        <v xml:space="preserve"> </v>
      </c>
      <c r="D950">
        <v>1</v>
      </c>
      <c r="E950">
        <v>2</v>
      </c>
      <c r="F950" t="s">
        <v>210</v>
      </c>
      <c r="G950" s="3"/>
      <c r="H950" s="3">
        <v>0</v>
      </c>
      <c r="I950" s="9"/>
    </row>
    <row r="951" spans="1:9">
      <c r="A951" s="1" t="s">
        <v>34</v>
      </c>
      <c r="B951" s="1" t="s">
        <v>209</v>
      </c>
      <c r="C951" t="str">
        <f t="shared" si="14"/>
        <v xml:space="preserve"> </v>
      </c>
      <c r="D951" s="1">
        <v>1</v>
      </c>
      <c r="E951" s="1">
        <v>2</v>
      </c>
      <c r="F951" s="1" t="s">
        <v>210</v>
      </c>
      <c r="G951" s="3"/>
      <c r="H951" s="3">
        <v>0</v>
      </c>
      <c r="I951" s="9"/>
    </row>
    <row r="952" spans="1:9">
      <c r="A952" t="s">
        <v>34</v>
      </c>
      <c r="B952" t="s">
        <v>209</v>
      </c>
      <c r="C952" t="str">
        <f t="shared" si="14"/>
        <v xml:space="preserve"> </v>
      </c>
      <c r="D952">
        <v>1</v>
      </c>
      <c r="E952">
        <v>2</v>
      </c>
      <c r="F952" t="s">
        <v>210</v>
      </c>
      <c r="G952" s="3"/>
      <c r="H952" s="3">
        <v>0</v>
      </c>
      <c r="I952" s="9"/>
    </row>
    <row r="953" spans="1:9">
      <c r="A953" s="1" t="s">
        <v>34</v>
      </c>
      <c r="B953" s="1" t="s">
        <v>209</v>
      </c>
      <c r="C953" t="str">
        <f t="shared" si="14"/>
        <v xml:space="preserve"> </v>
      </c>
      <c r="D953" s="1">
        <v>1</v>
      </c>
      <c r="E953" s="1">
        <v>2</v>
      </c>
      <c r="F953" s="1" t="s">
        <v>210</v>
      </c>
      <c r="G953" s="3"/>
      <c r="H953" s="3">
        <v>0</v>
      </c>
      <c r="I953" s="9"/>
    </row>
    <row r="954" spans="1:9">
      <c r="A954" t="s">
        <v>34</v>
      </c>
      <c r="B954" t="s">
        <v>209</v>
      </c>
      <c r="C954" t="str">
        <f t="shared" si="14"/>
        <v>2476</v>
      </c>
      <c r="D954">
        <v>1</v>
      </c>
      <c r="E954">
        <v>2</v>
      </c>
      <c r="F954" t="s">
        <v>210</v>
      </c>
      <c r="G954" t="s">
        <v>15</v>
      </c>
      <c r="H954" s="2">
        <f>H938-SUMIF(G939:G953,"&lt;&gt;",H939:H953)</f>
        <v>0</v>
      </c>
    </row>
    <row r="955" spans="1:9">
      <c r="A955" s="1"/>
      <c r="B955" s="1"/>
      <c r="C955" t="str">
        <f t="shared" si="14"/>
        <v xml:space="preserve"> </v>
      </c>
      <c r="D955" s="1"/>
      <c r="E955" s="1"/>
      <c r="F955" s="1"/>
      <c r="G955" s="1"/>
      <c r="H955" s="1"/>
      <c r="I955" s="43"/>
    </row>
    <row r="956" spans="1:9">
      <c r="A956" t="s">
        <v>34</v>
      </c>
      <c r="B956" t="s">
        <v>211</v>
      </c>
      <c r="C956" t="str">
        <f t="shared" si="14"/>
        <v xml:space="preserve"> </v>
      </c>
      <c r="D956">
        <v>1</v>
      </c>
      <c r="E956">
        <v>2</v>
      </c>
      <c r="F956" t="s">
        <v>212</v>
      </c>
      <c r="G956" t="s">
        <v>13</v>
      </c>
      <c r="H956" s="2">
        <f>VLOOKUP(B956,'uc_2024-25'!D:U, 18, FALSE)</f>
        <v>140</v>
      </c>
      <c r="I956" s="9"/>
    </row>
    <row r="957" spans="1:9">
      <c r="A957" s="1" t="s">
        <v>34</v>
      </c>
      <c r="B957" s="1" t="s">
        <v>211</v>
      </c>
      <c r="C957" t="str">
        <f t="shared" si="14"/>
        <v xml:space="preserve"> </v>
      </c>
      <c r="D957" s="1">
        <v>1</v>
      </c>
      <c r="E957" s="1">
        <v>2</v>
      </c>
      <c r="F957" s="1" t="s">
        <v>212</v>
      </c>
      <c r="G957" s="4" t="str">
        <f>VLOOKUP(B956,'uc_2024-25'!D:AB, 25, FALSE)</f>
        <v>Francisca Constança Frutuoso Aguiar</v>
      </c>
      <c r="H957" s="3">
        <v>56</v>
      </c>
      <c r="I957" s="9"/>
    </row>
    <row r="958" spans="1:9">
      <c r="A958" t="s">
        <v>34</v>
      </c>
      <c r="B958" t="s">
        <v>211</v>
      </c>
      <c r="C958" t="str">
        <f t="shared" si="14"/>
        <v xml:space="preserve"> </v>
      </c>
      <c r="D958">
        <v>1</v>
      </c>
      <c r="E958">
        <v>2</v>
      </c>
      <c r="F958" t="s">
        <v>212</v>
      </c>
      <c r="G958" s="3" t="s">
        <v>50</v>
      </c>
      <c r="H958" s="3">
        <v>56</v>
      </c>
      <c r="I958" s="9"/>
    </row>
    <row r="959" spans="1:9">
      <c r="A959" s="1" t="s">
        <v>34</v>
      </c>
      <c r="B959" s="1" t="s">
        <v>211</v>
      </c>
      <c r="C959" t="str">
        <f t="shared" si="14"/>
        <v xml:space="preserve"> </v>
      </c>
      <c r="D959" s="1">
        <v>1</v>
      </c>
      <c r="E959" s="1">
        <v>2</v>
      </c>
      <c r="F959" s="1" t="s">
        <v>212</v>
      </c>
      <c r="G959" s="3" t="s">
        <v>199</v>
      </c>
      <c r="H959" s="3">
        <v>28</v>
      </c>
      <c r="I959" s="9"/>
    </row>
    <row r="960" spans="1:9">
      <c r="A960" t="s">
        <v>34</v>
      </c>
      <c r="B960" t="s">
        <v>211</v>
      </c>
      <c r="C960" t="str">
        <f t="shared" si="14"/>
        <v xml:space="preserve"> </v>
      </c>
      <c r="D960">
        <v>1</v>
      </c>
      <c r="E960">
        <v>2</v>
      </c>
      <c r="F960" t="s">
        <v>212</v>
      </c>
      <c r="G960" s="3"/>
      <c r="H960" s="3">
        <v>0</v>
      </c>
      <c r="I960" s="9"/>
    </row>
    <row r="961" spans="1:9">
      <c r="A961" s="1" t="s">
        <v>34</v>
      </c>
      <c r="B961" s="1" t="s">
        <v>211</v>
      </c>
      <c r="C961" t="str">
        <f t="shared" si="14"/>
        <v xml:space="preserve"> </v>
      </c>
      <c r="D961" s="1">
        <v>1</v>
      </c>
      <c r="E961" s="1">
        <v>2</v>
      </c>
      <c r="F961" s="1" t="s">
        <v>212</v>
      </c>
      <c r="G961" s="3"/>
      <c r="H961" s="3">
        <v>0</v>
      </c>
      <c r="I961" s="9"/>
    </row>
    <row r="962" spans="1:9">
      <c r="A962" t="s">
        <v>34</v>
      </c>
      <c r="B962" t="s">
        <v>211</v>
      </c>
      <c r="C962" t="str">
        <f t="shared" si="14"/>
        <v xml:space="preserve"> </v>
      </c>
      <c r="D962">
        <v>1</v>
      </c>
      <c r="E962">
        <v>2</v>
      </c>
      <c r="F962" t="s">
        <v>212</v>
      </c>
      <c r="G962" s="3"/>
      <c r="H962" s="3">
        <v>0</v>
      </c>
      <c r="I962" s="9"/>
    </row>
    <row r="963" spans="1:9">
      <c r="A963" s="1" t="s">
        <v>34</v>
      </c>
      <c r="B963" s="1" t="s">
        <v>211</v>
      </c>
      <c r="C963" t="str">
        <f t="shared" ref="C963:C1026" si="15">IF(G963="Em falta (positivo); A mais (negativo):",B963," ")</f>
        <v xml:space="preserve"> </v>
      </c>
      <c r="D963" s="1">
        <v>1</v>
      </c>
      <c r="E963" s="1">
        <v>2</v>
      </c>
      <c r="F963" s="1" t="s">
        <v>212</v>
      </c>
      <c r="G963" s="3"/>
      <c r="H963" s="3">
        <v>0</v>
      </c>
      <c r="I963" s="9"/>
    </row>
    <row r="964" spans="1:9">
      <c r="A964" t="s">
        <v>34</v>
      </c>
      <c r="B964" t="s">
        <v>211</v>
      </c>
      <c r="C964" t="str">
        <f t="shared" si="15"/>
        <v xml:space="preserve"> </v>
      </c>
      <c r="D964">
        <v>1</v>
      </c>
      <c r="E964">
        <v>2</v>
      </c>
      <c r="F964" t="s">
        <v>212</v>
      </c>
      <c r="G964" s="3"/>
      <c r="H964" s="3">
        <v>0</v>
      </c>
      <c r="I964" s="9"/>
    </row>
    <row r="965" spans="1:9">
      <c r="A965" s="1" t="s">
        <v>34</v>
      </c>
      <c r="B965" s="1" t="s">
        <v>211</v>
      </c>
      <c r="C965" t="str">
        <f t="shared" si="15"/>
        <v xml:space="preserve"> </v>
      </c>
      <c r="D965" s="1">
        <v>1</v>
      </c>
      <c r="E965" s="1">
        <v>2</v>
      </c>
      <c r="F965" s="1" t="s">
        <v>212</v>
      </c>
      <c r="G965" s="3"/>
      <c r="H965" s="3">
        <v>0</v>
      </c>
      <c r="I965" s="9"/>
    </row>
    <row r="966" spans="1:9">
      <c r="A966" t="s">
        <v>34</v>
      </c>
      <c r="B966" t="s">
        <v>211</v>
      </c>
      <c r="C966" t="str">
        <f t="shared" si="15"/>
        <v xml:space="preserve"> </v>
      </c>
      <c r="D966">
        <v>1</v>
      </c>
      <c r="E966">
        <v>2</v>
      </c>
      <c r="F966" t="s">
        <v>212</v>
      </c>
      <c r="G966" s="3"/>
      <c r="H966" s="3">
        <v>0</v>
      </c>
      <c r="I966" s="9"/>
    </row>
    <row r="967" spans="1:9">
      <c r="A967" s="1" t="s">
        <v>34</v>
      </c>
      <c r="B967" s="1" t="s">
        <v>211</v>
      </c>
      <c r="C967" t="str">
        <f t="shared" si="15"/>
        <v xml:space="preserve"> </v>
      </c>
      <c r="D967" s="1">
        <v>1</v>
      </c>
      <c r="E967" s="1">
        <v>2</v>
      </c>
      <c r="F967" s="1" t="s">
        <v>212</v>
      </c>
      <c r="G967" s="3"/>
      <c r="H967" s="3">
        <v>0</v>
      </c>
      <c r="I967" s="9"/>
    </row>
    <row r="968" spans="1:9">
      <c r="A968" t="s">
        <v>34</v>
      </c>
      <c r="B968" t="s">
        <v>211</v>
      </c>
      <c r="C968" t="str">
        <f t="shared" si="15"/>
        <v xml:space="preserve"> </v>
      </c>
      <c r="D968">
        <v>1</v>
      </c>
      <c r="E968">
        <v>2</v>
      </c>
      <c r="F968" t="s">
        <v>212</v>
      </c>
      <c r="G968" s="3"/>
      <c r="H968" s="3">
        <v>0</v>
      </c>
      <c r="I968" s="9"/>
    </row>
    <row r="969" spans="1:9">
      <c r="A969" s="1" t="s">
        <v>34</v>
      </c>
      <c r="B969" s="1" t="s">
        <v>211</v>
      </c>
      <c r="C969" t="str">
        <f t="shared" si="15"/>
        <v xml:space="preserve"> </v>
      </c>
      <c r="D969" s="1">
        <v>1</v>
      </c>
      <c r="E969" s="1">
        <v>2</v>
      </c>
      <c r="F969" s="1" t="s">
        <v>212</v>
      </c>
      <c r="G969" s="3"/>
      <c r="H969" s="3">
        <v>0</v>
      </c>
      <c r="I969" s="9"/>
    </row>
    <row r="970" spans="1:9">
      <c r="A970" t="s">
        <v>34</v>
      </c>
      <c r="B970" t="s">
        <v>211</v>
      </c>
      <c r="C970" t="str">
        <f t="shared" si="15"/>
        <v xml:space="preserve"> </v>
      </c>
      <c r="D970">
        <v>1</v>
      </c>
      <c r="E970">
        <v>2</v>
      </c>
      <c r="F970" t="s">
        <v>212</v>
      </c>
      <c r="G970" s="3"/>
      <c r="H970" s="3">
        <v>0</v>
      </c>
      <c r="I970" s="9"/>
    </row>
    <row r="971" spans="1:9">
      <c r="A971" s="1" t="s">
        <v>34</v>
      </c>
      <c r="B971" s="1" t="s">
        <v>211</v>
      </c>
      <c r="C971" t="str">
        <f t="shared" si="15"/>
        <v xml:space="preserve"> </v>
      </c>
      <c r="D971" s="1">
        <v>1</v>
      </c>
      <c r="E971" s="1">
        <v>2</v>
      </c>
      <c r="F971" s="1" t="s">
        <v>212</v>
      </c>
      <c r="G971" s="3"/>
      <c r="H971" s="3">
        <v>0</v>
      </c>
      <c r="I971" s="9"/>
    </row>
    <row r="972" spans="1:9">
      <c r="A972" t="s">
        <v>34</v>
      </c>
      <c r="B972" t="s">
        <v>211</v>
      </c>
      <c r="C972" t="str">
        <f t="shared" si="15"/>
        <v>2477</v>
      </c>
      <c r="D972">
        <v>1</v>
      </c>
      <c r="E972">
        <v>2</v>
      </c>
      <c r="F972" t="s">
        <v>212</v>
      </c>
      <c r="G972" t="s">
        <v>15</v>
      </c>
      <c r="H972" s="2">
        <f>H956-SUMIF(G957:G971,"&lt;&gt;",H957:H971)</f>
        <v>0</v>
      </c>
    </row>
    <row r="973" spans="1:9">
      <c r="A973" s="1"/>
      <c r="B973" s="1"/>
      <c r="C973" t="str">
        <f t="shared" si="15"/>
        <v xml:space="preserve"> </v>
      </c>
      <c r="D973" s="1"/>
      <c r="E973" s="1"/>
      <c r="F973" s="1"/>
      <c r="G973" s="1"/>
      <c r="H973" s="1"/>
      <c r="I973" s="43"/>
    </row>
    <row r="974" spans="1:9" ht="45.75">
      <c r="A974" t="s">
        <v>34</v>
      </c>
      <c r="B974" t="s">
        <v>213</v>
      </c>
      <c r="C974" t="str">
        <f t="shared" si="15"/>
        <v xml:space="preserve"> </v>
      </c>
      <c r="D974">
        <v>1</v>
      </c>
      <c r="E974">
        <v>1</v>
      </c>
      <c r="F974" t="s">
        <v>214</v>
      </c>
      <c r="G974" t="s">
        <v>13</v>
      </c>
      <c r="H974" s="2">
        <f>VLOOKUP(B974,'uc_2024-25'!D:U, 18, FALSE)</f>
        <v>112</v>
      </c>
      <c r="I974" s="9" t="s">
        <v>215</v>
      </c>
    </row>
    <row r="975" spans="1:9">
      <c r="A975" s="1" t="s">
        <v>34</v>
      </c>
      <c r="B975" s="1" t="s">
        <v>213</v>
      </c>
      <c r="C975" t="str">
        <f t="shared" si="15"/>
        <v xml:space="preserve"> </v>
      </c>
      <c r="D975" s="1">
        <v>1</v>
      </c>
      <c r="E975" s="1">
        <v>1</v>
      </c>
      <c r="F975" s="1" t="s">
        <v>214</v>
      </c>
      <c r="G975" s="4" t="str">
        <f>VLOOKUP(B974,'uc_2024-25'!D:AB, 25, FALSE)</f>
        <v>João Rui Rolim Fernandes Machado Lopes</v>
      </c>
      <c r="H975" s="3">
        <v>49</v>
      </c>
      <c r="I975" s="9"/>
    </row>
    <row r="976" spans="1:9">
      <c r="A976" t="s">
        <v>34</v>
      </c>
      <c r="B976" t="s">
        <v>213</v>
      </c>
      <c r="C976" t="str">
        <f t="shared" si="15"/>
        <v xml:space="preserve"> </v>
      </c>
      <c r="D976">
        <v>1</v>
      </c>
      <c r="E976">
        <v>1</v>
      </c>
      <c r="F976" t="s">
        <v>214</v>
      </c>
      <c r="G976" s="3" t="s">
        <v>216</v>
      </c>
      <c r="H976" s="3">
        <v>42</v>
      </c>
      <c r="I976" s="9"/>
    </row>
    <row r="977" spans="1:9">
      <c r="A977" s="1" t="s">
        <v>34</v>
      </c>
      <c r="B977" s="1" t="s">
        <v>213</v>
      </c>
      <c r="C977" t="str">
        <f t="shared" si="15"/>
        <v xml:space="preserve"> </v>
      </c>
      <c r="D977" s="1">
        <v>1</v>
      </c>
      <c r="E977" s="1">
        <v>1</v>
      </c>
      <c r="F977" s="1" t="s">
        <v>214</v>
      </c>
      <c r="G977" s="3" t="s">
        <v>187</v>
      </c>
      <c r="H977" s="3">
        <v>21</v>
      </c>
      <c r="I977" s="9"/>
    </row>
    <row r="978" spans="1:9">
      <c r="A978" t="s">
        <v>34</v>
      </c>
      <c r="B978" t="s">
        <v>213</v>
      </c>
      <c r="C978" t="str">
        <f t="shared" si="15"/>
        <v xml:space="preserve"> </v>
      </c>
      <c r="D978">
        <v>1</v>
      </c>
      <c r="E978">
        <v>1</v>
      </c>
      <c r="F978" t="s">
        <v>214</v>
      </c>
      <c r="G978" s="3"/>
      <c r="H978" s="3">
        <v>0</v>
      </c>
      <c r="I978" s="9"/>
    </row>
    <row r="979" spans="1:9">
      <c r="A979" s="1" t="s">
        <v>34</v>
      </c>
      <c r="B979" s="1" t="s">
        <v>213</v>
      </c>
      <c r="C979" t="str">
        <f t="shared" si="15"/>
        <v xml:space="preserve"> </v>
      </c>
      <c r="D979" s="1">
        <v>1</v>
      </c>
      <c r="E979" s="1">
        <v>1</v>
      </c>
      <c r="F979" s="1" t="s">
        <v>214</v>
      </c>
      <c r="G979" s="3"/>
      <c r="H979" s="3">
        <v>0</v>
      </c>
      <c r="I979" s="9"/>
    </row>
    <row r="980" spans="1:9">
      <c r="A980" t="s">
        <v>34</v>
      </c>
      <c r="B980" t="s">
        <v>213</v>
      </c>
      <c r="C980" t="str">
        <f t="shared" si="15"/>
        <v xml:space="preserve"> </v>
      </c>
      <c r="D980">
        <v>1</v>
      </c>
      <c r="E980">
        <v>1</v>
      </c>
      <c r="F980" t="s">
        <v>214</v>
      </c>
      <c r="G980" s="3"/>
      <c r="H980" s="3">
        <v>0</v>
      </c>
      <c r="I980" s="9"/>
    </row>
    <row r="981" spans="1:9">
      <c r="A981" s="1" t="s">
        <v>34</v>
      </c>
      <c r="B981" s="1" t="s">
        <v>213</v>
      </c>
      <c r="C981" t="str">
        <f t="shared" si="15"/>
        <v xml:space="preserve"> </v>
      </c>
      <c r="D981" s="1">
        <v>1</v>
      </c>
      <c r="E981" s="1">
        <v>1</v>
      </c>
      <c r="F981" s="1" t="s">
        <v>214</v>
      </c>
      <c r="G981" s="3"/>
      <c r="H981" s="3">
        <v>0</v>
      </c>
      <c r="I981" s="9"/>
    </row>
    <row r="982" spans="1:9">
      <c r="A982" t="s">
        <v>34</v>
      </c>
      <c r="B982" t="s">
        <v>213</v>
      </c>
      <c r="C982" t="str">
        <f t="shared" si="15"/>
        <v xml:space="preserve"> </v>
      </c>
      <c r="D982">
        <v>1</v>
      </c>
      <c r="E982">
        <v>1</v>
      </c>
      <c r="F982" t="s">
        <v>214</v>
      </c>
      <c r="G982" s="3"/>
      <c r="H982" s="3">
        <v>0</v>
      </c>
      <c r="I982" s="9"/>
    </row>
    <row r="983" spans="1:9">
      <c r="A983" s="1" t="s">
        <v>34</v>
      </c>
      <c r="B983" s="1" t="s">
        <v>213</v>
      </c>
      <c r="C983" t="str">
        <f t="shared" si="15"/>
        <v xml:space="preserve"> </v>
      </c>
      <c r="D983" s="1">
        <v>1</v>
      </c>
      <c r="E983" s="1">
        <v>1</v>
      </c>
      <c r="F983" s="1" t="s">
        <v>214</v>
      </c>
      <c r="G983" s="3"/>
      <c r="H983" s="3">
        <v>0</v>
      </c>
      <c r="I983" s="9"/>
    </row>
    <row r="984" spans="1:9">
      <c r="A984" t="s">
        <v>34</v>
      </c>
      <c r="B984" t="s">
        <v>213</v>
      </c>
      <c r="C984" t="str">
        <f t="shared" si="15"/>
        <v xml:space="preserve"> </v>
      </c>
      <c r="D984">
        <v>1</v>
      </c>
      <c r="E984">
        <v>1</v>
      </c>
      <c r="F984" t="s">
        <v>214</v>
      </c>
      <c r="G984" s="3"/>
      <c r="H984" s="3">
        <v>0</v>
      </c>
      <c r="I984" s="9"/>
    </row>
    <row r="985" spans="1:9">
      <c r="A985" s="1" t="s">
        <v>34</v>
      </c>
      <c r="B985" s="1" t="s">
        <v>213</v>
      </c>
      <c r="C985" t="str">
        <f t="shared" si="15"/>
        <v xml:space="preserve"> </v>
      </c>
      <c r="D985" s="1">
        <v>1</v>
      </c>
      <c r="E985" s="1">
        <v>1</v>
      </c>
      <c r="F985" s="1" t="s">
        <v>214</v>
      </c>
      <c r="G985" s="3"/>
      <c r="H985" s="3">
        <v>0</v>
      </c>
      <c r="I985" s="9"/>
    </row>
    <row r="986" spans="1:9">
      <c r="A986" t="s">
        <v>34</v>
      </c>
      <c r="B986" t="s">
        <v>213</v>
      </c>
      <c r="C986" t="str">
        <f t="shared" si="15"/>
        <v xml:space="preserve"> </v>
      </c>
      <c r="D986">
        <v>1</v>
      </c>
      <c r="E986">
        <v>1</v>
      </c>
      <c r="F986" t="s">
        <v>214</v>
      </c>
      <c r="G986" s="3"/>
      <c r="H986" s="3">
        <v>0</v>
      </c>
      <c r="I986" s="9"/>
    </row>
    <row r="987" spans="1:9">
      <c r="A987" s="1" t="s">
        <v>34</v>
      </c>
      <c r="B987" s="1" t="s">
        <v>213</v>
      </c>
      <c r="C987" t="str">
        <f t="shared" si="15"/>
        <v xml:space="preserve"> </v>
      </c>
      <c r="D987" s="1">
        <v>1</v>
      </c>
      <c r="E987" s="1">
        <v>1</v>
      </c>
      <c r="F987" s="1" t="s">
        <v>214</v>
      </c>
      <c r="G987" s="3"/>
      <c r="H987" s="3">
        <v>0</v>
      </c>
      <c r="I987" s="9"/>
    </row>
    <row r="988" spans="1:9">
      <c r="A988" t="s">
        <v>34</v>
      </c>
      <c r="B988" t="s">
        <v>213</v>
      </c>
      <c r="C988" t="str">
        <f t="shared" si="15"/>
        <v xml:space="preserve"> </v>
      </c>
      <c r="D988">
        <v>1</v>
      </c>
      <c r="E988">
        <v>1</v>
      </c>
      <c r="F988" t="s">
        <v>214</v>
      </c>
      <c r="G988" s="3"/>
      <c r="H988" s="3">
        <v>0</v>
      </c>
      <c r="I988" s="9"/>
    </row>
    <row r="989" spans="1:9">
      <c r="A989" s="1" t="s">
        <v>34</v>
      </c>
      <c r="B989" s="1" t="s">
        <v>213</v>
      </c>
      <c r="C989" t="str">
        <f t="shared" si="15"/>
        <v xml:space="preserve"> </v>
      </c>
      <c r="D989" s="1">
        <v>1</v>
      </c>
      <c r="E989" s="1">
        <v>1</v>
      </c>
      <c r="F989" s="1" t="s">
        <v>214</v>
      </c>
      <c r="G989" s="3"/>
      <c r="H989" s="3">
        <v>0</v>
      </c>
      <c r="I989" s="9"/>
    </row>
    <row r="990" spans="1:9">
      <c r="A990" t="s">
        <v>34</v>
      </c>
      <c r="B990" t="s">
        <v>213</v>
      </c>
      <c r="C990" t="str">
        <f t="shared" si="15"/>
        <v>2478</v>
      </c>
      <c r="D990">
        <v>1</v>
      </c>
      <c r="E990">
        <v>1</v>
      </c>
      <c r="F990" t="s">
        <v>214</v>
      </c>
      <c r="G990" t="s">
        <v>15</v>
      </c>
      <c r="H990" s="2">
        <f>H974-SUMIF(G975:G989,"&lt;&gt;",H975:H989)</f>
        <v>0</v>
      </c>
    </row>
    <row r="991" spans="1:9">
      <c r="A991" s="1"/>
      <c r="B991" s="1"/>
      <c r="C991" t="str">
        <f t="shared" si="15"/>
        <v xml:space="preserve"> </v>
      </c>
      <c r="D991" s="1"/>
      <c r="E991" s="1"/>
      <c r="F991" s="1"/>
      <c r="G991" s="1"/>
      <c r="H991" s="1"/>
      <c r="I991" s="43"/>
    </row>
    <row r="992" spans="1:9">
      <c r="A992" t="s">
        <v>16</v>
      </c>
      <c r="B992" t="s">
        <v>217</v>
      </c>
      <c r="C992" t="str">
        <f t="shared" si="15"/>
        <v xml:space="preserve"> </v>
      </c>
      <c r="D992">
        <v>1</v>
      </c>
      <c r="E992">
        <v>2</v>
      </c>
      <c r="F992" t="s">
        <v>218</v>
      </c>
      <c r="G992" t="s">
        <v>13</v>
      </c>
      <c r="H992" s="2">
        <f>VLOOKUP(B992,'uc_2024-25'!D:U, 18, FALSE)</f>
        <v>28</v>
      </c>
      <c r="I992" s="9"/>
    </row>
    <row r="993" spans="1:9">
      <c r="A993" s="1" t="s">
        <v>16</v>
      </c>
      <c r="B993" s="1" t="s">
        <v>217</v>
      </c>
      <c r="C993" t="str">
        <f t="shared" si="15"/>
        <v xml:space="preserve"> </v>
      </c>
      <c r="D993" s="1">
        <v>1</v>
      </c>
      <c r="E993" s="1">
        <v>2</v>
      </c>
      <c r="F993" s="1" t="s">
        <v>218</v>
      </c>
      <c r="G993" s="4" t="str">
        <f>VLOOKUP(B992,'uc_2024-25'!D:AB, 25, FALSE)</f>
        <v>André Martinho de Almeida</v>
      </c>
      <c r="H993" s="3">
        <v>24</v>
      </c>
      <c r="I993" s="9"/>
    </row>
    <row r="994" spans="1:9">
      <c r="A994" t="s">
        <v>16</v>
      </c>
      <c r="B994" t="s">
        <v>217</v>
      </c>
      <c r="C994" t="str">
        <f t="shared" si="15"/>
        <v xml:space="preserve"> </v>
      </c>
      <c r="D994">
        <v>1</v>
      </c>
      <c r="E994">
        <v>2</v>
      </c>
      <c r="F994" t="s">
        <v>218</v>
      </c>
      <c r="G994" s="3" t="s">
        <v>219</v>
      </c>
      <c r="H994" s="3">
        <v>2</v>
      </c>
      <c r="I994" s="9"/>
    </row>
    <row r="995" spans="1:9" ht="30.75">
      <c r="A995" s="1" t="s">
        <v>16</v>
      </c>
      <c r="B995" s="1" t="s">
        <v>217</v>
      </c>
      <c r="C995" t="str">
        <f t="shared" si="15"/>
        <v xml:space="preserve"> </v>
      </c>
      <c r="D995" s="1">
        <v>1</v>
      </c>
      <c r="E995" s="1">
        <v>2</v>
      </c>
      <c r="F995" s="1" t="s">
        <v>218</v>
      </c>
      <c r="G995" s="3"/>
      <c r="H995" s="3">
        <v>2</v>
      </c>
      <c r="I995" s="9" t="s">
        <v>220</v>
      </c>
    </row>
    <row r="996" spans="1:9">
      <c r="A996" t="s">
        <v>16</v>
      </c>
      <c r="B996" t="s">
        <v>217</v>
      </c>
      <c r="C996" t="str">
        <f t="shared" si="15"/>
        <v xml:space="preserve"> </v>
      </c>
      <c r="D996">
        <v>1</v>
      </c>
      <c r="E996">
        <v>2</v>
      </c>
      <c r="F996" t="s">
        <v>218</v>
      </c>
      <c r="G996" s="3"/>
      <c r="H996" s="3">
        <v>0</v>
      </c>
      <c r="I996" s="9"/>
    </row>
    <row r="997" spans="1:9">
      <c r="A997" s="1" t="s">
        <v>16</v>
      </c>
      <c r="B997" s="1" t="s">
        <v>217</v>
      </c>
      <c r="C997" t="str">
        <f t="shared" si="15"/>
        <v xml:space="preserve"> </v>
      </c>
      <c r="D997" s="1">
        <v>1</v>
      </c>
      <c r="E997" s="1">
        <v>2</v>
      </c>
      <c r="F997" s="1" t="s">
        <v>218</v>
      </c>
      <c r="G997" s="3"/>
      <c r="H997" s="3">
        <v>0</v>
      </c>
      <c r="I997" s="9"/>
    </row>
    <row r="998" spans="1:9">
      <c r="A998" t="s">
        <v>16</v>
      </c>
      <c r="B998" t="s">
        <v>217</v>
      </c>
      <c r="C998" t="str">
        <f t="shared" si="15"/>
        <v xml:space="preserve"> </v>
      </c>
      <c r="D998">
        <v>1</v>
      </c>
      <c r="E998">
        <v>2</v>
      </c>
      <c r="F998" t="s">
        <v>218</v>
      </c>
      <c r="G998" s="3"/>
      <c r="H998" s="3">
        <v>0</v>
      </c>
      <c r="I998" s="9"/>
    </row>
    <row r="999" spans="1:9">
      <c r="A999" s="1" t="s">
        <v>16</v>
      </c>
      <c r="B999" s="1" t="s">
        <v>217</v>
      </c>
      <c r="C999" t="str">
        <f t="shared" si="15"/>
        <v xml:space="preserve"> </v>
      </c>
      <c r="D999" s="1">
        <v>1</v>
      </c>
      <c r="E999" s="1">
        <v>2</v>
      </c>
      <c r="F999" s="1" t="s">
        <v>218</v>
      </c>
      <c r="G999" s="3"/>
      <c r="H999" s="3">
        <v>0</v>
      </c>
      <c r="I999" s="9"/>
    </row>
    <row r="1000" spans="1:9">
      <c r="A1000" t="s">
        <v>16</v>
      </c>
      <c r="B1000" t="s">
        <v>217</v>
      </c>
      <c r="C1000" t="str">
        <f t="shared" si="15"/>
        <v xml:space="preserve"> </v>
      </c>
      <c r="D1000">
        <v>1</v>
      </c>
      <c r="E1000">
        <v>2</v>
      </c>
      <c r="F1000" t="s">
        <v>218</v>
      </c>
      <c r="G1000" s="3"/>
      <c r="H1000" s="3">
        <v>0</v>
      </c>
      <c r="I1000" s="9"/>
    </row>
    <row r="1001" spans="1:9">
      <c r="A1001" s="1" t="s">
        <v>16</v>
      </c>
      <c r="B1001" s="1" t="s">
        <v>217</v>
      </c>
      <c r="C1001" t="str">
        <f t="shared" si="15"/>
        <v xml:space="preserve"> </v>
      </c>
      <c r="D1001" s="1">
        <v>1</v>
      </c>
      <c r="E1001" s="1">
        <v>2</v>
      </c>
      <c r="F1001" s="1" t="s">
        <v>218</v>
      </c>
      <c r="G1001" s="3"/>
      <c r="H1001" s="3">
        <v>0</v>
      </c>
      <c r="I1001" s="9"/>
    </row>
    <row r="1002" spans="1:9">
      <c r="A1002" t="s">
        <v>16</v>
      </c>
      <c r="B1002" t="s">
        <v>217</v>
      </c>
      <c r="C1002" t="str">
        <f t="shared" si="15"/>
        <v xml:space="preserve"> </v>
      </c>
      <c r="D1002">
        <v>1</v>
      </c>
      <c r="E1002">
        <v>2</v>
      </c>
      <c r="F1002" t="s">
        <v>218</v>
      </c>
      <c r="G1002" s="3"/>
      <c r="H1002" s="3">
        <v>0</v>
      </c>
      <c r="I1002" s="9"/>
    </row>
    <row r="1003" spans="1:9">
      <c r="A1003" s="1" t="s">
        <v>16</v>
      </c>
      <c r="B1003" s="1" t="s">
        <v>217</v>
      </c>
      <c r="C1003" t="str">
        <f t="shared" si="15"/>
        <v xml:space="preserve"> </v>
      </c>
      <c r="D1003" s="1">
        <v>1</v>
      </c>
      <c r="E1003" s="1">
        <v>2</v>
      </c>
      <c r="F1003" s="1" t="s">
        <v>218</v>
      </c>
      <c r="G1003" s="3"/>
      <c r="H1003" s="3">
        <v>0</v>
      </c>
      <c r="I1003" s="9"/>
    </row>
    <row r="1004" spans="1:9">
      <c r="A1004" t="s">
        <v>16</v>
      </c>
      <c r="B1004" t="s">
        <v>217</v>
      </c>
      <c r="C1004" t="str">
        <f t="shared" si="15"/>
        <v xml:space="preserve"> </v>
      </c>
      <c r="D1004">
        <v>1</v>
      </c>
      <c r="E1004">
        <v>2</v>
      </c>
      <c r="F1004" t="s">
        <v>218</v>
      </c>
      <c r="G1004" s="3"/>
      <c r="H1004" s="3">
        <v>0</v>
      </c>
      <c r="I1004" s="9"/>
    </row>
    <row r="1005" spans="1:9">
      <c r="A1005" s="1" t="s">
        <v>16</v>
      </c>
      <c r="B1005" s="1" t="s">
        <v>217</v>
      </c>
      <c r="C1005" t="str">
        <f t="shared" si="15"/>
        <v xml:space="preserve"> </v>
      </c>
      <c r="D1005" s="1">
        <v>1</v>
      </c>
      <c r="E1005" s="1">
        <v>2</v>
      </c>
      <c r="F1005" s="1" t="s">
        <v>218</v>
      </c>
      <c r="G1005" s="3"/>
      <c r="H1005" s="3">
        <v>0</v>
      </c>
      <c r="I1005" s="9"/>
    </row>
    <row r="1006" spans="1:9">
      <c r="A1006" t="s">
        <v>16</v>
      </c>
      <c r="B1006" t="s">
        <v>217</v>
      </c>
      <c r="C1006" t="str">
        <f t="shared" si="15"/>
        <v xml:space="preserve"> </v>
      </c>
      <c r="D1006">
        <v>1</v>
      </c>
      <c r="E1006">
        <v>2</v>
      </c>
      <c r="F1006" t="s">
        <v>218</v>
      </c>
      <c r="G1006" s="3"/>
      <c r="H1006" s="3">
        <v>0</v>
      </c>
      <c r="I1006" s="9"/>
    </row>
    <row r="1007" spans="1:9">
      <c r="A1007" s="1" t="s">
        <v>16</v>
      </c>
      <c r="B1007" s="1" t="s">
        <v>217</v>
      </c>
      <c r="C1007" t="str">
        <f t="shared" si="15"/>
        <v xml:space="preserve"> </v>
      </c>
      <c r="D1007" s="1">
        <v>1</v>
      </c>
      <c r="E1007" s="1">
        <v>2</v>
      </c>
      <c r="F1007" s="1" t="s">
        <v>218</v>
      </c>
      <c r="G1007" s="3"/>
      <c r="H1007" s="3">
        <v>0</v>
      </c>
      <c r="I1007" s="9"/>
    </row>
    <row r="1008" spans="1:9">
      <c r="A1008" t="s">
        <v>16</v>
      </c>
      <c r="B1008" t="s">
        <v>217</v>
      </c>
      <c r="C1008" t="str">
        <f t="shared" si="15"/>
        <v>10011</v>
      </c>
      <c r="D1008">
        <v>1</v>
      </c>
      <c r="E1008">
        <v>2</v>
      </c>
      <c r="F1008" t="s">
        <v>218</v>
      </c>
      <c r="G1008" t="s">
        <v>15</v>
      </c>
      <c r="H1008" s="2">
        <f>H992-SUMIF(G993:G1007,"&lt;&gt;",H993:H1007)</f>
        <v>2</v>
      </c>
    </row>
    <row r="1009" spans="1:9">
      <c r="A1009" s="1"/>
      <c r="B1009" s="1"/>
      <c r="C1009" t="str">
        <f t="shared" si="15"/>
        <v xml:space="preserve"> </v>
      </c>
      <c r="D1009" s="1"/>
      <c r="E1009" s="1"/>
      <c r="F1009" s="1"/>
      <c r="G1009" s="1"/>
      <c r="H1009" s="1"/>
      <c r="I1009" s="43"/>
    </row>
    <row r="1010" spans="1:9">
      <c r="A1010" t="s">
        <v>8</v>
      </c>
      <c r="B1010" t="s">
        <v>221</v>
      </c>
      <c r="C1010" t="str">
        <f t="shared" si="15"/>
        <v xml:space="preserve"> </v>
      </c>
      <c r="D1010" t="s">
        <v>10</v>
      </c>
      <c r="E1010" t="s">
        <v>10</v>
      </c>
      <c r="F1010" t="s">
        <v>222</v>
      </c>
      <c r="G1010" t="s">
        <v>13</v>
      </c>
      <c r="H1010" s="2">
        <f>VLOOKUP(B1010,'uc_2024-25'!D:U, 18, FALSE)</f>
        <v>0</v>
      </c>
      <c r="I1010" s="9"/>
    </row>
    <row r="1011" spans="1:9">
      <c r="A1011" s="1" t="s">
        <v>8</v>
      </c>
      <c r="B1011" s="1" t="s">
        <v>221</v>
      </c>
      <c r="C1011" t="str">
        <f t="shared" si="15"/>
        <v xml:space="preserve"> </v>
      </c>
      <c r="D1011" s="1" t="s">
        <v>10</v>
      </c>
      <c r="E1011" s="1" t="s">
        <v>10</v>
      </c>
      <c r="F1011" s="1" t="s">
        <v>222</v>
      </c>
      <c r="G1011" s="4">
        <f>VLOOKUP(B1010,'uc_2024-25'!D:AB, 25, FALSE)</f>
        <v>0</v>
      </c>
      <c r="H1011" s="3">
        <v>0</v>
      </c>
      <c r="I1011" s="9"/>
    </row>
    <row r="1012" spans="1:9">
      <c r="A1012" t="s">
        <v>8</v>
      </c>
      <c r="B1012" t="s">
        <v>221</v>
      </c>
      <c r="C1012" t="str">
        <f t="shared" si="15"/>
        <v xml:space="preserve"> </v>
      </c>
      <c r="D1012" t="s">
        <v>10</v>
      </c>
      <c r="E1012" t="s">
        <v>10</v>
      </c>
      <c r="F1012" t="s">
        <v>222</v>
      </c>
      <c r="G1012" s="3"/>
      <c r="H1012" s="3">
        <v>0</v>
      </c>
      <c r="I1012" s="9"/>
    </row>
    <row r="1013" spans="1:9">
      <c r="A1013" s="1" t="s">
        <v>8</v>
      </c>
      <c r="B1013" s="1" t="s">
        <v>221</v>
      </c>
      <c r="C1013" t="str">
        <f t="shared" si="15"/>
        <v xml:space="preserve"> </v>
      </c>
      <c r="D1013" s="1" t="s">
        <v>10</v>
      </c>
      <c r="E1013" s="1" t="s">
        <v>10</v>
      </c>
      <c r="F1013" s="1" t="s">
        <v>222</v>
      </c>
      <c r="G1013" s="3"/>
      <c r="H1013" s="3">
        <v>0</v>
      </c>
      <c r="I1013" s="9"/>
    </row>
    <row r="1014" spans="1:9">
      <c r="A1014" t="s">
        <v>8</v>
      </c>
      <c r="B1014" t="s">
        <v>221</v>
      </c>
      <c r="C1014" t="str">
        <f t="shared" si="15"/>
        <v xml:space="preserve"> </v>
      </c>
      <c r="D1014" t="s">
        <v>10</v>
      </c>
      <c r="E1014" t="s">
        <v>10</v>
      </c>
      <c r="F1014" t="s">
        <v>222</v>
      </c>
      <c r="G1014" s="3"/>
      <c r="H1014" s="3">
        <v>0</v>
      </c>
      <c r="I1014" s="9"/>
    </row>
    <row r="1015" spans="1:9">
      <c r="A1015" s="1" t="s">
        <v>8</v>
      </c>
      <c r="B1015" s="1" t="s">
        <v>221</v>
      </c>
      <c r="C1015" t="str">
        <f t="shared" si="15"/>
        <v xml:space="preserve"> </v>
      </c>
      <c r="D1015" s="1" t="s">
        <v>10</v>
      </c>
      <c r="E1015" s="1" t="s">
        <v>10</v>
      </c>
      <c r="F1015" s="1" t="s">
        <v>222</v>
      </c>
      <c r="G1015" s="3"/>
      <c r="H1015" s="3">
        <v>0</v>
      </c>
      <c r="I1015" s="9"/>
    </row>
    <row r="1016" spans="1:9">
      <c r="A1016" t="s">
        <v>8</v>
      </c>
      <c r="B1016" t="s">
        <v>221</v>
      </c>
      <c r="C1016" t="str">
        <f t="shared" si="15"/>
        <v xml:space="preserve"> </v>
      </c>
      <c r="D1016" t="s">
        <v>10</v>
      </c>
      <c r="E1016" t="s">
        <v>10</v>
      </c>
      <c r="F1016" t="s">
        <v>222</v>
      </c>
      <c r="G1016" s="3"/>
      <c r="H1016" s="3">
        <v>0</v>
      </c>
      <c r="I1016" s="9"/>
    </row>
    <row r="1017" spans="1:9">
      <c r="A1017" s="1" t="s">
        <v>8</v>
      </c>
      <c r="B1017" s="1" t="s">
        <v>221</v>
      </c>
      <c r="C1017" t="str">
        <f t="shared" si="15"/>
        <v xml:space="preserve"> </v>
      </c>
      <c r="D1017" s="1" t="s">
        <v>10</v>
      </c>
      <c r="E1017" s="1" t="s">
        <v>10</v>
      </c>
      <c r="F1017" s="1" t="s">
        <v>222</v>
      </c>
      <c r="G1017" s="3"/>
      <c r="H1017" s="3">
        <v>0</v>
      </c>
      <c r="I1017" s="9"/>
    </row>
    <row r="1018" spans="1:9">
      <c r="A1018" t="s">
        <v>8</v>
      </c>
      <c r="B1018" t="s">
        <v>221</v>
      </c>
      <c r="C1018" t="str">
        <f t="shared" si="15"/>
        <v xml:space="preserve"> </v>
      </c>
      <c r="D1018" t="s">
        <v>10</v>
      </c>
      <c r="E1018" t="s">
        <v>10</v>
      </c>
      <c r="F1018" t="s">
        <v>222</v>
      </c>
      <c r="G1018" s="3"/>
      <c r="H1018" s="3">
        <v>0</v>
      </c>
      <c r="I1018" s="9"/>
    </row>
    <row r="1019" spans="1:9">
      <c r="A1019" s="1" t="s">
        <v>8</v>
      </c>
      <c r="B1019" s="1" t="s">
        <v>221</v>
      </c>
      <c r="C1019" t="str">
        <f t="shared" si="15"/>
        <v xml:space="preserve"> </v>
      </c>
      <c r="D1019" s="1" t="s">
        <v>10</v>
      </c>
      <c r="E1019" s="1" t="s">
        <v>10</v>
      </c>
      <c r="F1019" s="1" t="s">
        <v>222</v>
      </c>
      <c r="G1019" s="3"/>
      <c r="H1019" s="3">
        <v>0</v>
      </c>
      <c r="I1019" s="9"/>
    </row>
    <row r="1020" spans="1:9">
      <c r="A1020" t="s">
        <v>8</v>
      </c>
      <c r="B1020" t="s">
        <v>221</v>
      </c>
      <c r="C1020" t="str">
        <f t="shared" si="15"/>
        <v xml:space="preserve"> </v>
      </c>
      <c r="D1020" t="s">
        <v>10</v>
      </c>
      <c r="E1020" t="s">
        <v>10</v>
      </c>
      <c r="F1020" t="s">
        <v>222</v>
      </c>
      <c r="G1020" s="3"/>
      <c r="H1020" s="3">
        <v>0</v>
      </c>
      <c r="I1020" s="9"/>
    </row>
    <row r="1021" spans="1:9">
      <c r="A1021" s="1" t="s">
        <v>8</v>
      </c>
      <c r="B1021" s="1" t="s">
        <v>221</v>
      </c>
      <c r="C1021" t="str">
        <f t="shared" si="15"/>
        <v xml:space="preserve"> </v>
      </c>
      <c r="D1021" s="1" t="s">
        <v>10</v>
      </c>
      <c r="E1021" s="1" t="s">
        <v>10</v>
      </c>
      <c r="F1021" s="1" t="s">
        <v>222</v>
      </c>
      <c r="G1021" s="3"/>
      <c r="H1021" s="3">
        <v>0</v>
      </c>
      <c r="I1021" s="9"/>
    </row>
    <row r="1022" spans="1:9">
      <c r="A1022" t="s">
        <v>8</v>
      </c>
      <c r="B1022" t="s">
        <v>221</v>
      </c>
      <c r="C1022" t="str">
        <f t="shared" si="15"/>
        <v xml:space="preserve"> </v>
      </c>
      <c r="D1022" t="s">
        <v>10</v>
      </c>
      <c r="E1022" t="s">
        <v>10</v>
      </c>
      <c r="F1022" t="s">
        <v>222</v>
      </c>
      <c r="G1022" s="3"/>
      <c r="H1022" s="3">
        <v>0</v>
      </c>
      <c r="I1022" s="9"/>
    </row>
    <row r="1023" spans="1:9">
      <c r="A1023" s="1" t="s">
        <v>8</v>
      </c>
      <c r="B1023" s="1" t="s">
        <v>221</v>
      </c>
      <c r="C1023" t="str">
        <f t="shared" si="15"/>
        <v xml:space="preserve"> </v>
      </c>
      <c r="D1023" s="1" t="s">
        <v>10</v>
      </c>
      <c r="E1023" s="1" t="s">
        <v>10</v>
      </c>
      <c r="F1023" s="1" t="s">
        <v>222</v>
      </c>
      <c r="G1023" s="3"/>
      <c r="H1023" s="3">
        <v>0</v>
      </c>
      <c r="I1023" s="9"/>
    </row>
    <row r="1024" spans="1:9">
      <c r="A1024" t="s">
        <v>8</v>
      </c>
      <c r="B1024" t="s">
        <v>221</v>
      </c>
      <c r="C1024" t="str">
        <f t="shared" si="15"/>
        <v xml:space="preserve"> </v>
      </c>
      <c r="D1024" t="s">
        <v>10</v>
      </c>
      <c r="E1024" t="s">
        <v>10</v>
      </c>
      <c r="F1024" t="s">
        <v>222</v>
      </c>
      <c r="G1024" s="3"/>
      <c r="H1024" s="3">
        <v>0</v>
      </c>
      <c r="I1024" s="9"/>
    </row>
    <row r="1025" spans="1:9">
      <c r="A1025" s="1" t="s">
        <v>8</v>
      </c>
      <c r="B1025" s="1" t="s">
        <v>221</v>
      </c>
      <c r="C1025" t="str">
        <f t="shared" si="15"/>
        <v xml:space="preserve"> </v>
      </c>
      <c r="D1025" s="1" t="s">
        <v>10</v>
      </c>
      <c r="E1025" s="1" t="s">
        <v>10</v>
      </c>
      <c r="F1025" s="1" t="s">
        <v>222</v>
      </c>
      <c r="G1025" s="3"/>
      <c r="H1025" s="3">
        <v>0</v>
      </c>
      <c r="I1025" s="9"/>
    </row>
    <row r="1026" spans="1:9">
      <c r="A1026" t="s">
        <v>8</v>
      </c>
      <c r="B1026" t="s">
        <v>221</v>
      </c>
      <c r="C1026" t="str">
        <f t="shared" si="15"/>
        <v>2023</v>
      </c>
      <c r="D1026" t="s">
        <v>10</v>
      </c>
      <c r="E1026" t="s">
        <v>10</v>
      </c>
      <c r="F1026" t="s">
        <v>222</v>
      </c>
      <c r="G1026" t="s">
        <v>15</v>
      </c>
      <c r="H1026" s="2">
        <f>H1010-SUMIF(G1011:G1025,"&lt;&gt;",H1011:H1025)</f>
        <v>0</v>
      </c>
    </row>
    <row r="1027" spans="1:9">
      <c r="A1027" s="1"/>
      <c r="B1027" s="1"/>
      <c r="C1027" t="str">
        <f t="shared" ref="C1027:C1090" si="16">IF(G1027="Em falta (positivo); A mais (negativo):",B1027," ")</f>
        <v xml:space="preserve"> </v>
      </c>
      <c r="D1027" s="1"/>
      <c r="E1027" s="1"/>
      <c r="F1027" s="1"/>
      <c r="G1027" s="1"/>
      <c r="H1027" s="1"/>
      <c r="I1027" s="43"/>
    </row>
    <row r="1028" spans="1:9">
      <c r="A1028" t="s">
        <v>34</v>
      </c>
      <c r="B1028" t="s">
        <v>223</v>
      </c>
      <c r="C1028" t="str">
        <f t="shared" si="16"/>
        <v xml:space="preserve"> </v>
      </c>
      <c r="D1028">
        <v>2</v>
      </c>
      <c r="E1028">
        <v>2</v>
      </c>
      <c r="F1028" t="s">
        <v>224</v>
      </c>
      <c r="G1028" t="s">
        <v>13</v>
      </c>
      <c r="H1028" s="2">
        <f>VLOOKUP(B1028,'uc_2024-25'!D:U, 18, FALSE)</f>
        <v>91</v>
      </c>
      <c r="I1028" s="9" t="s">
        <v>225</v>
      </c>
    </row>
    <row r="1029" spans="1:9">
      <c r="A1029" s="1" t="s">
        <v>34</v>
      </c>
      <c r="B1029" s="1" t="s">
        <v>223</v>
      </c>
      <c r="C1029" t="str">
        <f t="shared" si="16"/>
        <v xml:space="preserve"> </v>
      </c>
      <c r="D1029" s="1">
        <v>2</v>
      </c>
      <c r="E1029" s="1">
        <v>2</v>
      </c>
      <c r="F1029" s="1" t="s">
        <v>224</v>
      </c>
      <c r="G1029" s="4" t="str">
        <f>VLOOKUP(B1028,'uc_2024-25'!D:AB, 25, FALSE)</f>
        <v>Erika da Silva dos Santos</v>
      </c>
      <c r="H1029" s="3">
        <v>19.5</v>
      </c>
      <c r="I1029" s="9"/>
    </row>
    <row r="1030" spans="1:9">
      <c r="A1030" t="s">
        <v>34</v>
      </c>
      <c r="B1030" t="s">
        <v>223</v>
      </c>
      <c r="C1030" t="str">
        <f t="shared" si="16"/>
        <v xml:space="preserve"> </v>
      </c>
      <c r="D1030">
        <v>2</v>
      </c>
      <c r="E1030">
        <v>2</v>
      </c>
      <c r="F1030" t="s">
        <v>224</v>
      </c>
      <c r="G1030" s="3" t="s">
        <v>226</v>
      </c>
      <c r="H1030" s="3">
        <v>13</v>
      </c>
      <c r="I1030" s="9"/>
    </row>
    <row r="1031" spans="1:9">
      <c r="A1031" s="1" t="s">
        <v>34</v>
      </c>
      <c r="B1031" s="1" t="s">
        <v>223</v>
      </c>
      <c r="C1031" t="str">
        <f t="shared" si="16"/>
        <v xml:space="preserve"> </v>
      </c>
      <c r="D1031" s="1">
        <v>2</v>
      </c>
      <c r="E1031" s="1">
        <v>2</v>
      </c>
      <c r="F1031" s="1" t="s">
        <v>224</v>
      </c>
      <c r="G1031" s="3" t="s">
        <v>227</v>
      </c>
      <c r="H1031" s="3">
        <v>26</v>
      </c>
      <c r="I1031" s="9"/>
    </row>
    <row r="1032" spans="1:9">
      <c r="A1032" t="s">
        <v>34</v>
      </c>
      <c r="B1032" t="s">
        <v>223</v>
      </c>
      <c r="C1032" t="str">
        <f t="shared" si="16"/>
        <v xml:space="preserve"> </v>
      </c>
      <c r="D1032">
        <v>2</v>
      </c>
      <c r="E1032">
        <v>2</v>
      </c>
      <c r="F1032" t="s">
        <v>224</v>
      </c>
      <c r="G1032" s="3" t="s">
        <v>164</v>
      </c>
      <c r="H1032" s="3">
        <v>13</v>
      </c>
      <c r="I1032" s="9"/>
    </row>
    <row r="1033" spans="1:9">
      <c r="A1033" s="1" t="s">
        <v>34</v>
      </c>
      <c r="B1033" s="1" t="s">
        <v>223</v>
      </c>
      <c r="C1033" t="str">
        <f t="shared" si="16"/>
        <v xml:space="preserve"> </v>
      </c>
      <c r="D1033" s="1">
        <v>2</v>
      </c>
      <c r="E1033" s="1">
        <v>2</v>
      </c>
      <c r="F1033" s="1" t="s">
        <v>224</v>
      </c>
      <c r="G1033" s="3" t="s">
        <v>228</v>
      </c>
      <c r="H1033" s="3">
        <v>19.5</v>
      </c>
      <c r="I1033" s="9"/>
    </row>
    <row r="1034" spans="1:9">
      <c r="A1034" t="s">
        <v>34</v>
      </c>
      <c r="B1034" t="s">
        <v>223</v>
      </c>
      <c r="C1034" t="str">
        <f t="shared" si="16"/>
        <v xml:space="preserve"> </v>
      </c>
      <c r="D1034">
        <v>2</v>
      </c>
      <c r="E1034">
        <v>2</v>
      </c>
      <c r="F1034" t="s">
        <v>224</v>
      </c>
      <c r="G1034" s="3"/>
      <c r="H1034" s="3">
        <v>0</v>
      </c>
      <c r="I1034" s="9"/>
    </row>
    <row r="1035" spans="1:9">
      <c r="A1035" s="1" t="s">
        <v>34</v>
      </c>
      <c r="B1035" s="1" t="s">
        <v>223</v>
      </c>
      <c r="C1035" t="str">
        <f t="shared" si="16"/>
        <v xml:space="preserve"> </v>
      </c>
      <c r="D1035" s="1">
        <v>2</v>
      </c>
      <c r="E1035" s="1">
        <v>2</v>
      </c>
      <c r="F1035" s="1" t="s">
        <v>224</v>
      </c>
      <c r="G1035" s="3"/>
      <c r="H1035" s="3">
        <v>0</v>
      </c>
      <c r="I1035" s="9"/>
    </row>
    <row r="1036" spans="1:9">
      <c r="A1036" t="s">
        <v>34</v>
      </c>
      <c r="B1036" t="s">
        <v>223</v>
      </c>
      <c r="C1036" t="str">
        <f t="shared" si="16"/>
        <v xml:space="preserve"> </v>
      </c>
      <c r="D1036">
        <v>2</v>
      </c>
      <c r="E1036">
        <v>2</v>
      </c>
      <c r="F1036" t="s">
        <v>224</v>
      </c>
      <c r="G1036" s="3"/>
      <c r="H1036" s="3">
        <v>0</v>
      </c>
      <c r="I1036" s="9"/>
    </row>
    <row r="1037" spans="1:9">
      <c r="A1037" s="1" t="s">
        <v>34</v>
      </c>
      <c r="B1037" s="1" t="s">
        <v>223</v>
      </c>
      <c r="C1037" t="str">
        <f t="shared" si="16"/>
        <v xml:space="preserve"> </v>
      </c>
      <c r="D1037" s="1">
        <v>2</v>
      </c>
      <c r="E1037" s="1">
        <v>2</v>
      </c>
      <c r="F1037" s="1" t="s">
        <v>224</v>
      </c>
      <c r="G1037" s="3"/>
      <c r="H1037" s="3">
        <v>0</v>
      </c>
      <c r="I1037" s="9"/>
    </row>
    <row r="1038" spans="1:9">
      <c r="A1038" t="s">
        <v>34</v>
      </c>
      <c r="B1038" t="s">
        <v>223</v>
      </c>
      <c r="C1038" t="str">
        <f t="shared" si="16"/>
        <v xml:space="preserve"> </v>
      </c>
      <c r="D1038">
        <v>2</v>
      </c>
      <c r="E1038">
        <v>2</v>
      </c>
      <c r="F1038" t="s">
        <v>224</v>
      </c>
      <c r="G1038" s="3"/>
      <c r="H1038" s="3">
        <v>0</v>
      </c>
      <c r="I1038" s="9"/>
    </row>
    <row r="1039" spans="1:9">
      <c r="A1039" s="1" t="s">
        <v>34</v>
      </c>
      <c r="B1039" s="1" t="s">
        <v>223</v>
      </c>
      <c r="C1039" t="str">
        <f t="shared" si="16"/>
        <v xml:space="preserve"> </v>
      </c>
      <c r="D1039" s="1">
        <v>2</v>
      </c>
      <c r="E1039" s="1">
        <v>2</v>
      </c>
      <c r="F1039" s="1" t="s">
        <v>224</v>
      </c>
      <c r="G1039" s="3"/>
      <c r="H1039" s="3">
        <v>0</v>
      </c>
      <c r="I1039" s="9"/>
    </row>
    <row r="1040" spans="1:9">
      <c r="A1040" t="s">
        <v>34</v>
      </c>
      <c r="B1040" t="s">
        <v>223</v>
      </c>
      <c r="C1040" t="str">
        <f t="shared" si="16"/>
        <v xml:space="preserve"> </v>
      </c>
      <c r="D1040">
        <v>2</v>
      </c>
      <c r="E1040">
        <v>2</v>
      </c>
      <c r="F1040" t="s">
        <v>224</v>
      </c>
      <c r="G1040" s="3"/>
      <c r="H1040" s="3">
        <v>0</v>
      </c>
      <c r="I1040" s="9"/>
    </row>
    <row r="1041" spans="1:9">
      <c r="A1041" s="1" t="s">
        <v>34</v>
      </c>
      <c r="B1041" s="1" t="s">
        <v>223</v>
      </c>
      <c r="C1041" t="str">
        <f t="shared" si="16"/>
        <v xml:space="preserve"> </v>
      </c>
      <c r="D1041" s="1">
        <v>2</v>
      </c>
      <c r="E1041" s="1">
        <v>2</v>
      </c>
      <c r="F1041" s="1" t="s">
        <v>224</v>
      </c>
      <c r="G1041" s="3"/>
      <c r="H1041" s="3">
        <v>0</v>
      </c>
      <c r="I1041" s="9"/>
    </row>
    <row r="1042" spans="1:9">
      <c r="A1042" t="s">
        <v>34</v>
      </c>
      <c r="B1042" t="s">
        <v>223</v>
      </c>
      <c r="C1042" t="str">
        <f t="shared" si="16"/>
        <v xml:space="preserve"> </v>
      </c>
      <c r="D1042">
        <v>2</v>
      </c>
      <c r="E1042">
        <v>2</v>
      </c>
      <c r="F1042" t="s">
        <v>224</v>
      </c>
      <c r="G1042" s="3"/>
      <c r="H1042" s="3">
        <v>0</v>
      </c>
      <c r="I1042" s="9"/>
    </row>
    <row r="1043" spans="1:9">
      <c r="A1043" s="1" t="s">
        <v>34</v>
      </c>
      <c r="B1043" s="1" t="s">
        <v>223</v>
      </c>
      <c r="C1043" t="str">
        <f t="shared" si="16"/>
        <v xml:space="preserve"> </v>
      </c>
      <c r="D1043" s="1">
        <v>2</v>
      </c>
      <c r="E1043" s="1">
        <v>2</v>
      </c>
      <c r="F1043" s="1" t="s">
        <v>224</v>
      </c>
      <c r="G1043" s="3"/>
      <c r="H1043" s="3">
        <v>0</v>
      </c>
      <c r="I1043" s="9"/>
    </row>
    <row r="1044" spans="1:9">
      <c r="A1044" t="s">
        <v>34</v>
      </c>
      <c r="B1044" t="s">
        <v>223</v>
      </c>
      <c r="C1044" t="str">
        <f t="shared" si="16"/>
        <v>2479</v>
      </c>
      <c r="D1044">
        <v>2</v>
      </c>
      <c r="E1044">
        <v>2</v>
      </c>
      <c r="F1044" t="s">
        <v>224</v>
      </c>
      <c r="G1044" t="s">
        <v>15</v>
      </c>
      <c r="H1044" s="2">
        <f>H1028-SUMIF(G1029:G1043,"&lt;&gt;",H1029:H1043)</f>
        <v>0</v>
      </c>
    </row>
    <row r="1045" spans="1:9">
      <c r="A1045" s="1"/>
      <c r="B1045" s="1"/>
      <c r="C1045" t="str">
        <f t="shared" si="16"/>
        <v xml:space="preserve"> </v>
      </c>
      <c r="D1045" s="1"/>
      <c r="E1045" s="1"/>
      <c r="F1045" s="1"/>
      <c r="G1045" s="1"/>
      <c r="H1045" s="1"/>
      <c r="I1045" s="43"/>
    </row>
    <row r="1046" spans="1:9">
      <c r="A1046" t="s">
        <v>16</v>
      </c>
      <c r="B1046" t="s">
        <v>229</v>
      </c>
      <c r="C1046" t="str">
        <f t="shared" si="16"/>
        <v xml:space="preserve"> </v>
      </c>
      <c r="D1046">
        <v>1</v>
      </c>
      <c r="E1046">
        <v>1</v>
      </c>
      <c r="F1046" t="s">
        <v>230</v>
      </c>
      <c r="G1046" t="s">
        <v>13</v>
      </c>
      <c r="H1046" s="2">
        <f>VLOOKUP(B1046,'uc_2024-25'!D:U, 18, FALSE)</f>
        <v>0</v>
      </c>
      <c r="I1046" s="9"/>
    </row>
    <row r="1047" spans="1:9">
      <c r="A1047" s="1" t="s">
        <v>16</v>
      </c>
      <c r="B1047" s="1" t="s">
        <v>229</v>
      </c>
      <c r="C1047" t="str">
        <f t="shared" si="16"/>
        <v xml:space="preserve"> </v>
      </c>
      <c r="D1047" s="1">
        <v>1</v>
      </c>
      <c r="E1047" s="1">
        <v>1</v>
      </c>
      <c r="F1047" s="1" t="s">
        <v>230</v>
      </c>
      <c r="G1047" s="4" t="str">
        <f>VLOOKUP(B1046,'uc_2024-25'!D:AB, 25, FALSE)</f>
        <v>Coordenação externa ao ISA</v>
      </c>
      <c r="H1047" s="3">
        <v>0</v>
      </c>
      <c r="I1047" s="9"/>
    </row>
    <row r="1048" spans="1:9">
      <c r="A1048" t="s">
        <v>16</v>
      </c>
      <c r="B1048" t="s">
        <v>229</v>
      </c>
      <c r="C1048" t="str">
        <f t="shared" si="16"/>
        <v xml:space="preserve"> </v>
      </c>
      <c r="D1048">
        <v>1</v>
      </c>
      <c r="E1048">
        <v>1</v>
      </c>
      <c r="F1048" t="s">
        <v>230</v>
      </c>
      <c r="G1048" s="3"/>
      <c r="H1048" s="3">
        <v>0</v>
      </c>
      <c r="I1048" s="9"/>
    </row>
    <row r="1049" spans="1:9">
      <c r="A1049" s="1" t="s">
        <v>16</v>
      </c>
      <c r="B1049" s="1" t="s">
        <v>229</v>
      </c>
      <c r="C1049" t="str">
        <f t="shared" si="16"/>
        <v xml:space="preserve"> </v>
      </c>
      <c r="D1049" s="1">
        <v>1</v>
      </c>
      <c r="E1049" s="1">
        <v>1</v>
      </c>
      <c r="F1049" s="1" t="s">
        <v>230</v>
      </c>
      <c r="G1049" s="3"/>
      <c r="H1049" s="3">
        <v>0</v>
      </c>
      <c r="I1049" s="9"/>
    </row>
    <row r="1050" spans="1:9">
      <c r="A1050" t="s">
        <v>16</v>
      </c>
      <c r="B1050" t="s">
        <v>229</v>
      </c>
      <c r="C1050" t="str">
        <f t="shared" si="16"/>
        <v xml:space="preserve"> </v>
      </c>
      <c r="D1050">
        <v>1</v>
      </c>
      <c r="E1050">
        <v>1</v>
      </c>
      <c r="F1050" t="s">
        <v>230</v>
      </c>
      <c r="G1050" s="3"/>
      <c r="H1050" s="3">
        <v>0</v>
      </c>
      <c r="I1050" s="9"/>
    </row>
    <row r="1051" spans="1:9">
      <c r="A1051" s="1" t="s">
        <v>16</v>
      </c>
      <c r="B1051" s="1" t="s">
        <v>229</v>
      </c>
      <c r="C1051" t="str">
        <f t="shared" si="16"/>
        <v xml:space="preserve"> </v>
      </c>
      <c r="D1051" s="1">
        <v>1</v>
      </c>
      <c r="E1051" s="1">
        <v>1</v>
      </c>
      <c r="F1051" s="1" t="s">
        <v>230</v>
      </c>
      <c r="G1051" s="3"/>
      <c r="H1051" s="3">
        <v>0</v>
      </c>
      <c r="I1051" s="9"/>
    </row>
    <row r="1052" spans="1:9">
      <c r="A1052" t="s">
        <v>16</v>
      </c>
      <c r="B1052" t="s">
        <v>229</v>
      </c>
      <c r="C1052" t="str">
        <f t="shared" si="16"/>
        <v xml:space="preserve"> </v>
      </c>
      <c r="D1052">
        <v>1</v>
      </c>
      <c r="E1052">
        <v>1</v>
      </c>
      <c r="F1052" t="s">
        <v>230</v>
      </c>
      <c r="G1052" s="3"/>
      <c r="H1052" s="3">
        <v>0</v>
      </c>
      <c r="I1052" s="9"/>
    </row>
    <row r="1053" spans="1:9">
      <c r="A1053" s="1" t="s">
        <v>16</v>
      </c>
      <c r="B1053" s="1" t="s">
        <v>229</v>
      </c>
      <c r="C1053" t="str">
        <f t="shared" si="16"/>
        <v xml:space="preserve"> </v>
      </c>
      <c r="D1053" s="1">
        <v>1</v>
      </c>
      <c r="E1053" s="1">
        <v>1</v>
      </c>
      <c r="F1053" s="1" t="s">
        <v>230</v>
      </c>
      <c r="G1053" s="3"/>
      <c r="H1053" s="3">
        <v>0</v>
      </c>
      <c r="I1053" s="9"/>
    </row>
    <row r="1054" spans="1:9">
      <c r="A1054" t="s">
        <v>16</v>
      </c>
      <c r="B1054" t="s">
        <v>229</v>
      </c>
      <c r="C1054" t="str">
        <f t="shared" si="16"/>
        <v xml:space="preserve"> </v>
      </c>
      <c r="D1054">
        <v>1</v>
      </c>
      <c r="E1054">
        <v>1</v>
      </c>
      <c r="F1054" t="s">
        <v>230</v>
      </c>
      <c r="G1054" s="3"/>
      <c r="H1054" s="3">
        <v>0</v>
      </c>
      <c r="I1054" s="9"/>
    </row>
    <row r="1055" spans="1:9">
      <c r="A1055" s="1" t="s">
        <v>16</v>
      </c>
      <c r="B1055" s="1" t="s">
        <v>229</v>
      </c>
      <c r="C1055" t="str">
        <f t="shared" si="16"/>
        <v xml:space="preserve"> </v>
      </c>
      <c r="D1055" s="1">
        <v>1</v>
      </c>
      <c r="E1055" s="1">
        <v>1</v>
      </c>
      <c r="F1055" s="1" t="s">
        <v>230</v>
      </c>
      <c r="G1055" s="3"/>
      <c r="H1055" s="3">
        <v>0</v>
      </c>
      <c r="I1055" s="9"/>
    </row>
    <row r="1056" spans="1:9">
      <c r="A1056" t="s">
        <v>16</v>
      </c>
      <c r="B1056" t="s">
        <v>229</v>
      </c>
      <c r="C1056" t="str">
        <f t="shared" si="16"/>
        <v xml:space="preserve"> </v>
      </c>
      <c r="D1056">
        <v>1</v>
      </c>
      <c r="E1056">
        <v>1</v>
      </c>
      <c r="F1056" t="s">
        <v>230</v>
      </c>
      <c r="G1056" s="3"/>
      <c r="H1056" s="3">
        <v>0</v>
      </c>
      <c r="I1056" s="9"/>
    </row>
    <row r="1057" spans="1:9">
      <c r="A1057" s="1" t="s">
        <v>16</v>
      </c>
      <c r="B1057" s="1" t="s">
        <v>229</v>
      </c>
      <c r="C1057" t="str">
        <f t="shared" si="16"/>
        <v xml:space="preserve"> </v>
      </c>
      <c r="D1057" s="1">
        <v>1</v>
      </c>
      <c r="E1057" s="1">
        <v>1</v>
      </c>
      <c r="F1057" s="1" t="s">
        <v>230</v>
      </c>
      <c r="G1057" s="3"/>
      <c r="H1057" s="3">
        <v>0</v>
      </c>
      <c r="I1057" s="9"/>
    </row>
    <row r="1058" spans="1:9">
      <c r="A1058" t="s">
        <v>16</v>
      </c>
      <c r="B1058" t="s">
        <v>229</v>
      </c>
      <c r="C1058" t="str">
        <f t="shared" si="16"/>
        <v xml:space="preserve"> </v>
      </c>
      <c r="D1058">
        <v>1</v>
      </c>
      <c r="E1058">
        <v>1</v>
      </c>
      <c r="F1058" t="s">
        <v>230</v>
      </c>
      <c r="G1058" s="3"/>
      <c r="H1058" s="3">
        <v>0</v>
      </c>
      <c r="I1058" s="9"/>
    </row>
    <row r="1059" spans="1:9">
      <c r="A1059" s="1" t="s">
        <v>16</v>
      </c>
      <c r="B1059" s="1" t="s">
        <v>229</v>
      </c>
      <c r="C1059" t="str">
        <f t="shared" si="16"/>
        <v xml:space="preserve"> </v>
      </c>
      <c r="D1059" s="1">
        <v>1</v>
      </c>
      <c r="E1059" s="1">
        <v>1</v>
      </c>
      <c r="F1059" s="1" t="s">
        <v>230</v>
      </c>
      <c r="G1059" s="3"/>
      <c r="H1059" s="3">
        <v>0</v>
      </c>
      <c r="I1059" s="9"/>
    </row>
    <row r="1060" spans="1:9">
      <c r="A1060" t="s">
        <v>16</v>
      </c>
      <c r="B1060" t="s">
        <v>229</v>
      </c>
      <c r="C1060" t="str">
        <f t="shared" si="16"/>
        <v xml:space="preserve"> </v>
      </c>
      <c r="D1060">
        <v>1</v>
      </c>
      <c r="E1060">
        <v>1</v>
      </c>
      <c r="F1060" t="s">
        <v>230</v>
      </c>
      <c r="G1060" s="3"/>
      <c r="H1060" s="3">
        <v>0</v>
      </c>
      <c r="I1060" s="9"/>
    </row>
    <row r="1061" spans="1:9">
      <c r="A1061" s="1" t="s">
        <v>16</v>
      </c>
      <c r="B1061" s="1" t="s">
        <v>229</v>
      </c>
      <c r="C1061" t="str">
        <f t="shared" si="16"/>
        <v xml:space="preserve"> </v>
      </c>
      <c r="D1061" s="1">
        <v>1</v>
      </c>
      <c r="E1061" s="1">
        <v>1</v>
      </c>
      <c r="F1061" s="1" t="s">
        <v>230</v>
      </c>
      <c r="G1061" s="3"/>
      <c r="H1061" s="3">
        <v>0</v>
      </c>
      <c r="I1061" s="9"/>
    </row>
    <row r="1062" spans="1:9">
      <c r="A1062" t="s">
        <v>16</v>
      </c>
      <c r="B1062" t="s">
        <v>229</v>
      </c>
      <c r="C1062" t="str">
        <f t="shared" si="16"/>
        <v>10012</v>
      </c>
      <c r="D1062">
        <v>1</v>
      </c>
      <c r="E1062">
        <v>1</v>
      </c>
      <c r="F1062" t="s">
        <v>230</v>
      </c>
      <c r="G1062" t="s">
        <v>15</v>
      </c>
      <c r="H1062" s="2">
        <f>H1046-SUMIF(G1047:G1061,"&lt;&gt;",H1047:H1061)</f>
        <v>0</v>
      </c>
    </row>
    <row r="1063" spans="1:9">
      <c r="A1063" s="1"/>
      <c r="B1063" s="1"/>
      <c r="C1063" t="str">
        <f t="shared" si="16"/>
        <v xml:space="preserve"> </v>
      </c>
      <c r="D1063" s="1"/>
      <c r="E1063" s="1"/>
      <c r="F1063" s="1"/>
      <c r="G1063" s="1"/>
      <c r="H1063" s="1"/>
      <c r="I1063" s="43"/>
    </row>
    <row r="1064" spans="1:9">
      <c r="A1064" t="s">
        <v>34</v>
      </c>
      <c r="B1064" t="s">
        <v>231</v>
      </c>
      <c r="C1064" t="str">
        <f t="shared" si="16"/>
        <v xml:space="preserve"> </v>
      </c>
      <c r="D1064">
        <v>2</v>
      </c>
      <c r="E1064">
        <v>1</v>
      </c>
      <c r="F1064" t="s">
        <v>232</v>
      </c>
      <c r="G1064" t="s">
        <v>13</v>
      </c>
      <c r="H1064" s="2">
        <f>VLOOKUP(B1064,'uc_2024-25'!D:U, 18, FALSE)</f>
        <v>252</v>
      </c>
      <c r="I1064" s="9" t="s">
        <v>233</v>
      </c>
    </row>
    <row r="1065" spans="1:9">
      <c r="A1065" s="1" t="s">
        <v>34</v>
      </c>
      <c r="B1065" s="1" t="s">
        <v>231</v>
      </c>
      <c r="C1065" t="str">
        <f t="shared" si="16"/>
        <v xml:space="preserve"> </v>
      </c>
      <c r="D1065" s="1">
        <v>2</v>
      </c>
      <c r="E1065" s="1">
        <v>1</v>
      </c>
      <c r="F1065" s="1" t="s">
        <v>232</v>
      </c>
      <c r="G1065" s="4" t="str">
        <f>VLOOKUP(B1064,'uc_2024-25'!D:AB, 25, FALSE)</f>
        <v>Maria Teresa Marques Ferreira</v>
      </c>
      <c r="H1065" s="3">
        <v>1</v>
      </c>
      <c r="I1065" s="9"/>
    </row>
    <row r="1066" spans="1:9">
      <c r="A1066" t="s">
        <v>34</v>
      </c>
      <c r="B1066" t="s">
        <v>231</v>
      </c>
      <c r="C1066" t="str">
        <f t="shared" si="16"/>
        <v xml:space="preserve"> </v>
      </c>
      <c r="D1066">
        <v>2</v>
      </c>
      <c r="E1066">
        <v>1</v>
      </c>
      <c r="F1066" t="s">
        <v>232</v>
      </c>
      <c r="G1066" s="3" t="s">
        <v>228</v>
      </c>
      <c r="H1066" s="3">
        <v>146</v>
      </c>
      <c r="I1066" s="9"/>
    </row>
    <row r="1067" spans="1:9">
      <c r="A1067" s="1" t="s">
        <v>34</v>
      </c>
      <c r="B1067" s="1" t="s">
        <v>231</v>
      </c>
      <c r="C1067" t="str">
        <f t="shared" si="16"/>
        <v xml:space="preserve"> </v>
      </c>
      <c r="D1067" s="1">
        <v>2</v>
      </c>
      <c r="E1067" s="1">
        <v>1</v>
      </c>
      <c r="F1067" s="1" t="s">
        <v>232</v>
      </c>
      <c r="G1067" s="3" t="s">
        <v>106</v>
      </c>
      <c r="H1067" s="3">
        <v>105</v>
      </c>
      <c r="I1067" s="9"/>
    </row>
    <row r="1068" spans="1:9">
      <c r="A1068" t="s">
        <v>34</v>
      </c>
      <c r="B1068" t="s">
        <v>231</v>
      </c>
      <c r="C1068" t="str">
        <f t="shared" si="16"/>
        <v xml:space="preserve"> </v>
      </c>
      <c r="D1068">
        <v>2</v>
      </c>
      <c r="E1068">
        <v>1</v>
      </c>
      <c r="F1068" t="s">
        <v>232</v>
      </c>
      <c r="G1068" s="3"/>
      <c r="H1068" s="3">
        <v>0</v>
      </c>
      <c r="I1068" s="9"/>
    </row>
    <row r="1069" spans="1:9">
      <c r="A1069" s="1" t="s">
        <v>34</v>
      </c>
      <c r="B1069" s="1" t="s">
        <v>231</v>
      </c>
      <c r="C1069" t="str">
        <f t="shared" si="16"/>
        <v xml:space="preserve"> </v>
      </c>
      <c r="D1069" s="1">
        <v>2</v>
      </c>
      <c r="E1069" s="1">
        <v>1</v>
      </c>
      <c r="F1069" s="1" t="s">
        <v>232</v>
      </c>
      <c r="G1069" s="3"/>
      <c r="H1069" s="3">
        <v>0</v>
      </c>
      <c r="I1069" s="9"/>
    </row>
    <row r="1070" spans="1:9">
      <c r="A1070" t="s">
        <v>34</v>
      </c>
      <c r="B1070" t="s">
        <v>231</v>
      </c>
      <c r="C1070" t="str">
        <f t="shared" si="16"/>
        <v xml:space="preserve"> </v>
      </c>
      <c r="D1070">
        <v>2</v>
      </c>
      <c r="E1070">
        <v>1</v>
      </c>
      <c r="F1070" t="s">
        <v>232</v>
      </c>
      <c r="G1070" s="3"/>
      <c r="H1070" s="3">
        <v>0</v>
      </c>
      <c r="I1070" s="9"/>
    </row>
    <row r="1071" spans="1:9">
      <c r="A1071" s="1" t="s">
        <v>34</v>
      </c>
      <c r="B1071" s="1" t="s">
        <v>231</v>
      </c>
      <c r="C1071" t="str">
        <f t="shared" si="16"/>
        <v xml:space="preserve"> </v>
      </c>
      <c r="D1071" s="1">
        <v>2</v>
      </c>
      <c r="E1071" s="1">
        <v>1</v>
      </c>
      <c r="F1071" s="1" t="s">
        <v>232</v>
      </c>
      <c r="G1071" s="3"/>
      <c r="H1071" s="3">
        <v>0</v>
      </c>
      <c r="I1071" s="9"/>
    </row>
    <row r="1072" spans="1:9">
      <c r="A1072" t="s">
        <v>34</v>
      </c>
      <c r="B1072" t="s">
        <v>231</v>
      </c>
      <c r="C1072" t="str">
        <f t="shared" si="16"/>
        <v xml:space="preserve"> </v>
      </c>
      <c r="D1072">
        <v>2</v>
      </c>
      <c r="E1072">
        <v>1</v>
      </c>
      <c r="F1072" t="s">
        <v>232</v>
      </c>
      <c r="G1072" s="3"/>
      <c r="H1072" s="3">
        <v>0</v>
      </c>
      <c r="I1072" s="9"/>
    </row>
    <row r="1073" spans="1:9">
      <c r="A1073" s="1" t="s">
        <v>34</v>
      </c>
      <c r="B1073" s="1" t="s">
        <v>231</v>
      </c>
      <c r="C1073" t="str">
        <f t="shared" si="16"/>
        <v xml:space="preserve"> </v>
      </c>
      <c r="D1073" s="1">
        <v>2</v>
      </c>
      <c r="E1073" s="1">
        <v>1</v>
      </c>
      <c r="F1073" s="1" t="s">
        <v>232</v>
      </c>
      <c r="G1073" s="3"/>
      <c r="H1073" s="3">
        <v>0</v>
      </c>
      <c r="I1073" s="9"/>
    </row>
    <row r="1074" spans="1:9">
      <c r="A1074" t="s">
        <v>34</v>
      </c>
      <c r="B1074" t="s">
        <v>231</v>
      </c>
      <c r="C1074" t="str">
        <f t="shared" si="16"/>
        <v xml:space="preserve"> </v>
      </c>
      <c r="D1074">
        <v>2</v>
      </c>
      <c r="E1074">
        <v>1</v>
      </c>
      <c r="F1074" t="s">
        <v>232</v>
      </c>
      <c r="G1074" s="3"/>
      <c r="H1074" s="3">
        <v>0</v>
      </c>
      <c r="I1074" s="9"/>
    </row>
    <row r="1075" spans="1:9">
      <c r="A1075" s="1" t="s">
        <v>34</v>
      </c>
      <c r="B1075" s="1" t="s">
        <v>231</v>
      </c>
      <c r="C1075" t="str">
        <f t="shared" si="16"/>
        <v xml:space="preserve"> </v>
      </c>
      <c r="D1075" s="1">
        <v>2</v>
      </c>
      <c r="E1075" s="1">
        <v>1</v>
      </c>
      <c r="F1075" s="1" t="s">
        <v>232</v>
      </c>
      <c r="G1075" s="3"/>
      <c r="H1075" s="3">
        <v>0</v>
      </c>
      <c r="I1075" s="9"/>
    </row>
    <row r="1076" spans="1:9">
      <c r="A1076" t="s">
        <v>34</v>
      </c>
      <c r="B1076" t="s">
        <v>231</v>
      </c>
      <c r="C1076" t="str">
        <f t="shared" si="16"/>
        <v xml:space="preserve"> </v>
      </c>
      <c r="D1076">
        <v>2</v>
      </c>
      <c r="E1076">
        <v>1</v>
      </c>
      <c r="F1076" t="s">
        <v>232</v>
      </c>
      <c r="G1076" s="3"/>
      <c r="H1076" s="3">
        <v>0</v>
      </c>
      <c r="I1076" s="9"/>
    </row>
    <row r="1077" spans="1:9">
      <c r="A1077" s="1" t="s">
        <v>34</v>
      </c>
      <c r="B1077" s="1" t="s">
        <v>231</v>
      </c>
      <c r="C1077" t="str">
        <f t="shared" si="16"/>
        <v xml:space="preserve"> </v>
      </c>
      <c r="D1077" s="1">
        <v>2</v>
      </c>
      <c r="E1077" s="1">
        <v>1</v>
      </c>
      <c r="F1077" s="1" t="s">
        <v>232</v>
      </c>
      <c r="G1077" s="3"/>
      <c r="H1077" s="3">
        <v>0</v>
      </c>
      <c r="I1077" s="9"/>
    </row>
    <row r="1078" spans="1:9">
      <c r="A1078" t="s">
        <v>34</v>
      </c>
      <c r="B1078" t="s">
        <v>231</v>
      </c>
      <c r="C1078" t="str">
        <f t="shared" si="16"/>
        <v xml:space="preserve"> </v>
      </c>
      <c r="D1078">
        <v>2</v>
      </c>
      <c r="E1078">
        <v>1</v>
      </c>
      <c r="F1078" t="s">
        <v>232</v>
      </c>
      <c r="G1078" s="3"/>
      <c r="H1078" s="3">
        <v>0</v>
      </c>
      <c r="I1078" s="9"/>
    </row>
    <row r="1079" spans="1:9">
      <c r="A1079" s="1" t="s">
        <v>34</v>
      </c>
      <c r="B1079" s="1" t="s">
        <v>231</v>
      </c>
      <c r="C1079" t="str">
        <f t="shared" si="16"/>
        <v xml:space="preserve"> </v>
      </c>
      <c r="D1079" s="1">
        <v>2</v>
      </c>
      <c r="E1079" s="1">
        <v>1</v>
      </c>
      <c r="F1079" s="1" t="s">
        <v>232</v>
      </c>
      <c r="G1079" s="3"/>
      <c r="H1079" s="3">
        <v>0</v>
      </c>
      <c r="I1079" s="9"/>
    </row>
    <row r="1080" spans="1:9">
      <c r="A1080" t="s">
        <v>34</v>
      </c>
      <c r="B1080" t="s">
        <v>231</v>
      </c>
      <c r="C1080" t="str">
        <f t="shared" si="16"/>
        <v>2480</v>
      </c>
      <c r="D1080">
        <v>2</v>
      </c>
      <c r="E1080">
        <v>1</v>
      </c>
      <c r="F1080" t="s">
        <v>232</v>
      </c>
      <c r="G1080" t="s">
        <v>15</v>
      </c>
      <c r="H1080" s="2">
        <f>H1064-SUMIF(G1065:G1079,"&lt;&gt;",H1065:H1079)</f>
        <v>0</v>
      </c>
    </row>
    <row r="1081" spans="1:9">
      <c r="A1081" s="1"/>
      <c r="B1081" s="1"/>
      <c r="C1081" t="str">
        <f t="shared" si="16"/>
        <v xml:space="preserve"> </v>
      </c>
      <c r="D1081" s="1"/>
      <c r="E1081" s="1"/>
      <c r="F1081" s="1"/>
      <c r="G1081" s="1"/>
      <c r="H1081" s="1"/>
      <c r="I1081" s="43"/>
    </row>
    <row r="1082" spans="1:9">
      <c r="A1082" t="s">
        <v>34</v>
      </c>
      <c r="B1082" t="s">
        <v>234</v>
      </c>
      <c r="C1082" t="str">
        <f t="shared" si="16"/>
        <v xml:space="preserve"> </v>
      </c>
      <c r="D1082">
        <v>3</v>
      </c>
      <c r="E1082">
        <v>1</v>
      </c>
      <c r="F1082" t="s">
        <v>235</v>
      </c>
      <c r="G1082" t="s">
        <v>13</v>
      </c>
      <c r="H1082" s="2">
        <f>VLOOKUP(B1082,'uc_2024-25'!D:U, 18, FALSE)</f>
        <v>56</v>
      </c>
      <c r="I1082" s="9"/>
    </row>
    <row r="1083" spans="1:9">
      <c r="A1083" s="1" t="s">
        <v>34</v>
      </c>
      <c r="B1083" s="1" t="s">
        <v>234</v>
      </c>
      <c r="C1083" t="str">
        <f t="shared" si="16"/>
        <v xml:space="preserve"> </v>
      </c>
      <c r="D1083" s="1">
        <v>3</v>
      </c>
      <c r="E1083" s="1">
        <v>1</v>
      </c>
      <c r="F1083" s="1" t="s">
        <v>235</v>
      </c>
      <c r="G1083" s="4" t="str">
        <f>VLOOKUP(B1082,'uc_2024-25'!D:AB, 25, FALSE)</f>
        <v>Maria Teresa Gomes Afonso do Paço</v>
      </c>
      <c r="H1083" s="3">
        <v>36</v>
      </c>
      <c r="I1083" s="9"/>
    </row>
    <row r="1084" spans="1:9">
      <c r="A1084" t="s">
        <v>34</v>
      </c>
      <c r="B1084" t="s">
        <v>234</v>
      </c>
      <c r="C1084" t="str">
        <f t="shared" si="16"/>
        <v xml:space="preserve"> </v>
      </c>
      <c r="D1084">
        <v>3</v>
      </c>
      <c r="E1084">
        <v>1</v>
      </c>
      <c r="F1084" t="s">
        <v>235</v>
      </c>
      <c r="G1084" s="3" t="s">
        <v>228</v>
      </c>
      <c r="H1084" s="3">
        <v>20</v>
      </c>
      <c r="I1084" s="9"/>
    </row>
    <row r="1085" spans="1:9">
      <c r="A1085" s="1" t="s">
        <v>34</v>
      </c>
      <c r="B1085" s="1" t="s">
        <v>234</v>
      </c>
      <c r="C1085" t="str">
        <f t="shared" si="16"/>
        <v xml:space="preserve"> </v>
      </c>
      <c r="D1085" s="1">
        <v>3</v>
      </c>
      <c r="E1085" s="1">
        <v>1</v>
      </c>
      <c r="F1085" s="1" t="s">
        <v>235</v>
      </c>
      <c r="G1085" s="3"/>
      <c r="H1085" s="3">
        <v>0</v>
      </c>
      <c r="I1085" s="9"/>
    </row>
    <row r="1086" spans="1:9">
      <c r="A1086" t="s">
        <v>34</v>
      </c>
      <c r="B1086" t="s">
        <v>234</v>
      </c>
      <c r="C1086" t="str">
        <f t="shared" si="16"/>
        <v xml:space="preserve"> </v>
      </c>
      <c r="D1086">
        <v>3</v>
      </c>
      <c r="E1086">
        <v>1</v>
      </c>
      <c r="F1086" t="s">
        <v>235</v>
      </c>
      <c r="G1086" s="3"/>
      <c r="H1086" s="3">
        <v>0</v>
      </c>
      <c r="I1086" s="9"/>
    </row>
    <row r="1087" spans="1:9">
      <c r="A1087" s="1" t="s">
        <v>34</v>
      </c>
      <c r="B1087" s="1" t="s">
        <v>234</v>
      </c>
      <c r="C1087" t="str">
        <f t="shared" si="16"/>
        <v xml:space="preserve"> </v>
      </c>
      <c r="D1087" s="1">
        <v>3</v>
      </c>
      <c r="E1087" s="1">
        <v>1</v>
      </c>
      <c r="F1087" s="1" t="s">
        <v>235</v>
      </c>
      <c r="G1087" s="3"/>
      <c r="H1087" s="3">
        <v>0</v>
      </c>
      <c r="I1087" s="9"/>
    </row>
    <row r="1088" spans="1:9">
      <c r="A1088" t="s">
        <v>34</v>
      </c>
      <c r="B1088" t="s">
        <v>234</v>
      </c>
      <c r="C1088" t="str">
        <f t="shared" si="16"/>
        <v xml:space="preserve"> </v>
      </c>
      <c r="D1088">
        <v>3</v>
      </c>
      <c r="E1088">
        <v>1</v>
      </c>
      <c r="F1088" t="s">
        <v>235</v>
      </c>
      <c r="G1088" s="3"/>
      <c r="H1088" s="3">
        <v>0</v>
      </c>
      <c r="I1088" s="9"/>
    </row>
    <row r="1089" spans="1:9">
      <c r="A1089" s="1" t="s">
        <v>34</v>
      </c>
      <c r="B1089" s="1" t="s">
        <v>234</v>
      </c>
      <c r="C1089" t="str">
        <f t="shared" si="16"/>
        <v xml:space="preserve"> </v>
      </c>
      <c r="D1089" s="1">
        <v>3</v>
      </c>
      <c r="E1089" s="1">
        <v>1</v>
      </c>
      <c r="F1089" s="1" t="s">
        <v>235</v>
      </c>
      <c r="G1089" s="3"/>
      <c r="H1089" s="3">
        <v>0</v>
      </c>
      <c r="I1089" s="9"/>
    </row>
    <row r="1090" spans="1:9">
      <c r="A1090" t="s">
        <v>34</v>
      </c>
      <c r="B1090" t="s">
        <v>234</v>
      </c>
      <c r="C1090" t="str">
        <f t="shared" si="16"/>
        <v xml:space="preserve"> </v>
      </c>
      <c r="D1090">
        <v>3</v>
      </c>
      <c r="E1090">
        <v>1</v>
      </c>
      <c r="F1090" t="s">
        <v>235</v>
      </c>
      <c r="G1090" s="3"/>
      <c r="H1090" s="3">
        <v>0</v>
      </c>
      <c r="I1090" s="9"/>
    </row>
    <row r="1091" spans="1:9">
      <c r="A1091" s="1" t="s">
        <v>34</v>
      </c>
      <c r="B1091" s="1" t="s">
        <v>234</v>
      </c>
      <c r="C1091" t="str">
        <f t="shared" ref="C1091:C1154" si="17">IF(G1091="Em falta (positivo); A mais (negativo):",B1091," ")</f>
        <v xml:space="preserve"> </v>
      </c>
      <c r="D1091" s="1">
        <v>3</v>
      </c>
      <c r="E1091" s="1">
        <v>1</v>
      </c>
      <c r="F1091" s="1" t="s">
        <v>235</v>
      </c>
      <c r="G1091" s="3"/>
      <c r="H1091" s="3">
        <v>0</v>
      </c>
      <c r="I1091" s="9"/>
    </row>
    <row r="1092" spans="1:9">
      <c r="A1092" t="s">
        <v>34</v>
      </c>
      <c r="B1092" t="s">
        <v>234</v>
      </c>
      <c r="C1092" t="str">
        <f t="shared" si="17"/>
        <v xml:space="preserve"> </v>
      </c>
      <c r="D1092">
        <v>3</v>
      </c>
      <c r="E1092">
        <v>1</v>
      </c>
      <c r="F1092" t="s">
        <v>235</v>
      </c>
      <c r="G1092" s="3"/>
      <c r="H1092" s="3">
        <v>0</v>
      </c>
      <c r="I1092" s="9"/>
    </row>
    <row r="1093" spans="1:9">
      <c r="A1093" s="1" t="s">
        <v>34</v>
      </c>
      <c r="B1093" s="1" t="s">
        <v>234</v>
      </c>
      <c r="C1093" t="str">
        <f t="shared" si="17"/>
        <v xml:space="preserve"> </v>
      </c>
      <c r="D1093" s="1">
        <v>3</v>
      </c>
      <c r="E1093" s="1">
        <v>1</v>
      </c>
      <c r="F1093" s="1" t="s">
        <v>235</v>
      </c>
      <c r="G1093" s="3"/>
      <c r="H1093" s="3">
        <v>0</v>
      </c>
      <c r="I1093" s="9"/>
    </row>
    <row r="1094" spans="1:9">
      <c r="A1094" t="s">
        <v>34</v>
      </c>
      <c r="B1094" t="s">
        <v>234</v>
      </c>
      <c r="C1094" t="str">
        <f t="shared" si="17"/>
        <v xml:space="preserve"> </v>
      </c>
      <c r="D1094">
        <v>3</v>
      </c>
      <c r="E1094">
        <v>1</v>
      </c>
      <c r="F1094" t="s">
        <v>235</v>
      </c>
      <c r="G1094" s="3"/>
      <c r="H1094" s="3">
        <v>0</v>
      </c>
      <c r="I1094" s="9"/>
    </row>
    <row r="1095" spans="1:9">
      <c r="A1095" s="1" t="s">
        <v>34</v>
      </c>
      <c r="B1095" s="1" t="s">
        <v>234</v>
      </c>
      <c r="C1095" t="str">
        <f t="shared" si="17"/>
        <v xml:space="preserve"> </v>
      </c>
      <c r="D1095" s="1">
        <v>3</v>
      </c>
      <c r="E1095" s="1">
        <v>1</v>
      </c>
      <c r="F1095" s="1" t="s">
        <v>235</v>
      </c>
      <c r="G1095" s="3"/>
      <c r="H1095" s="3">
        <v>0</v>
      </c>
      <c r="I1095" s="9"/>
    </row>
    <row r="1096" spans="1:9">
      <c r="A1096" t="s">
        <v>34</v>
      </c>
      <c r="B1096" t="s">
        <v>234</v>
      </c>
      <c r="C1096" t="str">
        <f t="shared" si="17"/>
        <v xml:space="preserve"> </v>
      </c>
      <c r="D1096">
        <v>3</v>
      </c>
      <c r="E1096">
        <v>1</v>
      </c>
      <c r="F1096" t="s">
        <v>235</v>
      </c>
      <c r="G1096" s="3"/>
      <c r="H1096" s="3">
        <v>0</v>
      </c>
      <c r="I1096" s="9"/>
    </row>
    <row r="1097" spans="1:9">
      <c r="A1097" s="1" t="s">
        <v>34</v>
      </c>
      <c r="B1097" s="1" t="s">
        <v>234</v>
      </c>
      <c r="C1097" t="str">
        <f t="shared" si="17"/>
        <v xml:space="preserve"> </v>
      </c>
      <c r="D1097" s="1">
        <v>3</v>
      </c>
      <c r="E1097" s="1">
        <v>1</v>
      </c>
      <c r="F1097" s="1" t="s">
        <v>235</v>
      </c>
      <c r="G1097" s="3"/>
      <c r="H1097" s="3">
        <v>0</v>
      </c>
      <c r="I1097" s="9"/>
    </row>
    <row r="1098" spans="1:9">
      <c r="A1098" t="s">
        <v>34</v>
      </c>
      <c r="B1098" t="s">
        <v>234</v>
      </c>
      <c r="C1098" t="str">
        <f t="shared" si="17"/>
        <v>2481</v>
      </c>
      <c r="D1098">
        <v>3</v>
      </c>
      <c r="E1098">
        <v>1</v>
      </c>
      <c r="F1098" t="s">
        <v>235</v>
      </c>
      <c r="G1098" t="s">
        <v>15</v>
      </c>
      <c r="H1098" s="2">
        <f>H1082-SUMIF(G1083:G1097,"&lt;&gt;",H1083:H1097)</f>
        <v>0</v>
      </c>
    </row>
    <row r="1099" spans="1:9">
      <c r="A1099" s="1"/>
      <c r="B1099" s="1"/>
      <c r="C1099" t="str">
        <f t="shared" si="17"/>
        <v xml:space="preserve"> </v>
      </c>
      <c r="D1099" s="1"/>
      <c r="E1099" s="1"/>
      <c r="F1099" s="1"/>
      <c r="G1099" s="1"/>
      <c r="H1099" s="1"/>
      <c r="I1099" s="43"/>
    </row>
    <row r="1100" spans="1:9">
      <c r="A1100" t="s">
        <v>34</v>
      </c>
      <c r="B1100" t="s">
        <v>236</v>
      </c>
      <c r="C1100" t="str">
        <f t="shared" si="17"/>
        <v xml:space="preserve"> </v>
      </c>
      <c r="D1100">
        <v>2</v>
      </c>
      <c r="E1100">
        <v>1</v>
      </c>
      <c r="F1100" t="s">
        <v>237</v>
      </c>
      <c r="G1100" t="s">
        <v>13</v>
      </c>
      <c r="H1100" s="2">
        <f>VLOOKUP(B1100,'uc_2024-25'!D:U, 18, FALSE)</f>
        <v>0</v>
      </c>
      <c r="I1100" s="9"/>
    </row>
    <row r="1101" spans="1:9">
      <c r="A1101" s="1" t="s">
        <v>34</v>
      </c>
      <c r="B1101" s="1" t="s">
        <v>236</v>
      </c>
      <c r="C1101" t="str">
        <f t="shared" si="17"/>
        <v xml:space="preserve"> </v>
      </c>
      <c r="D1101" s="1">
        <v>2</v>
      </c>
      <c r="E1101" s="1">
        <v>1</v>
      </c>
      <c r="F1101" s="1" t="s">
        <v>237</v>
      </c>
      <c r="G1101" s="4" t="str">
        <f>VLOOKUP(B1100,'uc_2024-25'!D:AB, 25, FALSE)</f>
        <v>Coordenação externa ao ISA</v>
      </c>
      <c r="H1101" s="3">
        <v>0</v>
      </c>
      <c r="I1101" s="9"/>
    </row>
    <row r="1102" spans="1:9">
      <c r="A1102" t="s">
        <v>34</v>
      </c>
      <c r="B1102" t="s">
        <v>236</v>
      </c>
      <c r="C1102" t="str">
        <f t="shared" si="17"/>
        <v xml:space="preserve"> </v>
      </c>
      <c r="D1102">
        <v>2</v>
      </c>
      <c r="E1102">
        <v>1</v>
      </c>
      <c r="F1102" t="s">
        <v>237</v>
      </c>
      <c r="G1102" s="3"/>
      <c r="H1102" s="3">
        <v>0</v>
      </c>
      <c r="I1102" s="9"/>
    </row>
    <row r="1103" spans="1:9">
      <c r="A1103" s="1" t="s">
        <v>34</v>
      </c>
      <c r="B1103" s="1" t="s">
        <v>236</v>
      </c>
      <c r="C1103" t="str">
        <f t="shared" si="17"/>
        <v xml:space="preserve"> </v>
      </c>
      <c r="D1103" s="1">
        <v>2</v>
      </c>
      <c r="E1103" s="1">
        <v>1</v>
      </c>
      <c r="F1103" s="1" t="s">
        <v>237</v>
      </c>
      <c r="G1103" s="3"/>
      <c r="H1103" s="3">
        <v>0</v>
      </c>
      <c r="I1103" s="9"/>
    </row>
    <row r="1104" spans="1:9">
      <c r="A1104" t="s">
        <v>34</v>
      </c>
      <c r="B1104" t="s">
        <v>236</v>
      </c>
      <c r="C1104" t="str">
        <f t="shared" si="17"/>
        <v xml:space="preserve"> </v>
      </c>
      <c r="D1104">
        <v>2</v>
      </c>
      <c r="E1104">
        <v>1</v>
      </c>
      <c r="F1104" t="s">
        <v>237</v>
      </c>
      <c r="G1104" s="3"/>
      <c r="H1104" s="3">
        <v>0</v>
      </c>
      <c r="I1104" s="9"/>
    </row>
    <row r="1105" spans="1:9">
      <c r="A1105" s="1" t="s">
        <v>34</v>
      </c>
      <c r="B1105" s="1" t="s">
        <v>236</v>
      </c>
      <c r="C1105" t="str">
        <f t="shared" si="17"/>
        <v xml:space="preserve"> </v>
      </c>
      <c r="D1105" s="1">
        <v>2</v>
      </c>
      <c r="E1105" s="1">
        <v>1</v>
      </c>
      <c r="F1105" s="1" t="s">
        <v>237</v>
      </c>
      <c r="G1105" s="3"/>
      <c r="H1105" s="3">
        <v>0</v>
      </c>
      <c r="I1105" s="9"/>
    </row>
    <row r="1106" spans="1:9">
      <c r="A1106" t="s">
        <v>34</v>
      </c>
      <c r="B1106" t="s">
        <v>236</v>
      </c>
      <c r="C1106" t="str">
        <f t="shared" si="17"/>
        <v xml:space="preserve"> </v>
      </c>
      <c r="D1106">
        <v>2</v>
      </c>
      <c r="E1106">
        <v>1</v>
      </c>
      <c r="F1106" t="s">
        <v>237</v>
      </c>
      <c r="G1106" s="3"/>
      <c r="H1106" s="3">
        <v>0</v>
      </c>
      <c r="I1106" s="9"/>
    </row>
    <row r="1107" spans="1:9">
      <c r="A1107" s="1" t="s">
        <v>34</v>
      </c>
      <c r="B1107" s="1" t="s">
        <v>236</v>
      </c>
      <c r="C1107" t="str">
        <f t="shared" si="17"/>
        <v xml:space="preserve"> </v>
      </c>
      <c r="D1107" s="1">
        <v>2</v>
      </c>
      <c r="E1107" s="1">
        <v>1</v>
      </c>
      <c r="F1107" s="1" t="s">
        <v>237</v>
      </c>
      <c r="G1107" s="3"/>
      <c r="H1107" s="3">
        <v>0</v>
      </c>
      <c r="I1107" s="9"/>
    </row>
    <row r="1108" spans="1:9">
      <c r="A1108" t="s">
        <v>34</v>
      </c>
      <c r="B1108" t="s">
        <v>236</v>
      </c>
      <c r="C1108" t="str">
        <f t="shared" si="17"/>
        <v xml:space="preserve"> </v>
      </c>
      <c r="D1108">
        <v>2</v>
      </c>
      <c r="E1108">
        <v>1</v>
      </c>
      <c r="F1108" t="s">
        <v>237</v>
      </c>
      <c r="G1108" s="3"/>
      <c r="H1108" s="3">
        <v>0</v>
      </c>
      <c r="I1108" s="9"/>
    </row>
    <row r="1109" spans="1:9">
      <c r="A1109" s="1" t="s">
        <v>34</v>
      </c>
      <c r="B1109" s="1" t="s">
        <v>236</v>
      </c>
      <c r="C1109" t="str">
        <f t="shared" si="17"/>
        <v xml:space="preserve"> </v>
      </c>
      <c r="D1109" s="1">
        <v>2</v>
      </c>
      <c r="E1109" s="1">
        <v>1</v>
      </c>
      <c r="F1109" s="1" t="s">
        <v>237</v>
      </c>
      <c r="G1109" s="3"/>
      <c r="H1109" s="3">
        <v>0</v>
      </c>
      <c r="I1109" s="9"/>
    </row>
    <row r="1110" spans="1:9">
      <c r="A1110" t="s">
        <v>34</v>
      </c>
      <c r="B1110" t="s">
        <v>236</v>
      </c>
      <c r="C1110" t="str">
        <f t="shared" si="17"/>
        <v xml:space="preserve"> </v>
      </c>
      <c r="D1110">
        <v>2</v>
      </c>
      <c r="E1110">
        <v>1</v>
      </c>
      <c r="F1110" t="s">
        <v>237</v>
      </c>
      <c r="G1110" s="3"/>
      <c r="H1110" s="3">
        <v>0</v>
      </c>
      <c r="I1110" s="9"/>
    </row>
    <row r="1111" spans="1:9">
      <c r="A1111" s="1" t="s">
        <v>34</v>
      </c>
      <c r="B1111" s="1" t="s">
        <v>236</v>
      </c>
      <c r="C1111" t="str">
        <f t="shared" si="17"/>
        <v xml:space="preserve"> </v>
      </c>
      <c r="D1111" s="1">
        <v>2</v>
      </c>
      <c r="E1111" s="1">
        <v>1</v>
      </c>
      <c r="F1111" s="1" t="s">
        <v>237</v>
      </c>
      <c r="G1111" s="3"/>
      <c r="H1111" s="3">
        <v>0</v>
      </c>
      <c r="I1111" s="9"/>
    </row>
    <row r="1112" spans="1:9">
      <c r="A1112" t="s">
        <v>34</v>
      </c>
      <c r="B1112" t="s">
        <v>236</v>
      </c>
      <c r="C1112" t="str">
        <f t="shared" si="17"/>
        <v xml:space="preserve"> </v>
      </c>
      <c r="D1112">
        <v>2</v>
      </c>
      <c r="E1112">
        <v>1</v>
      </c>
      <c r="F1112" t="s">
        <v>237</v>
      </c>
      <c r="G1112" s="3"/>
      <c r="H1112" s="3">
        <v>0</v>
      </c>
      <c r="I1112" s="9"/>
    </row>
    <row r="1113" spans="1:9">
      <c r="A1113" s="1" t="s">
        <v>34</v>
      </c>
      <c r="B1113" s="1" t="s">
        <v>236</v>
      </c>
      <c r="C1113" t="str">
        <f t="shared" si="17"/>
        <v xml:space="preserve"> </v>
      </c>
      <c r="D1113" s="1">
        <v>2</v>
      </c>
      <c r="E1113" s="1">
        <v>1</v>
      </c>
      <c r="F1113" s="1" t="s">
        <v>237</v>
      </c>
      <c r="G1113" s="3"/>
      <c r="H1113" s="3">
        <v>0</v>
      </c>
      <c r="I1113" s="9"/>
    </row>
    <row r="1114" spans="1:9">
      <c r="A1114" t="s">
        <v>34</v>
      </c>
      <c r="B1114" t="s">
        <v>236</v>
      </c>
      <c r="C1114" t="str">
        <f t="shared" si="17"/>
        <v xml:space="preserve"> </v>
      </c>
      <c r="D1114">
        <v>2</v>
      </c>
      <c r="E1114">
        <v>1</v>
      </c>
      <c r="F1114" t="s">
        <v>237</v>
      </c>
      <c r="G1114" s="3"/>
      <c r="H1114" s="3">
        <v>0</v>
      </c>
      <c r="I1114" s="9"/>
    </row>
    <row r="1115" spans="1:9">
      <c r="A1115" s="1" t="s">
        <v>34</v>
      </c>
      <c r="B1115" s="1" t="s">
        <v>236</v>
      </c>
      <c r="C1115" t="str">
        <f t="shared" si="17"/>
        <v xml:space="preserve"> </v>
      </c>
      <c r="D1115" s="1">
        <v>2</v>
      </c>
      <c r="E1115" s="1">
        <v>1</v>
      </c>
      <c r="F1115" s="1" t="s">
        <v>237</v>
      </c>
      <c r="G1115" s="3"/>
      <c r="H1115" s="3">
        <v>0</v>
      </c>
      <c r="I1115" s="9"/>
    </row>
    <row r="1116" spans="1:9">
      <c r="A1116" t="s">
        <v>34</v>
      </c>
      <c r="B1116" t="s">
        <v>236</v>
      </c>
      <c r="C1116" t="str">
        <f t="shared" si="17"/>
        <v>2482</v>
      </c>
      <c r="D1116">
        <v>2</v>
      </c>
      <c r="E1116">
        <v>1</v>
      </c>
      <c r="F1116" t="s">
        <v>237</v>
      </c>
      <c r="G1116" t="s">
        <v>15</v>
      </c>
      <c r="H1116" s="2">
        <f>H1100-SUMIF(G1101:G1115,"&lt;&gt;",H1101:H1115)</f>
        <v>0</v>
      </c>
    </row>
    <row r="1117" spans="1:9">
      <c r="A1117" s="1"/>
      <c r="B1117" s="1"/>
      <c r="C1117" t="str">
        <f t="shared" si="17"/>
        <v xml:space="preserve"> </v>
      </c>
      <c r="D1117" s="1"/>
      <c r="E1117" s="1"/>
      <c r="F1117" s="1"/>
      <c r="G1117" s="1"/>
      <c r="H1117" s="1"/>
      <c r="I1117" s="43"/>
    </row>
    <row r="1118" spans="1:9">
      <c r="A1118" t="s">
        <v>16</v>
      </c>
      <c r="B1118" t="s">
        <v>238</v>
      </c>
      <c r="C1118" t="str">
        <f t="shared" si="17"/>
        <v xml:space="preserve"> </v>
      </c>
      <c r="D1118">
        <v>1</v>
      </c>
      <c r="E1118">
        <v>1</v>
      </c>
      <c r="F1118" t="s">
        <v>239</v>
      </c>
      <c r="G1118" t="s">
        <v>13</v>
      </c>
      <c r="H1118" s="2">
        <f>VLOOKUP(B1118,'uc_2024-25'!D:U, 18, FALSE)</f>
        <v>70</v>
      </c>
      <c r="I1118" s="9"/>
    </row>
    <row r="1119" spans="1:9">
      <c r="A1119" s="1" t="s">
        <v>16</v>
      </c>
      <c r="B1119" s="1" t="s">
        <v>238</v>
      </c>
      <c r="C1119" t="str">
        <f t="shared" si="17"/>
        <v xml:space="preserve"> </v>
      </c>
      <c r="D1119" s="1">
        <v>1</v>
      </c>
      <c r="E1119" s="1">
        <v>1</v>
      </c>
      <c r="F1119" s="1" t="s">
        <v>239</v>
      </c>
      <c r="G1119" s="4" t="str">
        <f>VLOOKUP(B1118,'uc_2024-25'!D:AB, 25, FALSE)</f>
        <v>Jorge Manuel Rodrigues Ricardo da Silva</v>
      </c>
      <c r="H1119" s="3">
        <v>50</v>
      </c>
      <c r="I1119" s="9"/>
    </row>
    <row r="1120" spans="1:9">
      <c r="A1120" t="s">
        <v>16</v>
      </c>
      <c r="B1120" t="s">
        <v>238</v>
      </c>
      <c r="C1120" t="str">
        <f t="shared" si="17"/>
        <v xml:space="preserve"> </v>
      </c>
      <c r="D1120">
        <v>1</v>
      </c>
      <c r="E1120">
        <v>1</v>
      </c>
      <c r="F1120" t="s">
        <v>239</v>
      </c>
      <c r="G1120" s="3" t="s">
        <v>240</v>
      </c>
      <c r="H1120" s="3">
        <v>7.5</v>
      </c>
      <c r="I1120" s="9"/>
    </row>
    <row r="1121" spans="1:9" ht="30.75">
      <c r="A1121" s="1" t="s">
        <v>16</v>
      </c>
      <c r="B1121" s="1" t="s">
        <v>238</v>
      </c>
      <c r="C1121" t="str">
        <f t="shared" si="17"/>
        <v xml:space="preserve"> </v>
      </c>
      <c r="D1121" s="1">
        <v>1</v>
      </c>
      <c r="E1121" s="1">
        <v>1</v>
      </c>
      <c r="F1121" s="1" t="s">
        <v>239</v>
      </c>
      <c r="G1121" s="3" t="s">
        <v>48</v>
      </c>
      <c r="H1121" s="3">
        <v>2.5</v>
      </c>
      <c r="I1121" s="9" t="s">
        <v>241</v>
      </c>
    </row>
    <row r="1122" spans="1:9" ht="30.75">
      <c r="A1122" t="s">
        <v>16</v>
      </c>
      <c r="B1122" t="s">
        <v>238</v>
      </c>
      <c r="C1122" t="str">
        <f t="shared" si="17"/>
        <v xml:space="preserve"> </v>
      </c>
      <c r="D1122">
        <v>1</v>
      </c>
      <c r="E1122">
        <v>1</v>
      </c>
      <c r="F1122" t="s">
        <v>239</v>
      </c>
      <c r="G1122" s="3" t="s">
        <v>48</v>
      </c>
      <c r="H1122" s="3">
        <v>5</v>
      </c>
      <c r="I1122" s="9" t="s">
        <v>242</v>
      </c>
    </row>
    <row r="1123" spans="1:9" ht="30.75">
      <c r="A1123" s="1" t="s">
        <v>16</v>
      </c>
      <c r="B1123" s="1" t="s">
        <v>238</v>
      </c>
      <c r="C1123" t="str">
        <f t="shared" si="17"/>
        <v xml:space="preserve"> </v>
      </c>
      <c r="D1123" s="1">
        <v>1</v>
      </c>
      <c r="E1123" s="1">
        <v>1</v>
      </c>
      <c r="F1123" s="1" t="s">
        <v>239</v>
      </c>
      <c r="G1123" s="3" t="s">
        <v>48</v>
      </c>
      <c r="H1123" s="3">
        <v>5</v>
      </c>
      <c r="I1123" s="9" t="s">
        <v>243</v>
      </c>
    </row>
    <row r="1124" spans="1:9">
      <c r="A1124" t="s">
        <v>16</v>
      </c>
      <c r="B1124" t="s">
        <v>238</v>
      </c>
      <c r="C1124" t="str">
        <f t="shared" si="17"/>
        <v xml:space="preserve"> </v>
      </c>
      <c r="D1124">
        <v>1</v>
      </c>
      <c r="E1124">
        <v>1</v>
      </c>
      <c r="F1124" t="s">
        <v>239</v>
      </c>
      <c r="G1124" s="3"/>
      <c r="H1124" s="3">
        <v>0</v>
      </c>
      <c r="I1124" s="9"/>
    </row>
    <row r="1125" spans="1:9">
      <c r="A1125" s="1" t="s">
        <v>16</v>
      </c>
      <c r="B1125" s="1" t="s">
        <v>238</v>
      </c>
      <c r="C1125" t="str">
        <f t="shared" si="17"/>
        <v xml:space="preserve"> </v>
      </c>
      <c r="D1125" s="1">
        <v>1</v>
      </c>
      <c r="E1125" s="1">
        <v>1</v>
      </c>
      <c r="F1125" s="1" t="s">
        <v>239</v>
      </c>
      <c r="G1125" s="3"/>
      <c r="H1125" s="3">
        <v>0</v>
      </c>
      <c r="I1125" s="9"/>
    </row>
    <row r="1126" spans="1:9">
      <c r="A1126" t="s">
        <v>16</v>
      </c>
      <c r="B1126" t="s">
        <v>238</v>
      </c>
      <c r="C1126" t="str">
        <f t="shared" si="17"/>
        <v xml:space="preserve"> </v>
      </c>
      <c r="D1126">
        <v>1</v>
      </c>
      <c r="E1126">
        <v>1</v>
      </c>
      <c r="F1126" t="s">
        <v>239</v>
      </c>
      <c r="G1126" s="3"/>
      <c r="H1126" s="3">
        <v>0</v>
      </c>
      <c r="I1126" s="9"/>
    </row>
    <row r="1127" spans="1:9">
      <c r="A1127" s="1" t="s">
        <v>16</v>
      </c>
      <c r="B1127" s="1" t="s">
        <v>238</v>
      </c>
      <c r="C1127" t="str">
        <f t="shared" si="17"/>
        <v xml:space="preserve"> </v>
      </c>
      <c r="D1127" s="1">
        <v>1</v>
      </c>
      <c r="E1127" s="1">
        <v>1</v>
      </c>
      <c r="F1127" s="1" t="s">
        <v>239</v>
      </c>
      <c r="G1127" s="3"/>
      <c r="H1127" s="3">
        <v>0</v>
      </c>
      <c r="I1127" s="9"/>
    </row>
    <row r="1128" spans="1:9">
      <c r="A1128" t="s">
        <v>16</v>
      </c>
      <c r="B1128" t="s">
        <v>238</v>
      </c>
      <c r="C1128" t="str">
        <f t="shared" si="17"/>
        <v xml:space="preserve"> </v>
      </c>
      <c r="D1128">
        <v>1</v>
      </c>
      <c r="E1128">
        <v>1</v>
      </c>
      <c r="F1128" t="s">
        <v>239</v>
      </c>
      <c r="G1128" s="3"/>
      <c r="H1128" s="3">
        <v>0</v>
      </c>
      <c r="I1128" s="9"/>
    </row>
    <row r="1129" spans="1:9">
      <c r="A1129" s="1" t="s">
        <v>16</v>
      </c>
      <c r="B1129" s="1" t="s">
        <v>238</v>
      </c>
      <c r="C1129" t="str">
        <f t="shared" si="17"/>
        <v xml:space="preserve"> </v>
      </c>
      <c r="D1129" s="1">
        <v>1</v>
      </c>
      <c r="E1129" s="1">
        <v>1</v>
      </c>
      <c r="F1129" s="1" t="s">
        <v>239</v>
      </c>
      <c r="G1129" s="3"/>
      <c r="H1129" s="3">
        <v>0</v>
      </c>
      <c r="I1129" s="9"/>
    </row>
    <row r="1130" spans="1:9">
      <c r="A1130" t="s">
        <v>16</v>
      </c>
      <c r="B1130" t="s">
        <v>238</v>
      </c>
      <c r="C1130" t="str">
        <f t="shared" si="17"/>
        <v xml:space="preserve"> </v>
      </c>
      <c r="D1130">
        <v>1</v>
      </c>
      <c r="E1130">
        <v>1</v>
      </c>
      <c r="F1130" t="s">
        <v>239</v>
      </c>
      <c r="G1130" s="3"/>
      <c r="H1130" s="3">
        <v>0</v>
      </c>
      <c r="I1130" s="9"/>
    </row>
    <row r="1131" spans="1:9">
      <c r="A1131" s="1" t="s">
        <v>16</v>
      </c>
      <c r="B1131" s="1" t="s">
        <v>238</v>
      </c>
      <c r="C1131" t="str">
        <f t="shared" si="17"/>
        <v xml:space="preserve"> </v>
      </c>
      <c r="D1131" s="1">
        <v>1</v>
      </c>
      <c r="E1131" s="1">
        <v>1</v>
      </c>
      <c r="F1131" s="1" t="s">
        <v>239</v>
      </c>
      <c r="G1131" s="3"/>
      <c r="H1131" s="3">
        <v>0</v>
      </c>
      <c r="I1131" s="9"/>
    </row>
    <row r="1132" spans="1:9">
      <c r="A1132" t="s">
        <v>16</v>
      </c>
      <c r="B1132" t="s">
        <v>238</v>
      </c>
      <c r="C1132" t="str">
        <f t="shared" si="17"/>
        <v xml:space="preserve"> </v>
      </c>
      <c r="D1132">
        <v>1</v>
      </c>
      <c r="E1132">
        <v>1</v>
      </c>
      <c r="F1132" t="s">
        <v>239</v>
      </c>
      <c r="G1132" s="3"/>
      <c r="H1132" s="3">
        <v>0</v>
      </c>
      <c r="I1132" s="9"/>
    </row>
    <row r="1133" spans="1:9">
      <c r="A1133" s="1" t="s">
        <v>16</v>
      </c>
      <c r="B1133" s="1" t="s">
        <v>238</v>
      </c>
      <c r="C1133" t="str">
        <f t="shared" si="17"/>
        <v xml:space="preserve"> </v>
      </c>
      <c r="D1133" s="1">
        <v>1</v>
      </c>
      <c r="E1133" s="1">
        <v>1</v>
      </c>
      <c r="F1133" s="1" t="s">
        <v>239</v>
      </c>
      <c r="G1133" s="3"/>
      <c r="H1133" s="3">
        <v>0</v>
      </c>
      <c r="I1133" s="9"/>
    </row>
    <row r="1134" spans="1:9">
      <c r="A1134" t="s">
        <v>16</v>
      </c>
      <c r="B1134" t="s">
        <v>238</v>
      </c>
      <c r="C1134" t="str">
        <f t="shared" si="17"/>
        <v>1566</v>
      </c>
      <c r="D1134">
        <v>1</v>
      </c>
      <c r="E1134">
        <v>1</v>
      </c>
      <c r="F1134" t="s">
        <v>239</v>
      </c>
      <c r="G1134" t="s">
        <v>15</v>
      </c>
      <c r="H1134" s="2">
        <f>H1118-SUMIF(G1119:G1133,"&lt;&gt;",H1119:H1133)</f>
        <v>0</v>
      </c>
    </row>
    <row r="1135" spans="1:9">
      <c r="A1135" s="1"/>
      <c r="B1135" s="1"/>
      <c r="C1135" t="str">
        <f t="shared" si="17"/>
        <v xml:space="preserve"> </v>
      </c>
      <c r="D1135" s="1"/>
      <c r="E1135" s="1"/>
      <c r="F1135" s="1"/>
      <c r="G1135" s="1"/>
      <c r="H1135" s="1"/>
      <c r="I1135" s="43"/>
    </row>
    <row r="1136" spans="1:9">
      <c r="A1136" t="s">
        <v>16</v>
      </c>
      <c r="B1136" t="s">
        <v>244</v>
      </c>
      <c r="C1136" t="str">
        <f t="shared" si="17"/>
        <v xml:space="preserve"> </v>
      </c>
      <c r="D1136">
        <v>1</v>
      </c>
      <c r="E1136">
        <v>1</v>
      </c>
      <c r="F1136" t="s">
        <v>245</v>
      </c>
      <c r="G1136" t="s">
        <v>13</v>
      </c>
      <c r="H1136" s="2">
        <f>VLOOKUP(B1136,'uc_2024-25'!D:U, 18, FALSE)</f>
        <v>56</v>
      </c>
      <c r="I1136" s="9"/>
    </row>
    <row r="1137" spans="1:9">
      <c r="A1137" s="1" t="s">
        <v>16</v>
      </c>
      <c r="B1137" s="1" t="s">
        <v>244</v>
      </c>
      <c r="C1137" t="str">
        <f t="shared" si="17"/>
        <v xml:space="preserve"> </v>
      </c>
      <c r="D1137" s="1">
        <v>1</v>
      </c>
      <c r="E1137" s="1">
        <v>1</v>
      </c>
      <c r="F1137" s="1" t="s">
        <v>245</v>
      </c>
      <c r="G1137" s="4" t="str">
        <f>VLOOKUP(B1136,'uc_2024-25'!D:AB, 25, FALSE)</f>
        <v>José Manuel Osório de Barros de Lima e Santos</v>
      </c>
      <c r="H1137" s="3">
        <v>2</v>
      </c>
      <c r="I1137" s="9"/>
    </row>
    <row r="1138" spans="1:9" ht="30.75">
      <c r="A1138" t="s">
        <v>16</v>
      </c>
      <c r="B1138" t="s">
        <v>244</v>
      </c>
      <c r="C1138" t="str">
        <f t="shared" si="17"/>
        <v xml:space="preserve"> </v>
      </c>
      <c r="D1138">
        <v>1</v>
      </c>
      <c r="E1138">
        <v>1</v>
      </c>
      <c r="F1138" t="s">
        <v>245</v>
      </c>
      <c r="G1138" s="3"/>
      <c r="H1138" s="3">
        <v>54</v>
      </c>
      <c r="I1138" s="9" t="s">
        <v>246</v>
      </c>
    </row>
    <row r="1139" spans="1:9">
      <c r="A1139" s="1" t="s">
        <v>16</v>
      </c>
      <c r="B1139" s="1" t="s">
        <v>244</v>
      </c>
      <c r="C1139" t="str">
        <f t="shared" si="17"/>
        <v xml:space="preserve"> </v>
      </c>
      <c r="D1139" s="1">
        <v>1</v>
      </c>
      <c r="E1139" s="1">
        <v>1</v>
      </c>
      <c r="F1139" s="1" t="s">
        <v>245</v>
      </c>
      <c r="G1139" s="3"/>
      <c r="H1139" s="3">
        <v>0</v>
      </c>
      <c r="I1139" s="9"/>
    </row>
    <row r="1140" spans="1:9">
      <c r="A1140" t="s">
        <v>16</v>
      </c>
      <c r="B1140" t="s">
        <v>244</v>
      </c>
      <c r="C1140" t="str">
        <f t="shared" si="17"/>
        <v xml:space="preserve"> </v>
      </c>
      <c r="D1140">
        <v>1</v>
      </c>
      <c r="E1140">
        <v>1</v>
      </c>
      <c r="F1140" t="s">
        <v>245</v>
      </c>
      <c r="G1140" s="3"/>
      <c r="H1140" s="3">
        <v>0</v>
      </c>
      <c r="I1140" s="9"/>
    </row>
    <row r="1141" spans="1:9">
      <c r="A1141" s="1" t="s">
        <v>16</v>
      </c>
      <c r="B1141" s="1" t="s">
        <v>244</v>
      </c>
      <c r="C1141" t="str">
        <f t="shared" si="17"/>
        <v xml:space="preserve"> </v>
      </c>
      <c r="D1141" s="1">
        <v>1</v>
      </c>
      <c r="E1141" s="1">
        <v>1</v>
      </c>
      <c r="F1141" s="1" t="s">
        <v>245</v>
      </c>
      <c r="G1141" s="3"/>
      <c r="H1141" s="3">
        <v>0</v>
      </c>
      <c r="I1141" s="9"/>
    </row>
    <row r="1142" spans="1:9">
      <c r="A1142" t="s">
        <v>16</v>
      </c>
      <c r="B1142" t="s">
        <v>244</v>
      </c>
      <c r="C1142" t="str">
        <f t="shared" si="17"/>
        <v xml:space="preserve"> </v>
      </c>
      <c r="D1142">
        <v>1</v>
      </c>
      <c r="E1142">
        <v>1</v>
      </c>
      <c r="F1142" t="s">
        <v>245</v>
      </c>
      <c r="G1142" s="3"/>
      <c r="H1142" s="3">
        <v>0</v>
      </c>
      <c r="I1142" s="9"/>
    </row>
    <row r="1143" spans="1:9">
      <c r="A1143" s="1" t="s">
        <v>16</v>
      </c>
      <c r="B1143" s="1" t="s">
        <v>244</v>
      </c>
      <c r="C1143" t="str">
        <f t="shared" si="17"/>
        <v xml:space="preserve"> </v>
      </c>
      <c r="D1143" s="1">
        <v>1</v>
      </c>
      <c r="E1143" s="1">
        <v>1</v>
      </c>
      <c r="F1143" s="1" t="s">
        <v>245</v>
      </c>
      <c r="G1143" s="3"/>
      <c r="H1143" s="3">
        <v>0</v>
      </c>
      <c r="I1143" s="9"/>
    </row>
    <row r="1144" spans="1:9">
      <c r="A1144" t="s">
        <v>16</v>
      </c>
      <c r="B1144" t="s">
        <v>244</v>
      </c>
      <c r="C1144" t="str">
        <f t="shared" si="17"/>
        <v xml:space="preserve"> </v>
      </c>
      <c r="D1144">
        <v>1</v>
      </c>
      <c r="E1144">
        <v>1</v>
      </c>
      <c r="F1144" t="s">
        <v>245</v>
      </c>
      <c r="G1144" s="3"/>
      <c r="H1144" s="3">
        <v>0</v>
      </c>
      <c r="I1144" s="9"/>
    </row>
    <row r="1145" spans="1:9">
      <c r="A1145" s="1" t="s">
        <v>16</v>
      </c>
      <c r="B1145" s="1" t="s">
        <v>244</v>
      </c>
      <c r="C1145" t="str">
        <f t="shared" si="17"/>
        <v xml:space="preserve"> </v>
      </c>
      <c r="D1145" s="1">
        <v>1</v>
      </c>
      <c r="E1145" s="1">
        <v>1</v>
      </c>
      <c r="F1145" s="1" t="s">
        <v>245</v>
      </c>
      <c r="G1145" s="3"/>
      <c r="H1145" s="3">
        <v>0</v>
      </c>
      <c r="I1145" s="9"/>
    </row>
    <row r="1146" spans="1:9">
      <c r="A1146" t="s">
        <v>16</v>
      </c>
      <c r="B1146" t="s">
        <v>244</v>
      </c>
      <c r="C1146" t="str">
        <f t="shared" si="17"/>
        <v xml:space="preserve"> </v>
      </c>
      <c r="D1146">
        <v>1</v>
      </c>
      <c r="E1146">
        <v>1</v>
      </c>
      <c r="F1146" t="s">
        <v>245</v>
      </c>
      <c r="G1146" s="3"/>
      <c r="H1146" s="3">
        <v>0</v>
      </c>
      <c r="I1146" s="9"/>
    </row>
    <row r="1147" spans="1:9">
      <c r="A1147" s="1" t="s">
        <v>16</v>
      </c>
      <c r="B1147" s="1" t="s">
        <v>244</v>
      </c>
      <c r="C1147" t="str">
        <f t="shared" si="17"/>
        <v xml:space="preserve"> </v>
      </c>
      <c r="D1147" s="1">
        <v>1</v>
      </c>
      <c r="E1147" s="1">
        <v>1</v>
      </c>
      <c r="F1147" s="1" t="s">
        <v>245</v>
      </c>
      <c r="G1147" s="3"/>
      <c r="H1147" s="3">
        <v>0</v>
      </c>
      <c r="I1147" s="9"/>
    </row>
    <row r="1148" spans="1:9">
      <c r="A1148" t="s">
        <v>16</v>
      </c>
      <c r="B1148" t="s">
        <v>244</v>
      </c>
      <c r="C1148" t="str">
        <f t="shared" si="17"/>
        <v xml:space="preserve"> </v>
      </c>
      <c r="D1148">
        <v>1</v>
      </c>
      <c r="E1148">
        <v>1</v>
      </c>
      <c r="F1148" t="s">
        <v>245</v>
      </c>
      <c r="G1148" s="3"/>
      <c r="H1148" s="3">
        <v>0</v>
      </c>
      <c r="I1148" s="9"/>
    </row>
    <row r="1149" spans="1:9">
      <c r="A1149" s="1" t="s">
        <v>16</v>
      </c>
      <c r="B1149" s="1" t="s">
        <v>244</v>
      </c>
      <c r="C1149" t="str">
        <f t="shared" si="17"/>
        <v xml:space="preserve"> </v>
      </c>
      <c r="D1149" s="1">
        <v>1</v>
      </c>
      <c r="E1149" s="1">
        <v>1</v>
      </c>
      <c r="F1149" s="1" t="s">
        <v>245</v>
      </c>
      <c r="G1149" s="3"/>
      <c r="H1149" s="3">
        <v>0</v>
      </c>
      <c r="I1149" s="9"/>
    </row>
    <row r="1150" spans="1:9">
      <c r="A1150" t="s">
        <v>16</v>
      </c>
      <c r="B1150" t="s">
        <v>244</v>
      </c>
      <c r="C1150" t="str">
        <f t="shared" si="17"/>
        <v xml:space="preserve"> </v>
      </c>
      <c r="D1150">
        <v>1</v>
      </c>
      <c r="E1150">
        <v>1</v>
      </c>
      <c r="F1150" t="s">
        <v>245</v>
      </c>
      <c r="G1150" s="3"/>
      <c r="H1150" s="3">
        <v>0</v>
      </c>
      <c r="I1150" s="9"/>
    </row>
    <row r="1151" spans="1:9">
      <c r="A1151" s="1" t="s">
        <v>16</v>
      </c>
      <c r="B1151" s="1" t="s">
        <v>244</v>
      </c>
      <c r="C1151" t="str">
        <f t="shared" si="17"/>
        <v xml:space="preserve"> </v>
      </c>
      <c r="D1151" s="1">
        <v>1</v>
      </c>
      <c r="E1151" s="1">
        <v>1</v>
      </c>
      <c r="F1151" s="1" t="s">
        <v>245</v>
      </c>
      <c r="G1151" s="3"/>
      <c r="H1151" s="3">
        <v>0</v>
      </c>
      <c r="I1151" s="9"/>
    </row>
    <row r="1152" spans="1:9">
      <c r="A1152" t="s">
        <v>16</v>
      </c>
      <c r="B1152" t="s">
        <v>244</v>
      </c>
      <c r="C1152" t="str">
        <f t="shared" si="17"/>
        <v>10013</v>
      </c>
      <c r="D1152">
        <v>1</v>
      </c>
      <c r="E1152">
        <v>1</v>
      </c>
      <c r="F1152" t="s">
        <v>245</v>
      </c>
      <c r="G1152" t="s">
        <v>15</v>
      </c>
      <c r="H1152" s="2">
        <f>H1136-SUMIF(G1137:G1151,"&lt;&gt;",H1137:H1151)</f>
        <v>54</v>
      </c>
    </row>
    <row r="1153" spans="1:9">
      <c r="A1153" s="1"/>
      <c r="B1153" s="1"/>
      <c r="C1153" t="str">
        <f t="shared" si="17"/>
        <v xml:space="preserve"> </v>
      </c>
      <c r="D1153" s="1"/>
      <c r="E1153" s="1"/>
      <c r="F1153" s="1"/>
      <c r="G1153" s="1"/>
      <c r="H1153" s="1"/>
      <c r="I1153" s="43"/>
    </row>
    <row r="1154" spans="1:9">
      <c r="A1154" t="s">
        <v>16</v>
      </c>
      <c r="B1154" t="s">
        <v>247</v>
      </c>
      <c r="C1154" t="str">
        <f t="shared" si="17"/>
        <v xml:space="preserve"> </v>
      </c>
      <c r="D1154">
        <v>2</v>
      </c>
      <c r="E1154">
        <v>2</v>
      </c>
      <c r="F1154" t="s">
        <v>248</v>
      </c>
      <c r="G1154" t="s">
        <v>13</v>
      </c>
      <c r="H1154" s="2">
        <f>VLOOKUP(B1154,'uc_2024-25'!D:U, 18, FALSE)</f>
        <v>23</v>
      </c>
      <c r="I1154" s="9"/>
    </row>
    <row r="1155" spans="1:9">
      <c r="A1155" s="1" t="s">
        <v>16</v>
      </c>
      <c r="B1155" s="1" t="s">
        <v>247</v>
      </c>
      <c r="C1155" t="str">
        <f t="shared" ref="C1155:C1218" si="18">IF(G1155="Em falta (positivo); A mais (negativo):",B1155," ")</f>
        <v xml:space="preserve"> </v>
      </c>
      <c r="D1155" s="1">
        <v>2</v>
      </c>
      <c r="E1155" s="1">
        <v>2</v>
      </c>
      <c r="F1155" s="1" t="s">
        <v>248</v>
      </c>
      <c r="G1155" s="4" t="str">
        <f>VLOOKUP(B1154,'uc_2024-25'!D:AB, 25, FALSE)</f>
        <v>Teresa de Jesus da Silva Matos Nolasco Crespo</v>
      </c>
      <c r="H1155" s="3">
        <v>2</v>
      </c>
      <c r="I1155" s="9"/>
    </row>
    <row r="1156" spans="1:9">
      <c r="A1156" t="s">
        <v>16</v>
      </c>
      <c r="B1156" t="s">
        <v>247</v>
      </c>
      <c r="C1156" t="str">
        <f t="shared" si="18"/>
        <v xml:space="preserve"> </v>
      </c>
      <c r="D1156">
        <v>2</v>
      </c>
      <c r="E1156">
        <v>2</v>
      </c>
      <c r="F1156" t="s">
        <v>248</v>
      </c>
      <c r="G1156" s="3" t="s">
        <v>68</v>
      </c>
      <c r="H1156" s="3">
        <v>21</v>
      </c>
      <c r="I1156" s="9" t="s">
        <v>69</v>
      </c>
    </row>
    <row r="1157" spans="1:9">
      <c r="A1157" s="1" t="s">
        <v>16</v>
      </c>
      <c r="B1157" s="1" t="s">
        <v>247</v>
      </c>
      <c r="C1157" t="str">
        <f t="shared" si="18"/>
        <v xml:space="preserve"> </v>
      </c>
      <c r="D1157" s="1">
        <v>2</v>
      </c>
      <c r="E1157" s="1">
        <v>2</v>
      </c>
      <c r="F1157" s="1" t="s">
        <v>248</v>
      </c>
      <c r="G1157" s="3"/>
      <c r="H1157" s="3">
        <v>0</v>
      </c>
      <c r="I1157" s="9"/>
    </row>
    <row r="1158" spans="1:9">
      <c r="A1158" t="s">
        <v>16</v>
      </c>
      <c r="B1158" t="s">
        <v>247</v>
      </c>
      <c r="C1158" t="str">
        <f t="shared" si="18"/>
        <v xml:space="preserve"> </v>
      </c>
      <c r="D1158">
        <v>2</v>
      </c>
      <c r="E1158">
        <v>2</v>
      </c>
      <c r="F1158" t="s">
        <v>248</v>
      </c>
      <c r="G1158" s="3"/>
      <c r="H1158" s="3">
        <v>0</v>
      </c>
      <c r="I1158" s="9"/>
    </row>
    <row r="1159" spans="1:9">
      <c r="A1159" s="1" t="s">
        <v>16</v>
      </c>
      <c r="B1159" s="1" t="s">
        <v>247</v>
      </c>
      <c r="C1159" t="str">
        <f t="shared" si="18"/>
        <v xml:space="preserve"> </v>
      </c>
      <c r="D1159" s="1">
        <v>2</v>
      </c>
      <c r="E1159" s="1">
        <v>2</v>
      </c>
      <c r="F1159" s="1" t="s">
        <v>248</v>
      </c>
      <c r="G1159" s="3"/>
      <c r="H1159" s="3">
        <v>0</v>
      </c>
      <c r="I1159" s="9"/>
    </row>
    <row r="1160" spans="1:9">
      <c r="A1160" t="s">
        <v>16</v>
      </c>
      <c r="B1160" t="s">
        <v>247</v>
      </c>
      <c r="C1160" t="str">
        <f t="shared" si="18"/>
        <v xml:space="preserve"> </v>
      </c>
      <c r="D1160">
        <v>2</v>
      </c>
      <c r="E1160">
        <v>2</v>
      </c>
      <c r="F1160" t="s">
        <v>248</v>
      </c>
      <c r="G1160" s="3"/>
      <c r="H1160" s="3">
        <v>0</v>
      </c>
      <c r="I1160" s="9"/>
    </row>
    <row r="1161" spans="1:9">
      <c r="A1161" s="1" t="s">
        <v>16</v>
      </c>
      <c r="B1161" s="1" t="s">
        <v>247</v>
      </c>
      <c r="C1161" t="str">
        <f t="shared" si="18"/>
        <v xml:space="preserve"> </v>
      </c>
      <c r="D1161" s="1">
        <v>2</v>
      </c>
      <c r="E1161" s="1">
        <v>2</v>
      </c>
      <c r="F1161" s="1" t="s">
        <v>248</v>
      </c>
      <c r="G1161" s="3"/>
      <c r="H1161" s="3">
        <v>0</v>
      </c>
      <c r="I1161" s="9"/>
    </row>
    <row r="1162" spans="1:9">
      <c r="A1162" t="s">
        <v>16</v>
      </c>
      <c r="B1162" t="s">
        <v>247</v>
      </c>
      <c r="C1162" t="str">
        <f t="shared" si="18"/>
        <v xml:space="preserve"> </v>
      </c>
      <c r="D1162">
        <v>2</v>
      </c>
      <c r="E1162">
        <v>2</v>
      </c>
      <c r="F1162" t="s">
        <v>248</v>
      </c>
      <c r="G1162" s="3"/>
      <c r="H1162" s="3">
        <v>0</v>
      </c>
      <c r="I1162" s="9"/>
    </row>
    <row r="1163" spans="1:9">
      <c r="A1163" s="1" t="s">
        <v>16</v>
      </c>
      <c r="B1163" s="1" t="s">
        <v>247</v>
      </c>
      <c r="C1163" t="str">
        <f t="shared" si="18"/>
        <v xml:space="preserve"> </v>
      </c>
      <c r="D1163" s="1">
        <v>2</v>
      </c>
      <c r="E1163" s="1">
        <v>2</v>
      </c>
      <c r="F1163" s="1" t="s">
        <v>248</v>
      </c>
      <c r="G1163" s="3"/>
      <c r="H1163" s="3">
        <v>0</v>
      </c>
      <c r="I1163" s="9"/>
    </row>
    <row r="1164" spans="1:9">
      <c r="A1164" t="s">
        <v>16</v>
      </c>
      <c r="B1164" t="s">
        <v>247</v>
      </c>
      <c r="C1164" t="str">
        <f t="shared" si="18"/>
        <v xml:space="preserve"> </v>
      </c>
      <c r="D1164">
        <v>2</v>
      </c>
      <c r="E1164">
        <v>2</v>
      </c>
      <c r="F1164" t="s">
        <v>248</v>
      </c>
      <c r="G1164" s="3"/>
      <c r="H1164" s="3">
        <v>0</v>
      </c>
      <c r="I1164" s="9"/>
    </row>
    <row r="1165" spans="1:9">
      <c r="A1165" s="1" t="s">
        <v>16</v>
      </c>
      <c r="B1165" s="1" t="s">
        <v>247</v>
      </c>
      <c r="C1165" t="str">
        <f t="shared" si="18"/>
        <v xml:space="preserve"> </v>
      </c>
      <c r="D1165" s="1">
        <v>2</v>
      </c>
      <c r="E1165" s="1">
        <v>2</v>
      </c>
      <c r="F1165" s="1" t="s">
        <v>248</v>
      </c>
      <c r="G1165" s="3"/>
      <c r="H1165" s="3">
        <v>0</v>
      </c>
      <c r="I1165" s="9"/>
    </row>
    <row r="1166" spans="1:9">
      <c r="A1166" t="s">
        <v>16</v>
      </c>
      <c r="B1166" t="s">
        <v>247</v>
      </c>
      <c r="C1166" t="str">
        <f t="shared" si="18"/>
        <v xml:space="preserve"> </v>
      </c>
      <c r="D1166">
        <v>2</v>
      </c>
      <c r="E1166">
        <v>2</v>
      </c>
      <c r="F1166" t="s">
        <v>248</v>
      </c>
      <c r="G1166" s="3"/>
      <c r="H1166" s="3">
        <v>0</v>
      </c>
      <c r="I1166" s="9"/>
    </row>
    <row r="1167" spans="1:9">
      <c r="A1167" s="1" t="s">
        <v>16</v>
      </c>
      <c r="B1167" s="1" t="s">
        <v>247</v>
      </c>
      <c r="C1167" t="str">
        <f t="shared" si="18"/>
        <v xml:space="preserve"> </v>
      </c>
      <c r="D1167" s="1">
        <v>2</v>
      </c>
      <c r="E1167" s="1">
        <v>2</v>
      </c>
      <c r="F1167" s="1" t="s">
        <v>248</v>
      </c>
      <c r="G1167" s="3"/>
      <c r="H1167" s="3">
        <v>0</v>
      </c>
      <c r="I1167" s="9"/>
    </row>
    <row r="1168" spans="1:9">
      <c r="A1168" t="s">
        <v>16</v>
      </c>
      <c r="B1168" t="s">
        <v>247</v>
      </c>
      <c r="C1168" t="str">
        <f t="shared" si="18"/>
        <v xml:space="preserve"> </v>
      </c>
      <c r="D1168">
        <v>2</v>
      </c>
      <c r="E1168">
        <v>2</v>
      </c>
      <c r="F1168" t="s">
        <v>248</v>
      </c>
      <c r="G1168" s="3"/>
      <c r="H1168" s="3">
        <v>0</v>
      </c>
      <c r="I1168" s="9"/>
    </row>
    <row r="1169" spans="1:9">
      <c r="A1169" s="1" t="s">
        <v>16</v>
      </c>
      <c r="B1169" s="1" t="s">
        <v>247</v>
      </c>
      <c r="C1169" t="str">
        <f t="shared" si="18"/>
        <v xml:space="preserve"> </v>
      </c>
      <c r="D1169" s="1">
        <v>2</v>
      </c>
      <c r="E1169" s="1">
        <v>2</v>
      </c>
      <c r="F1169" s="1" t="s">
        <v>248</v>
      </c>
      <c r="G1169" s="3"/>
      <c r="H1169" s="3">
        <v>0</v>
      </c>
      <c r="I1169" s="9"/>
    </row>
    <row r="1170" spans="1:9">
      <c r="A1170" t="s">
        <v>16</v>
      </c>
      <c r="B1170" t="s">
        <v>247</v>
      </c>
      <c r="C1170" t="str">
        <f t="shared" si="18"/>
        <v>2188</v>
      </c>
      <c r="D1170">
        <v>2</v>
      </c>
      <c r="E1170">
        <v>2</v>
      </c>
      <c r="F1170" t="s">
        <v>248</v>
      </c>
      <c r="G1170" t="s">
        <v>15</v>
      </c>
      <c r="H1170" s="2">
        <f>H1154-SUMIF(G1155:G1169,"&lt;&gt;",H1155:H1169)</f>
        <v>0</v>
      </c>
    </row>
    <row r="1171" spans="1:9">
      <c r="A1171" s="1"/>
      <c r="B1171" s="1"/>
      <c r="C1171" t="str">
        <f t="shared" si="18"/>
        <v xml:space="preserve"> </v>
      </c>
      <c r="D1171" s="1"/>
      <c r="E1171" s="1"/>
      <c r="F1171" s="1"/>
      <c r="G1171" s="1"/>
      <c r="H1171" s="1"/>
      <c r="I1171" s="43"/>
    </row>
    <row r="1172" spans="1:9">
      <c r="A1172" t="s">
        <v>16</v>
      </c>
      <c r="B1172" t="s">
        <v>249</v>
      </c>
      <c r="C1172" t="str">
        <f t="shared" si="18"/>
        <v xml:space="preserve"> </v>
      </c>
      <c r="D1172">
        <v>1</v>
      </c>
      <c r="E1172">
        <v>2</v>
      </c>
      <c r="F1172" t="s">
        <v>250</v>
      </c>
      <c r="G1172" t="s">
        <v>13</v>
      </c>
      <c r="H1172" s="2">
        <f>VLOOKUP(B1172,'uc_2024-25'!D:U, 18, FALSE)</f>
        <v>0</v>
      </c>
      <c r="I1172" s="9"/>
    </row>
    <row r="1173" spans="1:9">
      <c r="A1173" s="1" t="s">
        <v>16</v>
      </c>
      <c r="B1173" s="1" t="s">
        <v>249</v>
      </c>
      <c r="C1173" t="str">
        <f t="shared" si="18"/>
        <v xml:space="preserve"> </v>
      </c>
      <c r="D1173" s="1">
        <v>1</v>
      </c>
      <c r="E1173" s="1">
        <v>2</v>
      </c>
      <c r="F1173" s="1" t="s">
        <v>250</v>
      </c>
      <c r="G1173" s="4" t="str">
        <f>VLOOKUP(B1172,'uc_2024-25'!D:AB, 25, FALSE)</f>
        <v>Coordenação externa ao ISA</v>
      </c>
      <c r="H1173" s="3">
        <v>0</v>
      </c>
      <c r="I1173" s="9"/>
    </row>
    <row r="1174" spans="1:9">
      <c r="A1174" t="s">
        <v>16</v>
      </c>
      <c r="B1174" t="s">
        <v>249</v>
      </c>
      <c r="C1174" t="str">
        <f t="shared" si="18"/>
        <v xml:space="preserve"> </v>
      </c>
      <c r="D1174">
        <v>1</v>
      </c>
      <c r="E1174">
        <v>2</v>
      </c>
      <c r="F1174" t="s">
        <v>250</v>
      </c>
      <c r="G1174" s="3"/>
      <c r="H1174" s="3">
        <v>0</v>
      </c>
      <c r="I1174" s="9"/>
    </row>
    <row r="1175" spans="1:9">
      <c r="A1175" s="1" t="s">
        <v>16</v>
      </c>
      <c r="B1175" s="1" t="s">
        <v>249</v>
      </c>
      <c r="C1175" t="str">
        <f t="shared" si="18"/>
        <v xml:space="preserve"> </v>
      </c>
      <c r="D1175" s="1">
        <v>1</v>
      </c>
      <c r="E1175" s="1">
        <v>2</v>
      </c>
      <c r="F1175" s="1" t="s">
        <v>250</v>
      </c>
      <c r="G1175" s="3"/>
      <c r="H1175" s="3">
        <v>0</v>
      </c>
      <c r="I1175" s="9"/>
    </row>
    <row r="1176" spans="1:9">
      <c r="A1176" t="s">
        <v>16</v>
      </c>
      <c r="B1176" t="s">
        <v>249</v>
      </c>
      <c r="C1176" t="str">
        <f t="shared" si="18"/>
        <v xml:space="preserve"> </v>
      </c>
      <c r="D1176">
        <v>1</v>
      </c>
      <c r="E1176">
        <v>2</v>
      </c>
      <c r="F1176" t="s">
        <v>250</v>
      </c>
      <c r="G1176" s="3"/>
      <c r="H1176" s="3">
        <v>0</v>
      </c>
      <c r="I1176" s="9"/>
    </row>
    <row r="1177" spans="1:9">
      <c r="A1177" s="1" t="s">
        <v>16</v>
      </c>
      <c r="B1177" s="1" t="s">
        <v>249</v>
      </c>
      <c r="C1177" t="str">
        <f t="shared" si="18"/>
        <v xml:space="preserve"> </v>
      </c>
      <c r="D1177" s="1">
        <v>1</v>
      </c>
      <c r="E1177" s="1">
        <v>2</v>
      </c>
      <c r="F1177" s="1" t="s">
        <v>250</v>
      </c>
      <c r="G1177" s="3"/>
      <c r="H1177" s="3">
        <v>0</v>
      </c>
      <c r="I1177" s="9"/>
    </row>
    <row r="1178" spans="1:9">
      <c r="A1178" t="s">
        <v>16</v>
      </c>
      <c r="B1178" t="s">
        <v>249</v>
      </c>
      <c r="C1178" t="str">
        <f t="shared" si="18"/>
        <v xml:space="preserve"> </v>
      </c>
      <c r="D1178">
        <v>1</v>
      </c>
      <c r="E1178">
        <v>2</v>
      </c>
      <c r="F1178" t="s">
        <v>250</v>
      </c>
      <c r="G1178" s="3"/>
      <c r="H1178" s="3">
        <v>0</v>
      </c>
      <c r="I1178" s="9"/>
    </row>
    <row r="1179" spans="1:9">
      <c r="A1179" s="1" t="s">
        <v>16</v>
      </c>
      <c r="B1179" s="1" t="s">
        <v>249</v>
      </c>
      <c r="C1179" t="str">
        <f t="shared" si="18"/>
        <v xml:space="preserve"> </v>
      </c>
      <c r="D1179" s="1">
        <v>1</v>
      </c>
      <c r="E1179" s="1">
        <v>2</v>
      </c>
      <c r="F1179" s="1" t="s">
        <v>250</v>
      </c>
      <c r="G1179" s="3"/>
      <c r="H1179" s="3">
        <v>0</v>
      </c>
      <c r="I1179" s="9"/>
    </row>
    <row r="1180" spans="1:9">
      <c r="A1180" t="s">
        <v>16</v>
      </c>
      <c r="B1180" t="s">
        <v>249</v>
      </c>
      <c r="C1180" t="str">
        <f t="shared" si="18"/>
        <v xml:space="preserve"> </v>
      </c>
      <c r="D1180">
        <v>1</v>
      </c>
      <c r="E1180">
        <v>2</v>
      </c>
      <c r="F1180" t="s">
        <v>250</v>
      </c>
      <c r="G1180" s="3"/>
      <c r="H1180" s="3">
        <v>0</v>
      </c>
      <c r="I1180" s="9"/>
    </row>
    <row r="1181" spans="1:9">
      <c r="A1181" s="1" t="s">
        <v>16</v>
      </c>
      <c r="B1181" s="1" t="s">
        <v>249</v>
      </c>
      <c r="C1181" t="str">
        <f t="shared" si="18"/>
        <v xml:space="preserve"> </v>
      </c>
      <c r="D1181" s="1">
        <v>1</v>
      </c>
      <c r="E1181" s="1">
        <v>2</v>
      </c>
      <c r="F1181" s="1" t="s">
        <v>250</v>
      </c>
      <c r="G1181" s="3"/>
      <c r="H1181" s="3">
        <v>0</v>
      </c>
      <c r="I1181" s="9"/>
    </row>
    <row r="1182" spans="1:9">
      <c r="A1182" t="s">
        <v>16</v>
      </c>
      <c r="B1182" t="s">
        <v>249</v>
      </c>
      <c r="C1182" t="str">
        <f t="shared" si="18"/>
        <v xml:space="preserve"> </v>
      </c>
      <c r="D1182">
        <v>1</v>
      </c>
      <c r="E1182">
        <v>2</v>
      </c>
      <c r="F1182" t="s">
        <v>250</v>
      </c>
      <c r="G1182" s="3"/>
      <c r="H1182" s="3">
        <v>0</v>
      </c>
      <c r="I1182" s="9"/>
    </row>
    <row r="1183" spans="1:9">
      <c r="A1183" s="1" t="s">
        <v>16</v>
      </c>
      <c r="B1183" s="1" t="s">
        <v>249</v>
      </c>
      <c r="C1183" t="str">
        <f t="shared" si="18"/>
        <v xml:space="preserve"> </v>
      </c>
      <c r="D1183" s="1">
        <v>1</v>
      </c>
      <c r="E1183" s="1">
        <v>2</v>
      </c>
      <c r="F1183" s="1" t="s">
        <v>250</v>
      </c>
      <c r="G1183" s="3"/>
      <c r="H1183" s="3">
        <v>0</v>
      </c>
      <c r="I1183" s="9"/>
    </row>
    <row r="1184" spans="1:9">
      <c r="A1184" t="s">
        <v>16</v>
      </c>
      <c r="B1184" t="s">
        <v>249</v>
      </c>
      <c r="C1184" t="str">
        <f t="shared" si="18"/>
        <v xml:space="preserve"> </v>
      </c>
      <c r="D1184">
        <v>1</v>
      </c>
      <c r="E1184">
        <v>2</v>
      </c>
      <c r="F1184" t="s">
        <v>250</v>
      </c>
      <c r="G1184" s="3"/>
      <c r="H1184" s="3">
        <v>0</v>
      </c>
      <c r="I1184" s="9"/>
    </row>
    <row r="1185" spans="1:9">
      <c r="A1185" s="1" t="s">
        <v>16</v>
      </c>
      <c r="B1185" s="1" t="s">
        <v>249</v>
      </c>
      <c r="C1185" t="str">
        <f t="shared" si="18"/>
        <v xml:space="preserve"> </v>
      </c>
      <c r="D1185" s="1">
        <v>1</v>
      </c>
      <c r="E1185" s="1">
        <v>2</v>
      </c>
      <c r="F1185" s="1" t="s">
        <v>250</v>
      </c>
      <c r="G1185" s="3"/>
      <c r="H1185" s="3">
        <v>0</v>
      </c>
      <c r="I1185" s="9"/>
    </row>
    <row r="1186" spans="1:9">
      <c r="A1186" t="s">
        <v>16</v>
      </c>
      <c r="B1186" t="s">
        <v>249</v>
      </c>
      <c r="C1186" t="str">
        <f t="shared" si="18"/>
        <v xml:space="preserve"> </v>
      </c>
      <c r="D1186">
        <v>1</v>
      </c>
      <c r="E1186">
        <v>2</v>
      </c>
      <c r="F1186" t="s">
        <v>250</v>
      </c>
      <c r="G1186" s="3"/>
      <c r="H1186" s="3">
        <v>0</v>
      </c>
      <c r="I1186" s="9"/>
    </row>
    <row r="1187" spans="1:9">
      <c r="A1187" s="1" t="s">
        <v>16</v>
      </c>
      <c r="B1187" s="1" t="s">
        <v>249</v>
      </c>
      <c r="C1187" t="str">
        <f t="shared" si="18"/>
        <v xml:space="preserve"> </v>
      </c>
      <c r="D1187" s="1">
        <v>1</v>
      </c>
      <c r="E1187" s="1">
        <v>2</v>
      </c>
      <c r="F1187" s="1" t="s">
        <v>250</v>
      </c>
      <c r="G1187" s="3"/>
      <c r="H1187" s="3">
        <v>0</v>
      </c>
      <c r="I1187" s="9"/>
    </row>
    <row r="1188" spans="1:9">
      <c r="A1188" t="s">
        <v>16</v>
      </c>
      <c r="B1188" t="s">
        <v>249</v>
      </c>
      <c r="C1188" t="str">
        <f t="shared" si="18"/>
        <v>10014</v>
      </c>
      <c r="D1188">
        <v>1</v>
      </c>
      <c r="E1188">
        <v>2</v>
      </c>
      <c r="F1188" t="s">
        <v>250</v>
      </c>
      <c r="G1188" t="s">
        <v>15</v>
      </c>
      <c r="H1188" s="2">
        <f>H1172-SUMIF(G1173:G1187,"&lt;&gt;",H1173:H1187)</f>
        <v>0</v>
      </c>
    </row>
    <row r="1189" spans="1:9">
      <c r="A1189" s="1"/>
      <c r="B1189" s="1"/>
      <c r="C1189" t="str">
        <f t="shared" si="18"/>
        <v xml:space="preserve"> </v>
      </c>
      <c r="D1189" s="1"/>
      <c r="E1189" s="1"/>
      <c r="F1189" s="1"/>
      <c r="G1189" s="1"/>
      <c r="H1189" s="1"/>
      <c r="I1189" s="43"/>
    </row>
    <row r="1190" spans="1:9">
      <c r="A1190" t="s">
        <v>16</v>
      </c>
      <c r="B1190" t="s">
        <v>251</v>
      </c>
      <c r="C1190" t="str">
        <f t="shared" si="18"/>
        <v xml:space="preserve"> </v>
      </c>
      <c r="D1190">
        <v>2</v>
      </c>
      <c r="E1190">
        <v>1</v>
      </c>
      <c r="F1190" t="s">
        <v>252</v>
      </c>
      <c r="G1190" t="s">
        <v>13</v>
      </c>
      <c r="H1190" s="2">
        <f>VLOOKUP(B1190,'uc_2024-25'!D:U, 18, FALSE)</f>
        <v>100</v>
      </c>
      <c r="I1190" s="9"/>
    </row>
    <row r="1191" spans="1:9">
      <c r="A1191" s="1" t="s">
        <v>16</v>
      </c>
      <c r="B1191" s="1" t="s">
        <v>251</v>
      </c>
      <c r="C1191" t="str">
        <f t="shared" si="18"/>
        <v xml:space="preserve"> </v>
      </c>
      <c r="D1191" s="1">
        <v>2</v>
      </c>
      <c r="E1191" s="1">
        <v>1</v>
      </c>
      <c r="F1191" s="1" t="s">
        <v>252</v>
      </c>
      <c r="G1191" s="4" t="str">
        <f>VLOOKUP(B1190,'uc_2024-25'!D:AB, 25, FALSE)</f>
        <v>Sofia Cristina Gomes Catarino</v>
      </c>
      <c r="H1191" s="3">
        <v>100</v>
      </c>
      <c r="I1191" s="9"/>
    </row>
    <row r="1192" spans="1:9">
      <c r="A1192" t="s">
        <v>16</v>
      </c>
      <c r="B1192" t="s">
        <v>251</v>
      </c>
      <c r="C1192" t="str">
        <f t="shared" si="18"/>
        <v xml:space="preserve"> </v>
      </c>
      <c r="D1192">
        <v>2</v>
      </c>
      <c r="E1192">
        <v>1</v>
      </c>
      <c r="F1192" t="s">
        <v>252</v>
      </c>
      <c r="G1192" s="3"/>
      <c r="H1192" s="3">
        <v>0</v>
      </c>
      <c r="I1192" s="9"/>
    </row>
    <row r="1193" spans="1:9">
      <c r="A1193" s="1" t="s">
        <v>16</v>
      </c>
      <c r="B1193" s="1" t="s">
        <v>251</v>
      </c>
      <c r="C1193" t="str">
        <f t="shared" si="18"/>
        <v xml:space="preserve"> </v>
      </c>
      <c r="D1193" s="1">
        <v>2</v>
      </c>
      <c r="E1193" s="1">
        <v>1</v>
      </c>
      <c r="F1193" s="1" t="s">
        <v>252</v>
      </c>
      <c r="G1193" s="3"/>
      <c r="H1193" s="3">
        <v>0</v>
      </c>
      <c r="I1193" s="9"/>
    </row>
    <row r="1194" spans="1:9">
      <c r="A1194" t="s">
        <v>16</v>
      </c>
      <c r="B1194" t="s">
        <v>251</v>
      </c>
      <c r="C1194" t="str">
        <f t="shared" si="18"/>
        <v xml:space="preserve"> </v>
      </c>
      <c r="D1194">
        <v>2</v>
      </c>
      <c r="E1194">
        <v>1</v>
      </c>
      <c r="F1194" t="s">
        <v>252</v>
      </c>
      <c r="G1194" s="3"/>
      <c r="H1194" s="3">
        <v>0</v>
      </c>
      <c r="I1194" s="9"/>
    </row>
    <row r="1195" spans="1:9">
      <c r="A1195" s="1" t="s">
        <v>16</v>
      </c>
      <c r="B1195" s="1" t="s">
        <v>251</v>
      </c>
      <c r="C1195" t="str">
        <f t="shared" si="18"/>
        <v xml:space="preserve"> </v>
      </c>
      <c r="D1195" s="1">
        <v>2</v>
      </c>
      <c r="E1195" s="1">
        <v>1</v>
      </c>
      <c r="F1195" s="1" t="s">
        <v>252</v>
      </c>
      <c r="G1195" s="3"/>
      <c r="H1195" s="3">
        <v>0</v>
      </c>
      <c r="I1195" s="9"/>
    </row>
    <row r="1196" spans="1:9">
      <c r="A1196" t="s">
        <v>16</v>
      </c>
      <c r="B1196" t="s">
        <v>251</v>
      </c>
      <c r="C1196" t="str">
        <f t="shared" si="18"/>
        <v xml:space="preserve"> </v>
      </c>
      <c r="D1196">
        <v>2</v>
      </c>
      <c r="E1196">
        <v>1</v>
      </c>
      <c r="F1196" t="s">
        <v>252</v>
      </c>
      <c r="G1196" s="3"/>
      <c r="H1196" s="3">
        <v>0</v>
      </c>
      <c r="I1196" s="9"/>
    </row>
    <row r="1197" spans="1:9">
      <c r="A1197" s="1" t="s">
        <v>16</v>
      </c>
      <c r="B1197" s="1" t="s">
        <v>251</v>
      </c>
      <c r="C1197" t="str">
        <f t="shared" si="18"/>
        <v xml:space="preserve"> </v>
      </c>
      <c r="D1197" s="1">
        <v>2</v>
      </c>
      <c r="E1197" s="1">
        <v>1</v>
      </c>
      <c r="F1197" s="1" t="s">
        <v>252</v>
      </c>
      <c r="G1197" s="3"/>
      <c r="H1197" s="3">
        <v>0</v>
      </c>
      <c r="I1197" s="9"/>
    </row>
    <row r="1198" spans="1:9">
      <c r="A1198" t="s">
        <v>16</v>
      </c>
      <c r="B1198" t="s">
        <v>251</v>
      </c>
      <c r="C1198" t="str">
        <f t="shared" si="18"/>
        <v xml:space="preserve"> </v>
      </c>
      <c r="D1198">
        <v>2</v>
      </c>
      <c r="E1198">
        <v>1</v>
      </c>
      <c r="F1198" t="s">
        <v>252</v>
      </c>
      <c r="G1198" s="3"/>
      <c r="H1198" s="3">
        <v>0</v>
      </c>
      <c r="I1198" s="9"/>
    </row>
    <row r="1199" spans="1:9">
      <c r="A1199" s="1" t="s">
        <v>16</v>
      </c>
      <c r="B1199" s="1" t="s">
        <v>251</v>
      </c>
      <c r="C1199" t="str">
        <f t="shared" si="18"/>
        <v xml:space="preserve"> </v>
      </c>
      <c r="D1199" s="1">
        <v>2</v>
      </c>
      <c r="E1199" s="1">
        <v>1</v>
      </c>
      <c r="F1199" s="1" t="s">
        <v>252</v>
      </c>
      <c r="G1199" s="3"/>
      <c r="H1199" s="3">
        <v>0</v>
      </c>
      <c r="I1199" s="9"/>
    </row>
    <row r="1200" spans="1:9">
      <c r="A1200" t="s">
        <v>16</v>
      </c>
      <c r="B1200" t="s">
        <v>251</v>
      </c>
      <c r="C1200" t="str">
        <f t="shared" si="18"/>
        <v xml:space="preserve"> </v>
      </c>
      <c r="D1200">
        <v>2</v>
      </c>
      <c r="E1200">
        <v>1</v>
      </c>
      <c r="F1200" t="s">
        <v>252</v>
      </c>
      <c r="G1200" s="3"/>
      <c r="H1200" s="3">
        <v>0</v>
      </c>
      <c r="I1200" s="9"/>
    </row>
    <row r="1201" spans="1:9">
      <c r="A1201" s="1" t="s">
        <v>16</v>
      </c>
      <c r="B1201" s="1" t="s">
        <v>251</v>
      </c>
      <c r="C1201" t="str">
        <f t="shared" si="18"/>
        <v xml:space="preserve"> </v>
      </c>
      <c r="D1201" s="1">
        <v>2</v>
      </c>
      <c r="E1201" s="1">
        <v>1</v>
      </c>
      <c r="F1201" s="1" t="s">
        <v>252</v>
      </c>
      <c r="G1201" s="3"/>
      <c r="H1201" s="3">
        <v>0</v>
      </c>
      <c r="I1201" s="9"/>
    </row>
    <row r="1202" spans="1:9">
      <c r="A1202" t="s">
        <v>16</v>
      </c>
      <c r="B1202" t="s">
        <v>251</v>
      </c>
      <c r="C1202" t="str">
        <f t="shared" si="18"/>
        <v xml:space="preserve"> </v>
      </c>
      <c r="D1202">
        <v>2</v>
      </c>
      <c r="E1202">
        <v>1</v>
      </c>
      <c r="F1202" t="s">
        <v>252</v>
      </c>
      <c r="G1202" s="3"/>
      <c r="H1202" s="3">
        <v>0</v>
      </c>
      <c r="I1202" s="9"/>
    </row>
    <row r="1203" spans="1:9">
      <c r="A1203" s="1" t="s">
        <v>16</v>
      </c>
      <c r="B1203" s="1" t="s">
        <v>251</v>
      </c>
      <c r="C1203" t="str">
        <f t="shared" si="18"/>
        <v xml:space="preserve"> </v>
      </c>
      <c r="D1203" s="1">
        <v>2</v>
      </c>
      <c r="E1203" s="1">
        <v>1</v>
      </c>
      <c r="F1203" s="1" t="s">
        <v>252</v>
      </c>
      <c r="G1203" s="3"/>
      <c r="H1203" s="3">
        <v>0</v>
      </c>
      <c r="I1203" s="9"/>
    </row>
    <row r="1204" spans="1:9">
      <c r="A1204" t="s">
        <v>16</v>
      </c>
      <c r="B1204" t="s">
        <v>251</v>
      </c>
      <c r="C1204" t="str">
        <f t="shared" si="18"/>
        <v xml:space="preserve"> </v>
      </c>
      <c r="D1204">
        <v>2</v>
      </c>
      <c r="E1204">
        <v>1</v>
      </c>
      <c r="F1204" t="s">
        <v>252</v>
      </c>
      <c r="G1204" s="3"/>
      <c r="H1204" s="3">
        <v>0</v>
      </c>
      <c r="I1204" s="9"/>
    </row>
    <row r="1205" spans="1:9">
      <c r="A1205" s="1" t="s">
        <v>16</v>
      </c>
      <c r="B1205" s="1" t="s">
        <v>251</v>
      </c>
      <c r="C1205" t="str">
        <f t="shared" si="18"/>
        <v xml:space="preserve"> </v>
      </c>
      <c r="D1205" s="1">
        <v>2</v>
      </c>
      <c r="E1205" s="1">
        <v>1</v>
      </c>
      <c r="F1205" s="1" t="s">
        <v>252</v>
      </c>
      <c r="G1205" s="3"/>
      <c r="H1205" s="3">
        <v>0</v>
      </c>
      <c r="I1205" s="9"/>
    </row>
    <row r="1206" spans="1:9">
      <c r="A1206" t="s">
        <v>16</v>
      </c>
      <c r="B1206" t="s">
        <v>251</v>
      </c>
      <c r="C1206" t="str">
        <f t="shared" si="18"/>
        <v>1572</v>
      </c>
      <c r="D1206">
        <v>2</v>
      </c>
      <c r="E1206">
        <v>1</v>
      </c>
      <c r="F1206" t="s">
        <v>252</v>
      </c>
      <c r="G1206" t="s">
        <v>15</v>
      </c>
      <c r="H1206" s="2">
        <f>H1190-SUMIF(G1191:G1205,"&lt;&gt;",H1191:H1205)</f>
        <v>0</v>
      </c>
    </row>
    <row r="1207" spans="1:9">
      <c r="A1207" s="1"/>
      <c r="B1207" s="1"/>
      <c r="C1207" t="str">
        <f t="shared" si="18"/>
        <v xml:space="preserve"> </v>
      </c>
      <c r="D1207" s="1"/>
      <c r="E1207" s="1"/>
      <c r="F1207" s="1"/>
      <c r="G1207" s="1"/>
      <c r="H1207" s="1"/>
      <c r="I1207" s="43"/>
    </row>
    <row r="1208" spans="1:9">
      <c r="A1208" t="s">
        <v>16</v>
      </c>
      <c r="B1208" t="s">
        <v>253</v>
      </c>
      <c r="C1208" t="str">
        <f t="shared" si="18"/>
        <v xml:space="preserve"> </v>
      </c>
      <c r="D1208">
        <v>1</v>
      </c>
      <c r="E1208">
        <v>1</v>
      </c>
      <c r="F1208" t="s">
        <v>254</v>
      </c>
      <c r="G1208" t="s">
        <v>13</v>
      </c>
      <c r="H1208" s="2">
        <f>VLOOKUP(B1208,'uc_2024-25'!D:U, 18, FALSE)</f>
        <v>56</v>
      </c>
      <c r="I1208" s="9"/>
    </row>
    <row r="1209" spans="1:9">
      <c r="A1209" s="1" t="s">
        <v>16</v>
      </c>
      <c r="B1209" s="1" t="s">
        <v>253</v>
      </c>
      <c r="C1209" t="str">
        <f t="shared" si="18"/>
        <v xml:space="preserve"> </v>
      </c>
      <c r="D1209" s="1">
        <v>1</v>
      </c>
      <c r="E1209" s="1">
        <v>1</v>
      </c>
      <c r="F1209" s="1" t="s">
        <v>254</v>
      </c>
      <c r="G1209" s="4" t="str">
        <f>VLOOKUP(B1208,'uc_2024-25'!D:AB, 25, FALSE)</f>
        <v>Paula Maria da Luz Figueiredo de Alvarenga</v>
      </c>
      <c r="H1209" s="3">
        <v>28</v>
      </c>
      <c r="I1209" s="9"/>
    </row>
    <row r="1210" spans="1:9">
      <c r="A1210" t="s">
        <v>16</v>
      </c>
      <c r="B1210" t="s">
        <v>253</v>
      </c>
      <c r="C1210" t="str">
        <f t="shared" si="18"/>
        <v xml:space="preserve"> </v>
      </c>
      <c r="D1210">
        <v>1</v>
      </c>
      <c r="E1210">
        <v>1</v>
      </c>
      <c r="F1210" t="s">
        <v>254</v>
      </c>
      <c r="G1210" s="3" t="s">
        <v>255</v>
      </c>
      <c r="H1210" s="3">
        <v>28</v>
      </c>
      <c r="I1210" s="9"/>
    </row>
    <row r="1211" spans="1:9">
      <c r="A1211" s="1" t="s">
        <v>16</v>
      </c>
      <c r="B1211" s="1" t="s">
        <v>253</v>
      </c>
      <c r="C1211" t="str">
        <f t="shared" si="18"/>
        <v xml:space="preserve"> </v>
      </c>
      <c r="D1211" s="1">
        <v>1</v>
      </c>
      <c r="E1211" s="1">
        <v>1</v>
      </c>
      <c r="F1211" s="1" t="s">
        <v>254</v>
      </c>
      <c r="G1211" s="3"/>
      <c r="H1211" s="3">
        <v>0</v>
      </c>
      <c r="I1211" s="9"/>
    </row>
    <row r="1212" spans="1:9">
      <c r="A1212" t="s">
        <v>16</v>
      </c>
      <c r="B1212" t="s">
        <v>253</v>
      </c>
      <c r="C1212" t="str">
        <f t="shared" si="18"/>
        <v xml:space="preserve"> </v>
      </c>
      <c r="D1212">
        <v>1</v>
      </c>
      <c r="E1212">
        <v>1</v>
      </c>
      <c r="F1212" t="s">
        <v>254</v>
      </c>
      <c r="G1212" s="3"/>
      <c r="H1212" s="3">
        <v>0</v>
      </c>
      <c r="I1212" s="9"/>
    </row>
    <row r="1213" spans="1:9">
      <c r="A1213" s="1" t="s">
        <v>16</v>
      </c>
      <c r="B1213" s="1" t="s">
        <v>253</v>
      </c>
      <c r="C1213" t="str">
        <f t="shared" si="18"/>
        <v xml:space="preserve"> </v>
      </c>
      <c r="D1213" s="1">
        <v>1</v>
      </c>
      <c r="E1213" s="1">
        <v>1</v>
      </c>
      <c r="F1213" s="1" t="s">
        <v>254</v>
      </c>
      <c r="G1213" s="3"/>
      <c r="H1213" s="3">
        <v>0</v>
      </c>
      <c r="I1213" s="9"/>
    </row>
    <row r="1214" spans="1:9">
      <c r="A1214" t="s">
        <v>16</v>
      </c>
      <c r="B1214" t="s">
        <v>253</v>
      </c>
      <c r="C1214" t="str">
        <f t="shared" si="18"/>
        <v xml:space="preserve"> </v>
      </c>
      <c r="D1214">
        <v>1</v>
      </c>
      <c r="E1214">
        <v>1</v>
      </c>
      <c r="F1214" t="s">
        <v>254</v>
      </c>
      <c r="G1214" s="3"/>
      <c r="H1214" s="3">
        <v>0</v>
      </c>
      <c r="I1214" s="9"/>
    </row>
    <row r="1215" spans="1:9">
      <c r="A1215" s="1" t="s">
        <v>16</v>
      </c>
      <c r="B1215" s="1" t="s">
        <v>253</v>
      </c>
      <c r="C1215" t="str">
        <f t="shared" si="18"/>
        <v xml:space="preserve"> </v>
      </c>
      <c r="D1215" s="1">
        <v>1</v>
      </c>
      <c r="E1215" s="1">
        <v>1</v>
      </c>
      <c r="F1215" s="1" t="s">
        <v>254</v>
      </c>
      <c r="G1215" s="3"/>
      <c r="H1215" s="3">
        <v>0</v>
      </c>
      <c r="I1215" s="9"/>
    </row>
    <row r="1216" spans="1:9">
      <c r="A1216" t="s">
        <v>16</v>
      </c>
      <c r="B1216" t="s">
        <v>253</v>
      </c>
      <c r="C1216" t="str">
        <f t="shared" si="18"/>
        <v xml:space="preserve"> </v>
      </c>
      <c r="D1216">
        <v>1</v>
      </c>
      <c r="E1216">
        <v>1</v>
      </c>
      <c r="F1216" t="s">
        <v>254</v>
      </c>
      <c r="G1216" s="3"/>
      <c r="H1216" s="3">
        <v>0</v>
      </c>
      <c r="I1216" s="9"/>
    </row>
    <row r="1217" spans="1:9">
      <c r="A1217" s="1" t="s">
        <v>16</v>
      </c>
      <c r="B1217" s="1" t="s">
        <v>253</v>
      </c>
      <c r="C1217" t="str">
        <f t="shared" si="18"/>
        <v xml:space="preserve"> </v>
      </c>
      <c r="D1217" s="1">
        <v>1</v>
      </c>
      <c r="E1217" s="1">
        <v>1</v>
      </c>
      <c r="F1217" s="1" t="s">
        <v>254</v>
      </c>
      <c r="G1217" s="3"/>
      <c r="H1217" s="3">
        <v>0</v>
      </c>
      <c r="I1217" s="9"/>
    </row>
    <row r="1218" spans="1:9">
      <c r="A1218" t="s">
        <v>16</v>
      </c>
      <c r="B1218" t="s">
        <v>253</v>
      </c>
      <c r="C1218" t="str">
        <f t="shared" si="18"/>
        <v xml:space="preserve"> </v>
      </c>
      <c r="D1218">
        <v>1</v>
      </c>
      <c r="E1218">
        <v>1</v>
      </c>
      <c r="F1218" t="s">
        <v>254</v>
      </c>
      <c r="G1218" s="3"/>
      <c r="H1218" s="3">
        <v>0</v>
      </c>
      <c r="I1218" s="9"/>
    </row>
    <row r="1219" spans="1:9">
      <c r="A1219" s="1" t="s">
        <v>16</v>
      </c>
      <c r="B1219" s="1" t="s">
        <v>253</v>
      </c>
      <c r="C1219" t="str">
        <f t="shared" ref="C1219:C1282" si="19">IF(G1219="Em falta (positivo); A mais (negativo):",B1219," ")</f>
        <v xml:space="preserve"> </v>
      </c>
      <c r="D1219" s="1">
        <v>1</v>
      </c>
      <c r="E1219" s="1">
        <v>1</v>
      </c>
      <c r="F1219" s="1" t="s">
        <v>254</v>
      </c>
      <c r="G1219" s="3"/>
      <c r="H1219" s="3">
        <v>0</v>
      </c>
      <c r="I1219" s="9"/>
    </row>
    <row r="1220" spans="1:9">
      <c r="A1220" t="s">
        <v>16</v>
      </c>
      <c r="B1220" t="s">
        <v>253</v>
      </c>
      <c r="C1220" t="str">
        <f t="shared" si="19"/>
        <v xml:space="preserve"> </v>
      </c>
      <c r="D1220">
        <v>1</v>
      </c>
      <c r="E1220">
        <v>1</v>
      </c>
      <c r="F1220" t="s">
        <v>254</v>
      </c>
      <c r="G1220" s="3"/>
      <c r="H1220" s="3">
        <v>0</v>
      </c>
      <c r="I1220" s="9"/>
    </row>
    <row r="1221" spans="1:9">
      <c r="A1221" s="1" t="s">
        <v>16</v>
      </c>
      <c r="B1221" s="1" t="s">
        <v>253</v>
      </c>
      <c r="C1221" t="str">
        <f t="shared" si="19"/>
        <v xml:space="preserve"> </v>
      </c>
      <c r="D1221" s="1">
        <v>1</v>
      </c>
      <c r="E1221" s="1">
        <v>1</v>
      </c>
      <c r="F1221" s="1" t="s">
        <v>254</v>
      </c>
      <c r="G1221" s="3"/>
      <c r="H1221" s="3">
        <v>0</v>
      </c>
      <c r="I1221" s="9"/>
    </row>
    <row r="1222" spans="1:9">
      <c r="A1222" t="s">
        <v>16</v>
      </c>
      <c r="B1222" t="s">
        <v>253</v>
      </c>
      <c r="C1222" t="str">
        <f t="shared" si="19"/>
        <v xml:space="preserve"> </v>
      </c>
      <c r="D1222">
        <v>1</v>
      </c>
      <c r="E1222">
        <v>1</v>
      </c>
      <c r="F1222" t="s">
        <v>254</v>
      </c>
      <c r="G1222" s="3"/>
      <c r="H1222" s="3">
        <v>0</v>
      </c>
      <c r="I1222" s="9"/>
    </row>
    <row r="1223" spans="1:9">
      <c r="A1223" s="1" t="s">
        <v>16</v>
      </c>
      <c r="B1223" s="1" t="s">
        <v>253</v>
      </c>
      <c r="C1223" t="str">
        <f t="shared" si="19"/>
        <v xml:space="preserve"> </v>
      </c>
      <c r="D1223" s="1">
        <v>1</v>
      </c>
      <c r="E1223" s="1">
        <v>1</v>
      </c>
      <c r="F1223" s="1" t="s">
        <v>254</v>
      </c>
      <c r="G1223" s="3"/>
      <c r="H1223" s="3">
        <v>0</v>
      </c>
      <c r="I1223" s="9"/>
    </row>
    <row r="1224" spans="1:9">
      <c r="A1224" t="s">
        <v>16</v>
      </c>
      <c r="B1224" t="s">
        <v>253</v>
      </c>
      <c r="C1224" t="str">
        <f t="shared" si="19"/>
        <v>10015</v>
      </c>
      <c r="D1224">
        <v>1</v>
      </c>
      <c r="E1224">
        <v>1</v>
      </c>
      <c r="F1224" t="s">
        <v>254</v>
      </c>
      <c r="G1224" t="s">
        <v>15</v>
      </c>
      <c r="H1224" s="2">
        <f>H1208-SUMIF(G1209:G1223,"&lt;&gt;",H1209:H1223)</f>
        <v>0</v>
      </c>
    </row>
    <row r="1225" spans="1:9">
      <c r="A1225" s="1"/>
      <c r="B1225" s="1"/>
      <c r="C1225" t="str">
        <f t="shared" si="19"/>
        <v xml:space="preserve"> </v>
      </c>
      <c r="D1225" s="1"/>
      <c r="E1225" s="1"/>
      <c r="F1225" s="1"/>
      <c r="G1225" s="1"/>
      <c r="H1225" s="1"/>
      <c r="I1225" s="43"/>
    </row>
    <row r="1226" spans="1:9">
      <c r="A1226" t="s">
        <v>16</v>
      </c>
      <c r="B1226" t="s">
        <v>256</v>
      </c>
      <c r="C1226" t="str">
        <f t="shared" si="19"/>
        <v xml:space="preserve"> </v>
      </c>
      <c r="D1226">
        <v>1</v>
      </c>
      <c r="E1226">
        <v>2</v>
      </c>
      <c r="F1226" t="s">
        <v>257</v>
      </c>
      <c r="G1226" t="s">
        <v>13</v>
      </c>
      <c r="H1226" s="2">
        <f>VLOOKUP(B1226,'uc_2024-25'!D:U, 18, FALSE)</f>
        <v>56</v>
      </c>
      <c r="I1226" s="9"/>
    </row>
    <row r="1227" spans="1:9">
      <c r="A1227" s="1" t="s">
        <v>16</v>
      </c>
      <c r="B1227" s="1" t="s">
        <v>256</v>
      </c>
      <c r="C1227" t="str">
        <f t="shared" si="19"/>
        <v xml:space="preserve"> </v>
      </c>
      <c r="D1227" s="1">
        <v>1</v>
      </c>
      <c r="E1227" s="1">
        <v>2</v>
      </c>
      <c r="F1227" s="1" t="s">
        <v>257</v>
      </c>
      <c r="G1227" s="4" t="str">
        <f>VLOOKUP(B1226,'uc_2024-25'!D:AB, 25, FALSE)</f>
        <v>José Maria Horta e Costa Silva Santos</v>
      </c>
      <c r="H1227" s="3">
        <v>34</v>
      </c>
      <c r="I1227" s="9"/>
    </row>
    <row r="1228" spans="1:9">
      <c r="A1228" t="s">
        <v>16</v>
      </c>
      <c r="B1228" t="s">
        <v>256</v>
      </c>
      <c r="C1228" t="str">
        <f t="shared" si="19"/>
        <v xml:space="preserve"> </v>
      </c>
      <c r="D1228">
        <v>1</v>
      </c>
      <c r="E1228">
        <v>2</v>
      </c>
      <c r="F1228" t="s">
        <v>257</v>
      </c>
      <c r="G1228" s="3" t="s">
        <v>187</v>
      </c>
      <c r="H1228" s="3">
        <v>22</v>
      </c>
      <c r="I1228" s="9"/>
    </row>
    <row r="1229" spans="1:9">
      <c r="A1229" s="1" t="s">
        <v>16</v>
      </c>
      <c r="B1229" s="1" t="s">
        <v>256</v>
      </c>
      <c r="C1229" t="str">
        <f t="shared" si="19"/>
        <v xml:space="preserve"> </v>
      </c>
      <c r="D1229" s="1">
        <v>1</v>
      </c>
      <c r="E1229" s="1">
        <v>2</v>
      </c>
      <c r="F1229" s="1" t="s">
        <v>257</v>
      </c>
      <c r="G1229" s="3"/>
      <c r="H1229" s="3">
        <v>0</v>
      </c>
      <c r="I1229" s="9"/>
    </row>
    <row r="1230" spans="1:9">
      <c r="A1230" t="s">
        <v>16</v>
      </c>
      <c r="B1230" t="s">
        <v>256</v>
      </c>
      <c r="C1230" t="str">
        <f t="shared" si="19"/>
        <v xml:space="preserve"> </v>
      </c>
      <c r="D1230">
        <v>1</v>
      </c>
      <c r="E1230">
        <v>2</v>
      </c>
      <c r="F1230" t="s">
        <v>257</v>
      </c>
      <c r="G1230" s="3"/>
      <c r="H1230" s="3">
        <v>0</v>
      </c>
      <c r="I1230" s="9"/>
    </row>
    <row r="1231" spans="1:9">
      <c r="A1231" s="1" t="s">
        <v>16</v>
      </c>
      <c r="B1231" s="1" t="s">
        <v>256</v>
      </c>
      <c r="C1231" t="str">
        <f t="shared" si="19"/>
        <v xml:space="preserve"> </v>
      </c>
      <c r="D1231" s="1">
        <v>1</v>
      </c>
      <c r="E1231" s="1">
        <v>2</v>
      </c>
      <c r="F1231" s="1" t="s">
        <v>257</v>
      </c>
      <c r="G1231" s="3"/>
      <c r="H1231" s="3">
        <v>0</v>
      </c>
      <c r="I1231" s="9"/>
    </row>
    <row r="1232" spans="1:9">
      <c r="A1232" t="s">
        <v>16</v>
      </c>
      <c r="B1232" t="s">
        <v>256</v>
      </c>
      <c r="C1232" t="str">
        <f t="shared" si="19"/>
        <v xml:space="preserve"> </v>
      </c>
      <c r="D1232">
        <v>1</v>
      </c>
      <c r="E1232">
        <v>2</v>
      </c>
      <c r="F1232" t="s">
        <v>257</v>
      </c>
      <c r="G1232" s="3"/>
      <c r="H1232" s="21">
        <v>0</v>
      </c>
      <c r="I1232" s="9"/>
    </row>
    <row r="1233" spans="1:9">
      <c r="A1233" s="1" t="s">
        <v>16</v>
      </c>
      <c r="B1233" s="1" t="s">
        <v>256</v>
      </c>
      <c r="C1233" t="str">
        <f t="shared" si="19"/>
        <v xml:space="preserve"> </v>
      </c>
      <c r="D1233" s="1">
        <v>1</v>
      </c>
      <c r="E1233" s="1">
        <v>2</v>
      </c>
      <c r="F1233" s="1" t="s">
        <v>257</v>
      </c>
      <c r="G1233" s="3"/>
      <c r="H1233" s="14">
        <v>0</v>
      </c>
      <c r="I1233" s="9"/>
    </row>
    <row r="1234" spans="1:9">
      <c r="A1234" t="s">
        <v>16</v>
      </c>
      <c r="B1234" t="s">
        <v>256</v>
      </c>
      <c r="C1234" t="str">
        <f t="shared" si="19"/>
        <v xml:space="preserve"> </v>
      </c>
      <c r="D1234">
        <v>1</v>
      </c>
      <c r="E1234">
        <v>2</v>
      </c>
      <c r="F1234" t="s">
        <v>257</v>
      </c>
      <c r="G1234" s="3"/>
      <c r="H1234" s="3">
        <v>0</v>
      </c>
      <c r="I1234" s="9"/>
    </row>
    <row r="1235" spans="1:9">
      <c r="A1235" s="1" t="s">
        <v>16</v>
      </c>
      <c r="B1235" s="1" t="s">
        <v>256</v>
      </c>
      <c r="C1235" t="str">
        <f t="shared" si="19"/>
        <v xml:space="preserve"> </v>
      </c>
      <c r="D1235" s="1">
        <v>1</v>
      </c>
      <c r="E1235" s="1">
        <v>2</v>
      </c>
      <c r="F1235" s="1" t="s">
        <v>257</v>
      </c>
      <c r="G1235" s="3"/>
      <c r="H1235" s="3">
        <v>0</v>
      </c>
      <c r="I1235" s="9"/>
    </row>
    <row r="1236" spans="1:9">
      <c r="A1236" t="s">
        <v>16</v>
      </c>
      <c r="B1236" t="s">
        <v>256</v>
      </c>
      <c r="C1236" t="str">
        <f t="shared" si="19"/>
        <v xml:space="preserve"> </v>
      </c>
      <c r="D1236">
        <v>1</v>
      </c>
      <c r="E1236">
        <v>2</v>
      </c>
      <c r="F1236" t="s">
        <v>257</v>
      </c>
      <c r="G1236" s="3"/>
      <c r="H1236" s="21">
        <v>0</v>
      </c>
      <c r="I1236" s="9"/>
    </row>
    <row r="1237" spans="1:9">
      <c r="A1237" s="1" t="s">
        <v>16</v>
      </c>
      <c r="B1237" s="1" t="s">
        <v>256</v>
      </c>
      <c r="C1237" t="str">
        <f t="shared" si="19"/>
        <v xml:space="preserve"> </v>
      </c>
      <c r="D1237" s="1">
        <v>1</v>
      </c>
      <c r="E1237" s="1">
        <v>2</v>
      </c>
      <c r="F1237" s="1" t="s">
        <v>257</v>
      </c>
      <c r="G1237" s="3"/>
      <c r="H1237" s="14">
        <v>0</v>
      </c>
      <c r="I1237" s="9"/>
    </row>
    <row r="1238" spans="1:9">
      <c r="A1238" t="s">
        <v>16</v>
      </c>
      <c r="B1238" t="s">
        <v>256</v>
      </c>
      <c r="C1238" t="str">
        <f t="shared" si="19"/>
        <v xml:space="preserve"> </v>
      </c>
      <c r="D1238">
        <v>1</v>
      </c>
      <c r="E1238">
        <v>2</v>
      </c>
      <c r="F1238" t="s">
        <v>257</v>
      </c>
      <c r="G1238" s="3"/>
      <c r="H1238" s="3">
        <v>0</v>
      </c>
      <c r="I1238" s="9"/>
    </row>
    <row r="1239" spans="1:9">
      <c r="A1239" s="1" t="s">
        <v>16</v>
      </c>
      <c r="B1239" s="1" t="s">
        <v>256</v>
      </c>
      <c r="C1239" t="str">
        <f t="shared" si="19"/>
        <v xml:space="preserve"> </v>
      </c>
      <c r="D1239" s="1">
        <v>1</v>
      </c>
      <c r="E1239" s="1">
        <v>2</v>
      </c>
      <c r="F1239" s="1" t="s">
        <v>257</v>
      </c>
      <c r="G1239" s="3"/>
      <c r="H1239" s="3">
        <v>0</v>
      </c>
      <c r="I1239" s="9"/>
    </row>
    <row r="1240" spans="1:9">
      <c r="A1240" t="s">
        <v>16</v>
      </c>
      <c r="B1240" t="s">
        <v>256</v>
      </c>
      <c r="C1240" t="str">
        <f t="shared" si="19"/>
        <v xml:space="preserve"> </v>
      </c>
      <c r="D1240">
        <v>1</v>
      </c>
      <c r="E1240">
        <v>2</v>
      </c>
      <c r="F1240" t="s">
        <v>257</v>
      </c>
      <c r="G1240" s="3"/>
      <c r="H1240" s="3">
        <v>0</v>
      </c>
      <c r="I1240" s="9"/>
    </row>
    <row r="1241" spans="1:9">
      <c r="A1241" s="1" t="s">
        <v>16</v>
      </c>
      <c r="B1241" s="1" t="s">
        <v>256</v>
      </c>
      <c r="C1241" t="str">
        <f t="shared" si="19"/>
        <v xml:space="preserve"> </v>
      </c>
      <c r="D1241" s="1">
        <v>1</v>
      </c>
      <c r="E1241" s="1">
        <v>2</v>
      </c>
      <c r="F1241" s="1" t="s">
        <v>257</v>
      </c>
      <c r="G1241" s="3"/>
      <c r="H1241" s="3">
        <v>0</v>
      </c>
      <c r="I1241" s="9"/>
    </row>
    <row r="1242" spans="1:9">
      <c r="A1242" t="s">
        <v>16</v>
      </c>
      <c r="B1242" t="s">
        <v>256</v>
      </c>
      <c r="C1242" t="str">
        <f t="shared" si="19"/>
        <v>10016</v>
      </c>
      <c r="D1242">
        <v>1</v>
      </c>
      <c r="E1242">
        <v>2</v>
      </c>
      <c r="F1242" t="s">
        <v>257</v>
      </c>
      <c r="G1242" t="s">
        <v>15</v>
      </c>
      <c r="H1242" s="2">
        <f>H1226-SUMIF(G1227:G1241,"&lt;&gt;",H1227:H1241)</f>
        <v>0</v>
      </c>
    </row>
    <row r="1243" spans="1:9">
      <c r="A1243" s="1"/>
      <c r="B1243" s="1"/>
      <c r="C1243" t="str">
        <f t="shared" si="19"/>
        <v xml:space="preserve"> </v>
      </c>
      <c r="D1243" s="1"/>
      <c r="E1243" s="1"/>
      <c r="F1243" s="1"/>
      <c r="G1243" s="1"/>
      <c r="H1243" s="1"/>
      <c r="I1243" s="43"/>
    </row>
    <row r="1244" spans="1:9">
      <c r="A1244" t="s">
        <v>16</v>
      </c>
      <c r="B1244" t="s">
        <v>258</v>
      </c>
      <c r="C1244" t="str">
        <f t="shared" si="19"/>
        <v xml:space="preserve"> </v>
      </c>
      <c r="D1244">
        <v>2</v>
      </c>
      <c r="E1244">
        <v>1</v>
      </c>
      <c r="F1244" t="s">
        <v>259</v>
      </c>
      <c r="G1244" t="s">
        <v>13</v>
      </c>
      <c r="H1244" s="2">
        <f>VLOOKUP(B1244,'uc_2024-25'!D:U, 18, FALSE)</f>
        <v>28</v>
      </c>
      <c r="I1244" s="9"/>
    </row>
    <row r="1245" spans="1:9">
      <c r="A1245" s="1" t="s">
        <v>16</v>
      </c>
      <c r="B1245" s="1" t="s">
        <v>258</v>
      </c>
      <c r="C1245" t="str">
        <f t="shared" si="19"/>
        <v xml:space="preserve"> </v>
      </c>
      <c r="D1245" s="1">
        <v>2</v>
      </c>
      <c r="E1245" s="1">
        <v>1</v>
      </c>
      <c r="F1245" s="1" t="s">
        <v>259</v>
      </c>
      <c r="G1245" s="4" t="str">
        <f>VLOOKUP(B1244,'uc_2024-25'!D:AB, 25, FALSE)</f>
        <v>Maria Luísa Lopes de Castro e Brito</v>
      </c>
      <c r="H1245" s="3">
        <v>28</v>
      </c>
      <c r="I1245" s="9"/>
    </row>
    <row r="1246" spans="1:9">
      <c r="A1246" t="s">
        <v>16</v>
      </c>
      <c r="B1246" t="s">
        <v>258</v>
      </c>
      <c r="C1246" t="str">
        <f t="shared" si="19"/>
        <v xml:space="preserve"> </v>
      </c>
      <c r="D1246">
        <v>2</v>
      </c>
      <c r="E1246">
        <v>1</v>
      </c>
      <c r="F1246" t="s">
        <v>259</v>
      </c>
      <c r="G1246" s="3"/>
      <c r="H1246" s="3">
        <v>0</v>
      </c>
      <c r="I1246" s="9"/>
    </row>
    <row r="1247" spans="1:9">
      <c r="A1247" s="1" t="s">
        <v>16</v>
      </c>
      <c r="B1247" s="1" t="s">
        <v>258</v>
      </c>
      <c r="C1247" t="str">
        <f t="shared" si="19"/>
        <v xml:space="preserve"> </v>
      </c>
      <c r="D1247" s="1">
        <v>2</v>
      </c>
      <c r="E1247" s="1">
        <v>1</v>
      </c>
      <c r="F1247" s="1" t="s">
        <v>259</v>
      </c>
      <c r="G1247" s="3"/>
      <c r="H1247" s="3">
        <v>0</v>
      </c>
      <c r="I1247" s="9"/>
    </row>
    <row r="1248" spans="1:9">
      <c r="A1248" t="s">
        <v>16</v>
      </c>
      <c r="B1248" t="s">
        <v>258</v>
      </c>
      <c r="C1248" t="str">
        <f t="shared" si="19"/>
        <v xml:space="preserve"> </v>
      </c>
      <c r="D1248">
        <v>2</v>
      </c>
      <c r="E1248">
        <v>1</v>
      </c>
      <c r="F1248" t="s">
        <v>259</v>
      </c>
      <c r="G1248" s="3"/>
      <c r="H1248" s="3">
        <v>0</v>
      </c>
      <c r="I1248" s="9"/>
    </row>
    <row r="1249" spans="1:9">
      <c r="A1249" s="1" t="s">
        <v>16</v>
      </c>
      <c r="B1249" s="1" t="s">
        <v>258</v>
      </c>
      <c r="C1249" t="str">
        <f t="shared" si="19"/>
        <v xml:space="preserve"> </v>
      </c>
      <c r="D1249" s="1">
        <v>2</v>
      </c>
      <c r="E1249" s="1">
        <v>1</v>
      </c>
      <c r="F1249" s="1" t="s">
        <v>259</v>
      </c>
      <c r="G1249" s="3"/>
      <c r="H1249" s="3">
        <v>0</v>
      </c>
      <c r="I1249" s="9"/>
    </row>
    <row r="1250" spans="1:9">
      <c r="A1250" t="s">
        <v>16</v>
      </c>
      <c r="B1250" t="s">
        <v>258</v>
      </c>
      <c r="C1250" t="str">
        <f t="shared" si="19"/>
        <v xml:space="preserve"> </v>
      </c>
      <c r="D1250">
        <v>2</v>
      </c>
      <c r="E1250">
        <v>1</v>
      </c>
      <c r="F1250" t="s">
        <v>259</v>
      </c>
      <c r="G1250" s="3"/>
      <c r="H1250" s="3">
        <v>0</v>
      </c>
      <c r="I1250" s="9"/>
    </row>
    <row r="1251" spans="1:9">
      <c r="A1251" s="1" t="s">
        <v>16</v>
      </c>
      <c r="B1251" s="1" t="s">
        <v>258</v>
      </c>
      <c r="C1251" t="str">
        <f t="shared" si="19"/>
        <v xml:space="preserve"> </v>
      </c>
      <c r="D1251" s="1">
        <v>2</v>
      </c>
      <c r="E1251" s="1">
        <v>1</v>
      </c>
      <c r="F1251" s="1" t="s">
        <v>259</v>
      </c>
      <c r="G1251" s="3"/>
      <c r="H1251" s="3">
        <v>0</v>
      </c>
      <c r="I1251" s="9"/>
    </row>
    <row r="1252" spans="1:9">
      <c r="A1252" t="s">
        <v>16</v>
      </c>
      <c r="B1252" t="s">
        <v>258</v>
      </c>
      <c r="C1252" t="str">
        <f t="shared" si="19"/>
        <v xml:space="preserve"> </v>
      </c>
      <c r="D1252">
        <v>2</v>
      </c>
      <c r="E1252">
        <v>1</v>
      </c>
      <c r="F1252" t="s">
        <v>259</v>
      </c>
      <c r="G1252" s="3"/>
      <c r="H1252" s="3">
        <v>0</v>
      </c>
      <c r="I1252" s="9"/>
    </row>
    <row r="1253" spans="1:9">
      <c r="A1253" s="1" t="s">
        <v>16</v>
      </c>
      <c r="B1253" s="1" t="s">
        <v>258</v>
      </c>
      <c r="C1253" t="str">
        <f t="shared" si="19"/>
        <v xml:space="preserve"> </v>
      </c>
      <c r="D1253" s="1">
        <v>2</v>
      </c>
      <c r="E1253" s="1">
        <v>1</v>
      </c>
      <c r="F1253" s="1" t="s">
        <v>259</v>
      </c>
      <c r="G1253" s="3"/>
      <c r="H1253" s="3">
        <v>0</v>
      </c>
      <c r="I1253" s="9"/>
    </row>
    <row r="1254" spans="1:9">
      <c r="A1254" t="s">
        <v>16</v>
      </c>
      <c r="B1254" t="s">
        <v>258</v>
      </c>
      <c r="C1254" t="str">
        <f t="shared" si="19"/>
        <v xml:space="preserve"> </v>
      </c>
      <c r="D1254">
        <v>2</v>
      </c>
      <c r="E1254">
        <v>1</v>
      </c>
      <c r="F1254" t="s">
        <v>259</v>
      </c>
      <c r="G1254" s="3"/>
      <c r="H1254" s="3">
        <v>0</v>
      </c>
      <c r="I1254" s="9"/>
    </row>
    <row r="1255" spans="1:9">
      <c r="A1255" s="1" t="s">
        <v>16</v>
      </c>
      <c r="B1255" s="1" t="s">
        <v>258</v>
      </c>
      <c r="C1255" t="str">
        <f t="shared" si="19"/>
        <v xml:space="preserve"> </v>
      </c>
      <c r="D1255" s="1">
        <v>2</v>
      </c>
      <c r="E1255" s="1">
        <v>1</v>
      </c>
      <c r="F1255" s="1" t="s">
        <v>259</v>
      </c>
      <c r="G1255" s="3"/>
      <c r="H1255" s="3">
        <v>0</v>
      </c>
      <c r="I1255" s="9"/>
    </row>
    <row r="1256" spans="1:9">
      <c r="A1256" t="s">
        <v>16</v>
      </c>
      <c r="B1256" t="s">
        <v>258</v>
      </c>
      <c r="C1256" t="str">
        <f t="shared" si="19"/>
        <v xml:space="preserve"> </v>
      </c>
      <c r="D1256">
        <v>2</v>
      </c>
      <c r="E1256">
        <v>1</v>
      </c>
      <c r="F1256" t="s">
        <v>259</v>
      </c>
      <c r="G1256" s="3"/>
      <c r="H1256" s="3">
        <v>0</v>
      </c>
      <c r="I1256" s="9"/>
    </row>
    <row r="1257" spans="1:9">
      <c r="A1257" s="1" t="s">
        <v>16</v>
      </c>
      <c r="B1257" s="1" t="s">
        <v>258</v>
      </c>
      <c r="C1257" t="str">
        <f t="shared" si="19"/>
        <v xml:space="preserve"> </v>
      </c>
      <c r="D1257" s="1">
        <v>2</v>
      </c>
      <c r="E1257" s="1">
        <v>1</v>
      </c>
      <c r="F1257" s="1" t="s">
        <v>259</v>
      </c>
      <c r="G1257" s="3"/>
      <c r="H1257" s="3">
        <v>0</v>
      </c>
      <c r="I1257" s="9"/>
    </row>
    <row r="1258" spans="1:9">
      <c r="A1258" t="s">
        <v>16</v>
      </c>
      <c r="B1258" t="s">
        <v>258</v>
      </c>
      <c r="C1258" t="str">
        <f t="shared" si="19"/>
        <v xml:space="preserve"> </v>
      </c>
      <c r="D1258">
        <v>2</v>
      </c>
      <c r="E1258">
        <v>1</v>
      </c>
      <c r="F1258" t="s">
        <v>259</v>
      </c>
      <c r="G1258" s="3"/>
      <c r="H1258" s="3">
        <v>0</v>
      </c>
      <c r="I1258" s="9"/>
    </row>
    <row r="1259" spans="1:9">
      <c r="A1259" s="1" t="s">
        <v>16</v>
      </c>
      <c r="B1259" s="1" t="s">
        <v>258</v>
      </c>
      <c r="C1259" t="str">
        <f t="shared" si="19"/>
        <v xml:space="preserve"> </v>
      </c>
      <c r="D1259" s="1">
        <v>2</v>
      </c>
      <c r="E1259" s="1">
        <v>1</v>
      </c>
      <c r="F1259" s="1" t="s">
        <v>259</v>
      </c>
      <c r="G1259" s="3"/>
      <c r="H1259" s="3">
        <v>0</v>
      </c>
      <c r="I1259" s="9"/>
    </row>
    <row r="1260" spans="1:9">
      <c r="A1260" t="s">
        <v>16</v>
      </c>
      <c r="B1260" t="s">
        <v>258</v>
      </c>
      <c r="C1260" t="str">
        <f t="shared" si="19"/>
        <v>10017</v>
      </c>
      <c r="D1260">
        <v>2</v>
      </c>
      <c r="E1260">
        <v>1</v>
      </c>
      <c r="F1260" t="s">
        <v>259</v>
      </c>
      <c r="G1260" t="s">
        <v>15</v>
      </c>
      <c r="H1260" s="2">
        <f>H1244-SUMIF(G1245:G1259,"&lt;&gt;",H1245:H1259)</f>
        <v>0</v>
      </c>
    </row>
    <row r="1261" spans="1:9">
      <c r="A1261" s="1"/>
      <c r="B1261" s="1"/>
      <c r="C1261" t="str">
        <f t="shared" si="19"/>
        <v xml:space="preserve"> </v>
      </c>
      <c r="D1261" s="1"/>
      <c r="E1261" s="1"/>
      <c r="F1261" s="1"/>
      <c r="G1261" s="1"/>
      <c r="H1261" s="1"/>
      <c r="I1261" s="43"/>
    </row>
    <row r="1262" spans="1:9">
      <c r="A1262" t="s">
        <v>16</v>
      </c>
      <c r="B1262" t="s">
        <v>260</v>
      </c>
      <c r="C1262" t="str">
        <f t="shared" si="19"/>
        <v xml:space="preserve"> </v>
      </c>
      <c r="D1262" t="s">
        <v>21</v>
      </c>
      <c r="E1262">
        <v>2</v>
      </c>
      <c r="F1262" t="s">
        <v>261</v>
      </c>
      <c r="G1262" t="s">
        <v>13</v>
      </c>
      <c r="H1262" s="2">
        <f>VLOOKUP(B1262,'uc_2024-25'!D:U, 18, FALSE)</f>
        <v>56</v>
      </c>
      <c r="I1262" s="9"/>
    </row>
    <row r="1263" spans="1:9">
      <c r="A1263" s="1" t="s">
        <v>16</v>
      </c>
      <c r="B1263" s="1" t="s">
        <v>260</v>
      </c>
      <c r="C1263" t="str">
        <f t="shared" si="19"/>
        <v xml:space="preserve"> </v>
      </c>
      <c r="D1263" s="1" t="s">
        <v>21</v>
      </c>
      <c r="E1263" s="1">
        <v>2</v>
      </c>
      <c r="F1263" s="1" t="s">
        <v>261</v>
      </c>
      <c r="G1263" s="4" t="str">
        <f>VLOOKUP(B1262,'uc_2024-25'!D:AB, 25, FALSE)</f>
        <v>José Paulo Pimentel de Castro Coelho</v>
      </c>
      <c r="H1263" s="3">
        <v>56</v>
      </c>
      <c r="I1263" s="9"/>
    </row>
    <row r="1264" spans="1:9">
      <c r="A1264" t="s">
        <v>16</v>
      </c>
      <c r="B1264" t="s">
        <v>260</v>
      </c>
      <c r="C1264" t="str">
        <f t="shared" si="19"/>
        <v xml:space="preserve"> </v>
      </c>
      <c r="D1264" t="s">
        <v>21</v>
      </c>
      <c r="E1264">
        <v>2</v>
      </c>
      <c r="F1264" t="s">
        <v>261</v>
      </c>
      <c r="G1264" s="3"/>
      <c r="H1264" s="3">
        <v>0</v>
      </c>
      <c r="I1264" s="9"/>
    </row>
    <row r="1265" spans="1:9">
      <c r="A1265" s="1" t="s">
        <v>16</v>
      </c>
      <c r="B1265" s="1" t="s">
        <v>260</v>
      </c>
      <c r="C1265" t="str">
        <f t="shared" si="19"/>
        <v xml:space="preserve"> </v>
      </c>
      <c r="D1265" s="1" t="s">
        <v>21</v>
      </c>
      <c r="E1265" s="1">
        <v>2</v>
      </c>
      <c r="F1265" s="1" t="s">
        <v>261</v>
      </c>
      <c r="G1265" s="3"/>
      <c r="H1265" s="3">
        <v>0</v>
      </c>
      <c r="I1265" s="9"/>
    </row>
    <row r="1266" spans="1:9">
      <c r="A1266" t="s">
        <v>16</v>
      </c>
      <c r="B1266" t="s">
        <v>260</v>
      </c>
      <c r="C1266" t="str">
        <f t="shared" si="19"/>
        <v xml:space="preserve"> </v>
      </c>
      <c r="D1266" t="s">
        <v>21</v>
      </c>
      <c r="E1266">
        <v>2</v>
      </c>
      <c r="F1266" t="s">
        <v>261</v>
      </c>
      <c r="G1266" s="3"/>
      <c r="H1266" s="3">
        <v>0</v>
      </c>
      <c r="I1266" s="9"/>
    </row>
    <row r="1267" spans="1:9">
      <c r="A1267" s="1" t="s">
        <v>16</v>
      </c>
      <c r="B1267" s="1" t="s">
        <v>260</v>
      </c>
      <c r="C1267" t="str">
        <f t="shared" si="19"/>
        <v xml:space="preserve"> </v>
      </c>
      <c r="D1267" s="1" t="s">
        <v>21</v>
      </c>
      <c r="E1267" s="1">
        <v>2</v>
      </c>
      <c r="F1267" s="1" t="s">
        <v>261</v>
      </c>
      <c r="G1267" s="3"/>
      <c r="H1267" s="3">
        <v>0</v>
      </c>
      <c r="I1267" s="45"/>
    </row>
    <row r="1268" spans="1:9">
      <c r="A1268" t="s">
        <v>16</v>
      </c>
      <c r="B1268" t="s">
        <v>260</v>
      </c>
      <c r="C1268" t="str">
        <f t="shared" si="19"/>
        <v xml:space="preserve"> </v>
      </c>
      <c r="D1268" t="s">
        <v>21</v>
      </c>
      <c r="E1268">
        <v>2</v>
      </c>
      <c r="F1268" t="s">
        <v>261</v>
      </c>
      <c r="G1268" s="3"/>
      <c r="H1268" s="3">
        <v>0</v>
      </c>
      <c r="I1268" s="9"/>
    </row>
    <row r="1269" spans="1:9">
      <c r="A1269" s="1" t="s">
        <v>16</v>
      </c>
      <c r="B1269" s="1" t="s">
        <v>260</v>
      </c>
      <c r="C1269" t="str">
        <f t="shared" si="19"/>
        <v xml:space="preserve"> </v>
      </c>
      <c r="D1269" s="1" t="s">
        <v>21</v>
      </c>
      <c r="E1269" s="1">
        <v>2</v>
      </c>
      <c r="F1269" s="1" t="s">
        <v>261</v>
      </c>
      <c r="G1269" s="3"/>
      <c r="H1269" s="3">
        <v>0</v>
      </c>
      <c r="I1269" s="9"/>
    </row>
    <row r="1270" spans="1:9">
      <c r="A1270" t="s">
        <v>16</v>
      </c>
      <c r="B1270" t="s">
        <v>260</v>
      </c>
      <c r="C1270" t="str">
        <f t="shared" si="19"/>
        <v xml:space="preserve"> </v>
      </c>
      <c r="D1270" t="s">
        <v>21</v>
      </c>
      <c r="E1270">
        <v>2</v>
      </c>
      <c r="F1270" t="s">
        <v>261</v>
      </c>
      <c r="G1270" s="3"/>
      <c r="H1270" s="3">
        <v>0</v>
      </c>
      <c r="I1270" s="9"/>
    </row>
    <row r="1271" spans="1:9">
      <c r="A1271" s="1" t="s">
        <v>16</v>
      </c>
      <c r="B1271" s="1" t="s">
        <v>260</v>
      </c>
      <c r="C1271" t="str">
        <f t="shared" si="19"/>
        <v xml:space="preserve"> </v>
      </c>
      <c r="D1271" s="1" t="s">
        <v>21</v>
      </c>
      <c r="E1271" s="1">
        <v>2</v>
      </c>
      <c r="F1271" s="1" t="s">
        <v>261</v>
      </c>
      <c r="G1271" s="3"/>
      <c r="H1271" s="3">
        <v>0</v>
      </c>
      <c r="I1271" s="9"/>
    </row>
    <row r="1272" spans="1:9">
      <c r="A1272" t="s">
        <v>16</v>
      </c>
      <c r="B1272" t="s">
        <v>260</v>
      </c>
      <c r="C1272" t="str">
        <f t="shared" si="19"/>
        <v xml:space="preserve"> </v>
      </c>
      <c r="D1272" t="s">
        <v>21</v>
      </c>
      <c r="E1272">
        <v>2</v>
      </c>
      <c r="F1272" t="s">
        <v>261</v>
      </c>
      <c r="G1272" s="3"/>
      <c r="H1272" s="3">
        <v>0</v>
      </c>
      <c r="I1272" s="9"/>
    </row>
    <row r="1273" spans="1:9">
      <c r="A1273" s="1" t="s">
        <v>16</v>
      </c>
      <c r="B1273" s="1" t="s">
        <v>260</v>
      </c>
      <c r="C1273" t="str">
        <f t="shared" si="19"/>
        <v xml:space="preserve"> </v>
      </c>
      <c r="D1273" s="1" t="s">
        <v>21</v>
      </c>
      <c r="E1273" s="1">
        <v>2</v>
      </c>
      <c r="F1273" s="1" t="s">
        <v>261</v>
      </c>
      <c r="G1273" s="3"/>
      <c r="H1273" s="3">
        <v>0</v>
      </c>
      <c r="I1273" s="9"/>
    </row>
    <row r="1274" spans="1:9">
      <c r="A1274" t="s">
        <v>16</v>
      </c>
      <c r="B1274" t="s">
        <v>260</v>
      </c>
      <c r="C1274" t="str">
        <f t="shared" si="19"/>
        <v xml:space="preserve"> </v>
      </c>
      <c r="D1274" t="s">
        <v>21</v>
      </c>
      <c r="E1274">
        <v>2</v>
      </c>
      <c r="F1274" t="s">
        <v>261</v>
      </c>
      <c r="G1274" s="3"/>
      <c r="H1274" s="3">
        <v>0</v>
      </c>
      <c r="I1274" s="9"/>
    </row>
    <row r="1275" spans="1:9">
      <c r="A1275" s="1" t="s">
        <v>16</v>
      </c>
      <c r="B1275" s="1" t="s">
        <v>260</v>
      </c>
      <c r="C1275" t="str">
        <f t="shared" si="19"/>
        <v xml:space="preserve"> </v>
      </c>
      <c r="D1275" s="1" t="s">
        <v>21</v>
      </c>
      <c r="E1275" s="1">
        <v>2</v>
      </c>
      <c r="F1275" s="1" t="s">
        <v>261</v>
      </c>
      <c r="G1275" s="3"/>
      <c r="H1275" s="3">
        <v>0</v>
      </c>
      <c r="I1275" s="9"/>
    </row>
    <row r="1276" spans="1:9">
      <c r="A1276" t="s">
        <v>16</v>
      </c>
      <c r="B1276" t="s">
        <v>260</v>
      </c>
      <c r="C1276" t="str">
        <f t="shared" si="19"/>
        <v xml:space="preserve"> </v>
      </c>
      <c r="D1276" t="s">
        <v>21</v>
      </c>
      <c r="E1276">
        <v>2</v>
      </c>
      <c r="F1276" t="s">
        <v>261</v>
      </c>
      <c r="G1276" s="3"/>
      <c r="H1276" s="3">
        <v>0</v>
      </c>
      <c r="I1276" s="9"/>
    </row>
    <row r="1277" spans="1:9">
      <c r="A1277" s="1" t="s">
        <v>16</v>
      </c>
      <c r="B1277" s="1" t="s">
        <v>260</v>
      </c>
      <c r="C1277" t="str">
        <f t="shared" si="19"/>
        <v xml:space="preserve"> </v>
      </c>
      <c r="D1277" s="1" t="s">
        <v>21</v>
      </c>
      <c r="E1277" s="1">
        <v>2</v>
      </c>
      <c r="F1277" s="1" t="s">
        <v>261</v>
      </c>
      <c r="G1277" s="3"/>
      <c r="H1277" s="3">
        <v>0</v>
      </c>
      <c r="I1277" s="9"/>
    </row>
    <row r="1278" spans="1:9">
      <c r="A1278" t="s">
        <v>16</v>
      </c>
      <c r="B1278" t="s">
        <v>260</v>
      </c>
      <c r="C1278" t="str">
        <f t="shared" si="19"/>
        <v>10018</v>
      </c>
      <c r="D1278" t="s">
        <v>21</v>
      </c>
      <c r="E1278">
        <v>2</v>
      </c>
      <c r="F1278" t="s">
        <v>261</v>
      </c>
      <c r="G1278" t="s">
        <v>15</v>
      </c>
      <c r="H1278" s="2">
        <f>H1262-SUMIF(G1263:G1277,"&lt;&gt;",H1263:H1277)</f>
        <v>0</v>
      </c>
    </row>
    <row r="1279" spans="1:9">
      <c r="A1279" s="1"/>
      <c r="B1279" s="1"/>
      <c r="C1279" t="str">
        <f t="shared" si="19"/>
        <v xml:space="preserve"> </v>
      </c>
      <c r="D1279" s="1"/>
      <c r="E1279" s="1"/>
      <c r="F1279" s="1"/>
      <c r="G1279" s="1"/>
      <c r="H1279" s="1"/>
      <c r="I1279" s="43"/>
    </row>
    <row r="1280" spans="1:9">
      <c r="A1280" t="s">
        <v>16</v>
      </c>
      <c r="B1280" t="s">
        <v>262</v>
      </c>
      <c r="C1280" t="str">
        <f t="shared" si="19"/>
        <v xml:space="preserve"> </v>
      </c>
      <c r="D1280">
        <v>1</v>
      </c>
      <c r="E1280">
        <v>1</v>
      </c>
      <c r="F1280" t="s">
        <v>263</v>
      </c>
      <c r="G1280" t="s">
        <v>13</v>
      </c>
      <c r="H1280" s="2">
        <f>VLOOKUP(B1280,'uc_2024-25'!D:U, 18, FALSE)</f>
        <v>0</v>
      </c>
      <c r="I1280" s="9"/>
    </row>
    <row r="1281" spans="1:9">
      <c r="A1281" s="1" t="s">
        <v>16</v>
      </c>
      <c r="B1281" s="1" t="s">
        <v>262</v>
      </c>
      <c r="C1281" t="str">
        <f t="shared" si="19"/>
        <v xml:space="preserve"> </v>
      </c>
      <c r="D1281" s="1">
        <v>1</v>
      </c>
      <c r="E1281" s="1">
        <v>1</v>
      </c>
      <c r="F1281" s="1" t="s">
        <v>263</v>
      </c>
      <c r="G1281" s="4" t="str">
        <f>VLOOKUP(B1280,'uc_2024-25'!D:AB, 25, FALSE)</f>
        <v>Coordenação externa ao ISA</v>
      </c>
      <c r="H1281" s="3">
        <v>0</v>
      </c>
      <c r="I1281" s="9"/>
    </row>
    <row r="1282" spans="1:9">
      <c r="A1282" t="s">
        <v>16</v>
      </c>
      <c r="B1282" t="s">
        <v>262</v>
      </c>
      <c r="C1282" t="str">
        <f t="shared" si="19"/>
        <v xml:space="preserve"> </v>
      </c>
      <c r="D1282">
        <v>1</v>
      </c>
      <c r="E1282">
        <v>1</v>
      </c>
      <c r="F1282" t="s">
        <v>263</v>
      </c>
      <c r="G1282" s="3"/>
      <c r="H1282" s="3">
        <v>0</v>
      </c>
      <c r="I1282" s="9"/>
    </row>
    <row r="1283" spans="1:9">
      <c r="A1283" s="1" t="s">
        <v>16</v>
      </c>
      <c r="B1283" s="1" t="s">
        <v>262</v>
      </c>
      <c r="C1283" t="str">
        <f t="shared" ref="C1283:C1346" si="20">IF(G1283="Em falta (positivo); A mais (negativo):",B1283," ")</f>
        <v xml:space="preserve"> </v>
      </c>
      <c r="D1283" s="1">
        <v>1</v>
      </c>
      <c r="E1283" s="1">
        <v>1</v>
      </c>
      <c r="F1283" s="1" t="s">
        <v>263</v>
      </c>
      <c r="G1283" s="3"/>
      <c r="H1283" s="3">
        <v>0</v>
      </c>
      <c r="I1283" s="9"/>
    </row>
    <row r="1284" spans="1:9">
      <c r="A1284" t="s">
        <v>16</v>
      </c>
      <c r="B1284" t="s">
        <v>262</v>
      </c>
      <c r="C1284" t="str">
        <f t="shared" si="20"/>
        <v xml:space="preserve"> </v>
      </c>
      <c r="D1284">
        <v>1</v>
      </c>
      <c r="E1284">
        <v>1</v>
      </c>
      <c r="F1284" t="s">
        <v>263</v>
      </c>
      <c r="G1284" s="3"/>
      <c r="H1284" s="3">
        <v>0</v>
      </c>
      <c r="I1284" s="9"/>
    </row>
    <row r="1285" spans="1:9">
      <c r="A1285" s="1" t="s">
        <v>16</v>
      </c>
      <c r="B1285" s="1" t="s">
        <v>262</v>
      </c>
      <c r="C1285" t="str">
        <f t="shared" si="20"/>
        <v xml:space="preserve"> </v>
      </c>
      <c r="D1285" s="1">
        <v>1</v>
      </c>
      <c r="E1285" s="1">
        <v>1</v>
      </c>
      <c r="F1285" s="1" t="s">
        <v>263</v>
      </c>
      <c r="G1285" s="3"/>
      <c r="H1285" s="3">
        <v>0</v>
      </c>
      <c r="I1285" s="9"/>
    </row>
    <row r="1286" spans="1:9">
      <c r="A1286" t="s">
        <v>16</v>
      </c>
      <c r="B1286" t="s">
        <v>262</v>
      </c>
      <c r="C1286" t="str">
        <f t="shared" si="20"/>
        <v xml:space="preserve"> </v>
      </c>
      <c r="D1286">
        <v>1</v>
      </c>
      <c r="E1286">
        <v>1</v>
      </c>
      <c r="F1286" t="s">
        <v>263</v>
      </c>
      <c r="G1286" s="3"/>
      <c r="H1286" s="3">
        <v>0</v>
      </c>
      <c r="I1286" s="9"/>
    </row>
    <row r="1287" spans="1:9">
      <c r="A1287" s="1" t="s">
        <v>16</v>
      </c>
      <c r="B1287" s="1" t="s">
        <v>262</v>
      </c>
      <c r="C1287" t="str">
        <f t="shared" si="20"/>
        <v xml:space="preserve"> </v>
      </c>
      <c r="D1287" s="1">
        <v>1</v>
      </c>
      <c r="E1287" s="1">
        <v>1</v>
      </c>
      <c r="F1287" s="1" t="s">
        <v>263</v>
      </c>
      <c r="G1287" s="3"/>
      <c r="H1287" s="3">
        <v>0</v>
      </c>
      <c r="I1287" s="9"/>
    </row>
    <row r="1288" spans="1:9">
      <c r="A1288" t="s">
        <v>16</v>
      </c>
      <c r="B1288" t="s">
        <v>262</v>
      </c>
      <c r="C1288" t="str">
        <f t="shared" si="20"/>
        <v xml:space="preserve"> </v>
      </c>
      <c r="D1288">
        <v>1</v>
      </c>
      <c r="E1288">
        <v>1</v>
      </c>
      <c r="F1288" t="s">
        <v>263</v>
      </c>
      <c r="G1288" s="3"/>
      <c r="H1288" s="3">
        <v>0</v>
      </c>
      <c r="I1288" s="9"/>
    </row>
    <row r="1289" spans="1:9">
      <c r="A1289" s="1" t="s">
        <v>16</v>
      </c>
      <c r="B1289" s="1" t="s">
        <v>262</v>
      </c>
      <c r="C1289" t="str">
        <f t="shared" si="20"/>
        <v xml:space="preserve"> </v>
      </c>
      <c r="D1289" s="1">
        <v>1</v>
      </c>
      <c r="E1289" s="1">
        <v>1</v>
      </c>
      <c r="F1289" s="1" t="s">
        <v>263</v>
      </c>
      <c r="G1289" s="3"/>
      <c r="H1289" s="3">
        <v>0</v>
      </c>
      <c r="I1289" s="9"/>
    </row>
    <row r="1290" spans="1:9">
      <c r="A1290" t="s">
        <v>16</v>
      </c>
      <c r="B1290" t="s">
        <v>262</v>
      </c>
      <c r="C1290" t="str">
        <f t="shared" si="20"/>
        <v xml:space="preserve"> </v>
      </c>
      <c r="D1290">
        <v>1</v>
      </c>
      <c r="E1290">
        <v>1</v>
      </c>
      <c r="F1290" t="s">
        <v>263</v>
      </c>
      <c r="G1290" s="3"/>
      <c r="H1290" s="3">
        <v>0</v>
      </c>
      <c r="I1290" s="9"/>
    </row>
    <row r="1291" spans="1:9">
      <c r="A1291" s="1" t="s">
        <v>16</v>
      </c>
      <c r="B1291" s="1" t="s">
        <v>262</v>
      </c>
      <c r="C1291" t="str">
        <f t="shared" si="20"/>
        <v xml:space="preserve"> </v>
      </c>
      <c r="D1291" s="1">
        <v>1</v>
      </c>
      <c r="E1291" s="1">
        <v>1</v>
      </c>
      <c r="F1291" s="1" t="s">
        <v>263</v>
      </c>
      <c r="G1291" s="3"/>
      <c r="H1291" s="3">
        <v>0</v>
      </c>
      <c r="I1291" s="9"/>
    </row>
    <row r="1292" spans="1:9">
      <c r="A1292" t="s">
        <v>16</v>
      </c>
      <c r="B1292" t="s">
        <v>262</v>
      </c>
      <c r="C1292" t="str">
        <f t="shared" si="20"/>
        <v xml:space="preserve"> </v>
      </c>
      <c r="D1292">
        <v>1</v>
      </c>
      <c r="E1292">
        <v>1</v>
      </c>
      <c r="F1292" t="s">
        <v>263</v>
      </c>
      <c r="G1292" s="3"/>
      <c r="H1292" s="3">
        <v>0</v>
      </c>
      <c r="I1292" s="9"/>
    </row>
    <row r="1293" spans="1:9">
      <c r="A1293" s="1" t="s">
        <v>16</v>
      </c>
      <c r="B1293" s="1" t="s">
        <v>262</v>
      </c>
      <c r="C1293" t="str">
        <f t="shared" si="20"/>
        <v xml:space="preserve"> </v>
      </c>
      <c r="D1293" s="1">
        <v>1</v>
      </c>
      <c r="E1293" s="1">
        <v>1</v>
      </c>
      <c r="F1293" s="1" t="s">
        <v>263</v>
      </c>
      <c r="G1293" s="3"/>
      <c r="H1293" s="3">
        <v>0</v>
      </c>
      <c r="I1293" s="9"/>
    </row>
    <row r="1294" spans="1:9">
      <c r="A1294" t="s">
        <v>16</v>
      </c>
      <c r="B1294" t="s">
        <v>262</v>
      </c>
      <c r="C1294" t="str">
        <f t="shared" si="20"/>
        <v xml:space="preserve"> </v>
      </c>
      <c r="D1294">
        <v>1</v>
      </c>
      <c r="E1294">
        <v>1</v>
      </c>
      <c r="F1294" t="s">
        <v>263</v>
      </c>
      <c r="G1294" s="3"/>
      <c r="H1294" s="3">
        <v>0</v>
      </c>
      <c r="I1294" s="9"/>
    </row>
    <row r="1295" spans="1:9">
      <c r="A1295" s="1" t="s">
        <v>16</v>
      </c>
      <c r="B1295" s="1" t="s">
        <v>262</v>
      </c>
      <c r="C1295" t="str">
        <f t="shared" si="20"/>
        <v xml:space="preserve"> </v>
      </c>
      <c r="D1295" s="1">
        <v>1</v>
      </c>
      <c r="E1295" s="1">
        <v>1</v>
      </c>
      <c r="F1295" s="1" t="s">
        <v>263</v>
      </c>
      <c r="G1295" s="3"/>
      <c r="H1295" s="3">
        <v>0</v>
      </c>
      <c r="I1295" s="9"/>
    </row>
    <row r="1296" spans="1:9">
      <c r="A1296" t="s">
        <v>16</v>
      </c>
      <c r="B1296" t="s">
        <v>262</v>
      </c>
      <c r="C1296" t="str">
        <f t="shared" si="20"/>
        <v>1347</v>
      </c>
      <c r="D1296">
        <v>1</v>
      </c>
      <c r="E1296">
        <v>1</v>
      </c>
      <c r="F1296" t="s">
        <v>263</v>
      </c>
      <c r="G1296" t="s">
        <v>15</v>
      </c>
      <c r="H1296" s="2">
        <f>H1280-SUMIF(G1281:G1295,"&lt;&gt;",H1281:H1295)</f>
        <v>0</v>
      </c>
    </row>
    <row r="1297" spans="1:9">
      <c r="A1297" s="1"/>
      <c r="B1297" s="1"/>
      <c r="C1297" t="str">
        <f t="shared" si="20"/>
        <v xml:space="preserve"> </v>
      </c>
      <c r="D1297" s="1"/>
      <c r="E1297" s="1"/>
      <c r="F1297" s="1"/>
      <c r="G1297" s="1"/>
      <c r="H1297" s="1"/>
      <c r="I1297" s="43"/>
    </row>
    <row r="1298" spans="1:9">
      <c r="A1298" t="s">
        <v>16</v>
      </c>
      <c r="B1298" t="s">
        <v>264</v>
      </c>
      <c r="C1298" t="str">
        <f t="shared" si="20"/>
        <v xml:space="preserve"> </v>
      </c>
      <c r="D1298">
        <v>2</v>
      </c>
      <c r="E1298">
        <v>1</v>
      </c>
      <c r="F1298" t="s">
        <v>265</v>
      </c>
      <c r="G1298" t="s">
        <v>13</v>
      </c>
      <c r="H1298" s="2">
        <f>VLOOKUP(B1298,'uc_2024-25'!D:U, 18, FALSE)</f>
        <v>35</v>
      </c>
      <c r="I1298" s="9"/>
    </row>
    <row r="1299" spans="1:9">
      <c r="A1299" s="1" t="s">
        <v>16</v>
      </c>
      <c r="B1299" s="1" t="s">
        <v>264</v>
      </c>
      <c r="C1299" t="str">
        <f t="shared" si="20"/>
        <v xml:space="preserve"> </v>
      </c>
      <c r="D1299" s="1">
        <v>2</v>
      </c>
      <c r="E1299" s="1">
        <v>1</v>
      </c>
      <c r="F1299" s="1" t="s">
        <v>265</v>
      </c>
      <c r="G1299" s="4" t="str">
        <f>VLOOKUP(B1298,'uc_2024-25'!D:AB, 25, FALSE)</f>
        <v>Jorge Manuel Rodrigues Ricardo da Silva</v>
      </c>
      <c r="H1299" s="3">
        <v>28</v>
      </c>
      <c r="I1299" s="9"/>
    </row>
    <row r="1300" spans="1:9" ht="30.75">
      <c r="A1300" t="s">
        <v>16</v>
      </c>
      <c r="B1300" t="s">
        <v>264</v>
      </c>
      <c r="C1300" t="str">
        <f t="shared" si="20"/>
        <v xml:space="preserve"> </v>
      </c>
      <c r="D1300">
        <v>2</v>
      </c>
      <c r="E1300">
        <v>1</v>
      </c>
      <c r="F1300" t="s">
        <v>265</v>
      </c>
      <c r="G1300" s="3" t="s">
        <v>48</v>
      </c>
      <c r="H1300" s="3">
        <v>3.5</v>
      </c>
      <c r="I1300" s="9" t="s">
        <v>266</v>
      </c>
    </row>
    <row r="1301" spans="1:9" ht="30.75">
      <c r="A1301" s="1" t="s">
        <v>16</v>
      </c>
      <c r="B1301" s="1" t="s">
        <v>264</v>
      </c>
      <c r="C1301" t="str">
        <f t="shared" si="20"/>
        <v xml:space="preserve"> </v>
      </c>
      <c r="D1301" s="1">
        <v>2</v>
      </c>
      <c r="E1301" s="1">
        <v>1</v>
      </c>
      <c r="F1301" s="1" t="s">
        <v>265</v>
      </c>
      <c r="G1301" s="3" t="s">
        <v>48</v>
      </c>
      <c r="H1301" s="3">
        <v>3.5</v>
      </c>
      <c r="I1301" s="9" t="s">
        <v>267</v>
      </c>
    </row>
    <row r="1302" spans="1:9">
      <c r="A1302" t="s">
        <v>16</v>
      </c>
      <c r="B1302" t="s">
        <v>264</v>
      </c>
      <c r="C1302" t="str">
        <f t="shared" si="20"/>
        <v xml:space="preserve"> </v>
      </c>
      <c r="D1302">
        <v>2</v>
      </c>
      <c r="E1302">
        <v>1</v>
      </c>
      <c r="F1302" t="s">
        <v>265</v>
      </c>
      <c r="G1302" s="3"/>
      <c r="H1302" s="3">
        <v>0</v>
      </c>
      <c r="I1302" s="9"/>
    </row>
    <row r="1303" spans="1:9">
      <c r="A1303" s="1" t="s">
        <v>16</v>
      </c>
      <c r="B1303" s="1" t="s">
        <v>264</v>
      </c>
      <c r="C1303" t="str">
        <f t="shared" si="20"/>
        <v xml:space="preserve"> </v>
      </c>
      <c r="D1303" s="1">
        <v>2</v>
      </c>
      <c r="E1303" s="1">
        <v>1</v>
      </c>
      <c r="F1303" s="1" t="s">
        <v>265</v>
      </c>
      <c r="G1303" s="3"/>
      <c r="H1303" s="3">
        <v>0</v>
      </c>
      <c r="I1303" s="9"/>
    </row>
    <row r="1304" spans="1:9">
      <c r="A1304" t="s">
        <v>16</v>
      </c>
      <c r="B1304" t="s">
        <v>264</v>
      </c>
      <c r="C1304" t="str">
        <f t="shared" si="20"/>
        <v xml:space="preserve"> </v>
      </c>
      <c r="D1304">
        <v>2</v>
      </c>
      <c r="E1304">
        <v>1</v>
      </c>
      <c r="F1304" t="s">
        <v>265</v>
      </c>
      <c r="G1304" s="3"/>
      <c r="H1304" s="3">
        <v>0</v>
      </c>
      <c r="I1304" s="9"/>
    </row>
    <row r="1305" spans="1:9">
      <c r="A1305" s="1" t="s">
        <v>16</v>
      </c>
      <c r="B1305" s="1" t="s">
        <v>264</v>
      </c>
      <c r="C1305" t="str">
        <f t="shared" si="20"/>
        <v xml:space="preserve"> </v>
      </c>
      <c r="D1305" s="1">
        <v>2</v>
      </c>
      <c r="E1305" s="1">
        <v>1</v>
      </c>
      <c r="F1305" s="1" t="s">
        <v>265</v>
      </c>
      <c r="G1305" s="3"/>
      <c r="H1305" s="3">
        <v>0</v>
      </c>
      <c r="I1305" s="9"/>
    </row>
    <row r="1306" spans="1:9">
      <c r="A1306" t="s">
        <v>16</v>
      </c>
      <c r="B1306" t="s">
        <v>264</v>
      </c>
      <c r="C1306" t="str">
        <f t="shared" si="20"/>
        <v xml:space="preserve"> </v>
      </c>
      <c r="D1306">
        <v>2</v>
      </c>
      <c r="E1306">
        <v>1</v>
      </c>
      <c r="F1306" t="s">
        <v>265</v>
      </c>
      <c r="G1306" s="3"/>
      <c r="H1306" s="3">
        <v>0</v>
      </c>
      <c r="I1306" s="9"/>
    </row>
    <row r="1307" spans="1:9">
      <c r="A1307" s="1" t="s">
        <v>16</v>
      </c>
      <c r="B1307" s="1" t="s">
        <v>264</v>
      </c>
      <c r="C1307" t="str">
        <f t="shared" si="20"/>
        <v xml:space="preserve"> </v>
      </c>
      <c r="D1307" s="1">
        <v>2</v>
      </c>
      <c r="E1307" s="1">
        <v>1</v>
      </c>
      <c r="F1307" s="1" t="s">
        <v>265</v>
      </c>
      <c r="G1307" s="3"/>
      <c r="H1307" s="3">
        <v>0</v>
      </c>
      <c r="I1307" s="9"/>
    </row>
    <row r="1308" spans="1:9">
      <c r="A1308" t="s">
        <v>16</v>
      </c>
      <c r="B1308" t="s">
        <v>264</v>
      </c>
      <c r="C1308" t="str">
        <f t="shared" si="20"/>
        <v xml:space="preserve"> </v>
      </c>
      <c r="D1308">
        <v>2</v>
      </c>
      <c r="E1308">
        <v>1</v>
      </c>
      <c r="F1308" t="s">
        <v>265</v>
      </c>
      <c r="G1308" s="3"/>
      <c r="H1308" s="3">
        <v>0</v>
      </c>
      <c r="I1308" s="9"/>
    </row>
    <row r="1309" spans="1:9">
      <c r="A1309" s="1" t="s">
        <v>16</v>
      </c>
      <c r="B1309" s="1" t="s">
        <v>264</v>
      </c>
      <c r="C1309" t="str">
        <f t="shared" si="20"/>
        <v xml:space="preserve"> </v>
      </c>
      <c r="D1309" s="1">
        <v>2</v>
      </c>
      <c r="E1309" s="1">
        <v>1</v>
      </c>
      <c r="F1309" s="1" t="s">
        <v>265</v>
      </c>
      <c r="G1309" s="3"/>
      <c r="H1309" s="3">
        <v>0</v>
      </c>
      <c r="I1309" s="9"/>
    </row>
    <row r="1310" spans="1:9">
      <c r="A1310" t="s">
        <v>16</v>
      </c>
      <c r="B1310" t="s">
        <v>264</v>
      </c>
      <c r="C1310" t="str">
        <f t="shared" si="20"/>
        <v xml:space="preserve"> </v>
      </c>
      <c r="D1310">
        <v>2</v>
      </c>
      <c r="E1310">
        <v>1</v>
      </c>
      <c r="F1310" t="s">
        <v>265</v>
      </c>
      <c r="G1310" s="3"/>
      <c r="H1310" s="3">
        <v>0</v>
      </c>
      <c r="I1310" s="9"/>
    </row>
    <row r="1311" spans="1:9">
      <c r="A1311" s="1" t="s">
        <v>16</v>
      </c>
      <c r="B1311" s="1" t="s">
        <v>264</v>
      </c>
      <c r="C1311" t="str">
        <f t="shared" si="20"/>
        <v xml:space="preserve"> </v>
      </c>
      <c r="D1311" s="1">
        <v>2</v>
      </c>
      <c r="E1311" s="1">
        <v>1</v>
      </c>
      <c r="F1311" s="1" t="s">
        <v>265</v>
      </c>
      <c r="G1311" s="3"/>
      <c r="H1311" s="3">
        <v>0</v>
      </c>
      <c r="I1311" s="9"/>
    </row>
    <row r="1312" spans="1:9">
      <c r="A1312" t="s">
        <v>16</v>
      </c>
      <c r="B1312" t="s">
        <v>264</v>
      </c>
      <c r="C1312" t="str">
        <f t="shared" si="20"/>
        <v xml:space="preserve"> </v>
      </c>
      <c r="D1312">
        <v>2</v>
      </c>
      <c r="E1312">
        <v>1</v>
      </c>
      <c r="F1312" t="s">
        <v>265</v>
      </c>
      <c r="G1312" s="3"/>
      <c r="H1312" s="3">
        <v>0</v>
      </c>
      <c r="I1312" s="9"/>
    </row>
    <row r="1313" spans="1:9">
      <c r="A1313" s="1" t="s">
        <v>16</v>
      </c>
      <c r="B1313" s="1" t="s">
        <v>264</v>
      </c>
      <c r="C1313" t="str">
        <f t="shared" si="20"/>
        <v xml:space="preserve"> </v>
      </c>
      <c r="D1313" s="1">
        <v>2</v>
      </c>
      <c r="E1313" s="1">
        <v>1</v>
      </c>
      <c r="F1313" s="1" t="s">
        <v>265</v>
      </c>
      <c r="G1313" s="3"/>
      <c r="H1313" s="3">
        <v>0</v>
      </c>
      <c r="I1313" s="9"/>
    </row>
    <row r="1314" spans="1:9">
      <c r="A1314" t="s">
        <v>16</v>
      </c>
      <c r="B1314" t="s">
        <v>264</v>
      </c>
      <c r="C1314" t="str">
        <f t="shared" si="20"/>
        <v>1674</v>
      </c>
      <c r="D1314">
        <v>2</v>
      </c>
      <c r="E1314">
        <v>1</v>
      </c>
      <c r="F1314" t="s">
        <v>265</v>
      </c>
      <c r="G1314" t="s">
        <v>15</v>
      </c>
      <c r="H1314" s="2">
        <f>H1298-SUMIF(G1299:G1313,"&lt;&gt;",H1299:H1313)</f>
        <v>0</v>
      </c>
    </row>
    <row r="1315" spans="1:9">
      <c r="A1315" s="1"/>
      <c r="B1315" s="1"/>
      <c r="C1315" t="str">
        <f t="shared" si="20"/>
        <v xml:space="preserve"> </v>
      </c>
      <c r="D1315" s="1"/>
      <c r="E1315" s="1"/>
      <c r="F1315" s="1"/>
      <c r="G1315" s="1"/>
      <c r="H1315" s="1"/>
      <c r="I1315" s="43"/>
    </row>
    <row r="1316" spans="1:9">
      <c r="A1316" t="s">
        <v>16</v>
      </c>
      <c r="B1316" t="s">
        <v>268</v>
      </c>
      <c r="C1316" t="str">
        <f t="shared" si="20"/>
        <v xml:space="preserve"> </v>
      </c>
      <c r="D1316">
        <v>2</v>
      </c>
      <c r="E1316">
        <v>1</v>
      </c>
      <c r="F1316" t="s">
        <v>269</v>
      </c>
      <c r="G1316" t="s">
        <v>13</v>
      </c>
      <c r="H1316" s="2">
        <f>VLOOKUP(B1316,'uc_2024-25'!D:U, 18, FALSE)</f>
        <v>56</v>
      </c>
      <c r="I1316" s="9"/>
    </row>
    <row r="1317" spans="1:9">
      <c r="A1317" s="1" t="s">
        <v>16</v>
      </c>
      <c r="B1317" s="1" t="s">
        <v>268</v>
      </c>
      <c r="C1317" t="str">
        <f t="shared" si="20"/>
        <v xml:space="preserve"> </v>
      </c>
      <c r="D1317" s="1">
        <v>2</v>
      </c>
      <c r="E1317" s="1">
        <v>1</v>
      </c>
      <c r="F1317" s="1" t="s">
        <v>269</v>
      </c>
      <c r="G1317" s="4" t="str">
        <f>VLOOKUP(B1316,'uc_2024-25'!D:AB, 25, FALSE)</f>
        <v>Vitor Manuel Delgado Alves</v>
      </c>
      <c r="H1317" s="3">
        <v>8</v>
      </c>
      <c r="I1317" s="9"/>
    </row>
    <row r="1318" spans="1:9">
      <c r="A1318" t="s">
        <v>16</v>
      </c>
      <c r="B1318" t="s">
        <v>268</v>
      </c>
      <c r="C1318" t="str">
        <f t="shared" si="20"/>
        <v xml:space="preserve"> </v>
      </c>
      <c r="D1318">
        <v>2</v>
      </c>
      <c r="E1318">
        <v>1</v>
      </c>
      <c r="F1318" t="s">
        <v>269</v>
      </c>
      <c r="G1318" s="3" t="s">
        <v>81</v>
      </c>
      <c r="H1318" s="3">
        <v>8</v>
      </c>
      <c r="I1318" s="9"/>
    </row>
    <row r="1319" spans="1:9">
      <c r="A1319" s="1" t="s">
        <v>16</v>
      </c>
      <c r="B1319" s="1" t="s">
        <v>268</v>
      </c>
      <c r="C1319" t="str">
        <f t="shared" si="20"/>
        <v xml:space="preserve"> </v>
      </c>
      <c r="D1319" s="1">
        <v>2</v>
      </c>
      <c r="E1319" s="1">
        <v>1</v>
      </c>
      <c r="F1319" s="1" t="s">
        <v>269</v>
      </c>
      <c r="G1319" s="3" t="s">
        <v>48</v>
      </c>
      <c r="H1319" s="3">
        <v>8</v>
      </c>
      <c r="I1319" s="9"/>
    </row>
    <row r="1320" spans="1:9">
      <c r="A1320" t="s">
        <v>16</v>
      </c>
      <c r="B1320" t="s">
        <v>268</v>
      </c>
      <c r="C1320" t="str">
        <f t="shared" si="20"/>
        <v xml:space="preserve"> </v>
      </c>
      <c r="D1320">
        <v>2</v>
      </c>
      <c r="E1320">
        <v>1</v>
      </c>
      <c r="F1320" t="s">
        <v>269</v>
      </c>
      <c r="G1320" s="3" t="s">
        <v>48</v>
      </c>
      <c r="H1320" s="3">
        <v>16</v>
      </c>
      <c r="I1320" s="9"/>
    </row>
    <row r="1321" spans="1:9">
      <c r="A1321" s="1" t="s">
        <v>16</v>
      </c>
      <c r="B1321" s="1" t="s">
        <v>268</v>
      </c>
      <c r="C1321" t="str">
        <f t="shared" si="20"/>
        <v xml:space="preserve"> </v>
      </c>
      <c r="D1321" s="1">
        <v>2</v>
      </c>
      <c r="E1321" s="1">
        <v>1</v>
      </c>
      <c r="F1321" s="1" t="s">
        <v>269</v>
      </c>
      <c r="G1321" s="3" t="s">
        <v>48</v>
      </c>
      <c r="H1321" s="3">
        <v>16</v>
      </c>
      <c r="I1321" s="9"/>
    </row>
    <row r="1322" spans="1:9">
      <c r="A1322" t="s">
        <v>16</v>
      </c>
      <c r="B1322" t="s">
        <v>268</v>
      </c>
      <c r="C1322" t="str">
        <f t="shared" si="20"/>
        <v xml:space="preserve"> </v>
      </c>
      <c r="D1322">
        <v>2</v>
      </c>
      <c r="E1322">
        <v>1</v>
      </c>
      <c r="F1322" t="s">
        <v>269</v>
      </c>
      <c r="G1322" s="3"/>
      <c r="H1322" s="3">
        <v>0</v>
      </c>
      <c r="I1322" s="9"/>
    </row>
    <row r="1323" spans="1:9">
      <c r="A1323" s="1" t="s">
        <v>16</v>
      </c>
      <c r="B1323" s="1" t="s">
        <v>268</v>
      </c>
      <c r="C1323" t="str">
        <f t="shared" si="20"/>
        <v xml:space="preserve"> </v>
      </c>
      <c r="D1323" s="1">
        <v>2</v>
      </c>
      <c r="E1323" s="1">
        <v>1</v>
      </c>
      <c r="F1323" s="1" t="s">
        <v>269</v>
      </c>
      <c r="G1323" s="3"/>
      <c r="H1323" s="3">
        <v>0</v>
      </c>
      <c r="I1323" s="9"/>
    </row>
    <row r="1324" spans="1:9">
      <c r="A1324" t="s">
        <v>16</v>
      </c>
      <c r="B1324" t="s">
        <v>268</v>
      </c>
      <c r="C1324" t="str">
        <f t="shared" si="20"/>
        <v xml:space="preserve"> </v>
      </c>
      <c r="D1324">
        <v>2</v>
      </c>
      <c r="E1324">
        <v>1</v>
      </c>
      <c r="F1324" t="s">
        <v>269</v>
      </c>
      <c r="G1324" s="3"/>
      <c r="H1324" s="3">
        <v>0</v>
      </c>
      <c r="I1324" s="9"/>
    </row>
    <row r="1325" spans="1:9">
      <c r="A1325" s="1" t="s">
        <v>16</v>
      </c>
      <c r="B1325" s="1" t="s">
        <v>268</v>
      </c>
      <c r="C1325" t="str">
        <f t="shared" si="20"/>
        <v xml:space="preserve"> </v>
      </c>
      <c r="D1325" s="1">
        <v>2</v>
      </c>
      <c r="E1325" s="1">
        <v>1</v>
      </c>
      <c r="F1325" s="1" t="s">
        <v>269</v>
      </c>
      <c r="G1325" s="3"/>
      <c r="H1325" s="3">
        <v>0</v>
      </c>
      <c r="I1325" s="9"/>
    </row>
    <row r="1326" spans="1:9">
      <c r="A1326" t="s">
        <v>16</v>
      </c>
      <c r="B1326" t="s">
        <v>268</v>
      </c>
      <c r="C1326" t="str">
        <f t="shared" si="20"/>
        <v xml:space="preserve"> </v>
      </c>
      <c r="D1326">
        <v>2</v>
      </c>
      <c r="E1326">
        <v>1</v>
      </c>
      <c r="F1326" t="s">
        <v>269</v>
      </c>
      <c r="G1326" s="3"/>
      <c r="H1326" s="3">
        <v>0</v>
      </c>
      <c r="I1326" s="9"/>
    </row>
    <row r="1327" spans="1:9">
      <c r="A1327" s="1" t="s">
        <v>16</v>
      </c>
      <c r="B1327" s="1" t="s">
        <v>268</v>
      </c>
      <c r="C1327" t="str">
        <f t="shared" si="20"/>
        <v xml:space="preserve"> </v>
      </c>
      <c r="D1327" s="1">
        <v>2</v>
      </c>
      <c r="E1327" s="1">
        <v>1</v>
      </c>
      <c r="F1327" s="1" t="s">
        <v>269</v>
      </c>
      <c r="G1327" s="3"/>
      <c r="H1327" s="3">
        <v>0</v>
      </c>
      <c r="I1327" s="9"/>
    </row>
    <row r="1328" spans="1:9">
      <c r="A1328" t="s">
        <v>16</v>
      </c>
      <c r="B1328" t="s">
        <v>268</v>
      </c>
      <c r="C1328" t="str">
        <f t="shared" si="20"/>
        <v xml:space="preserve"> </v>
      </c>
      <c r="D1328">
        <v>2</v>
      </c>
      <c r="E1328">
        <v>1</v>
      </c>
      <c r="F1328" t="s">
        <v>269</v>
      </c>
      <c r="G1328" s="3"/>
      <c r="H1328" s="3">
        <v>0</v>
      </c>
      <c r="I1328" s="9"/>
    </row>
    <row r="1329" spans="1:9">
      <c r="A1329" s="1" t="s">
        <v>16</v>
      </c>
      <c r="B1329" s="1" t="s">
        <v>268</v>
      </c>
      <c r="C1329" t="str">
        <f t="shared" si="20"/>
        <v xml:space="preserve"> </v>
      </c>
      <c r="D1329" s="1">
        <v>2</v>
      </c>
      <c r="E1329" s="1">
        <v>1</v>
      </c>
      <c r="F1329" s="1" t="s">
        <v>269</v>
      </c>
      <c r="G1329" s="3"/>
      <c r="H1329" s="3">
        <v>0</v>
      </c>
      <c r="I1329" s="9"/>
    </row>
    <row r="1330" spans="1:9">
      <c r="A1330" t="s">
        <v>16</v>
      </c>
      <c r="B1330" t="s">
        <v>268</v>
      </c>
      <c r="C1330" t="str">
        <f t="shared" si="20"/>
        <v xml:space="preserve"> </v>
      </c>
      <c r="D1330">
        <v>2</v>
      </c>
      <c r="E1330">
        <v>1</v>
      </c>
      <c r="F1330" t="s">
        <v>269</v>
      </c>
      <c r="G1330" s="3"/>
      <c r="H1330" s="3">
        <v>0</v>
      </c>
      <c r="I1330" s="9"/>
    </row>
    <row r="1331" spans="1:9">
      <c r="A1331" s="1" t="s">
        <v>16</v>
      </c>
      <c r="B1331" s="1" t="s">
        <v>268</v>
      </c>
      <c r="C1331" t="str">
        <f t="shared" si="20"/>
        <v xml:space="preserve"> </v>
      </c>
      <c r="D1331" s="1">
        <v>2</v>
      </c>
      <c r="E1331" s="1">
        <v>1</v>
      </c>
      <c r="F1331" s="1" t="s">
        <v>269</v>
      </c>
      <c r="G1331" s="3"/>
      <c r="H1331" s="3">
        <v>0</v>
      </c>
      <c r="I1331" s="9"/>
    </row>
    <row r="1332" spans="1:9">
      <c r="A1332" t="s">
        <v>16</v>
      </c>
      <c r="B1332" t="s">
        <v>268</v>
      </c>
      <c r="C1332" t="str">
        <f t="shared" si="20"/>
        <v>10019</v>
      </c>
      <c r="D1332">
        <v>2</v>
      </c>
      <c r="E1332">
        <v>1</v>
      </c>
      <c r="F1332" t="s">
        <v>269</v>
      </c>
      <c r="G1332" t="s">
        <v>15</v>
      </c>
      <c r="H1332" s="2">
        <f>H1316-SUMIF(G1317:G1331,"&lt;&gt;",H1317:H1331)</f>
        <v>0</v>
      </c>
    </row>
    <row r="1333" spans="1:9">
      <c r="A1333" s="1"/>
      <c r="B1333" s="1"/>
      <c r="C1333" t="str">
        <f t="shared" si="20"/>
        <v xml:space="preserve"> </v>
      </c>
      <c r="D1333" s="1"/>
      <c r="E1333" s="1"/>
      <c r="F1333" s="1"/>
      <c r="G1333" s="1"/>
      <c r="H1333" s="1"/>
      <c r="I1333" s="43"/>
    </row>
    <row r="1334" spans="1:9">
      <c r="A1334" t="s">
        <v>34</v>
      </c>
      <c r="B1334" t="s">
        <v>270</v>
      </c>
      <c r="C1334" t="str">
        <f t="shared" si="20"/>
        <v xml:space="preserve"> </v>
      </c>
      <c r="D1334">
        <v>1</v>
      </c>
      <c r="E1334">
        <v>1</v>
      </c>
      <c r="F1334" t="s">
        <v>271</v>
      </c>
      <c r="G1334" t="s">
        <v>13</v>
      </c>
      <c r="H1334" s="2">
        <f>VLOOKUP(B1334,'uc_2024-25'!D:U, 18, FALSE)</f>
        <v>56</v>
      </c>
      <c r="I1334" s="9"/>
    </row>
    <row r="1335" spans="1:9">
      <c r="A1335" s="1" t="s">
        <v>34</v>
      </c>
      <c r="B1335" s="1" t="s">
        <v>270</v>
      </c>
      <c r="C1335" t="str">
        <f t="shared" si="20"/>
        <v xml:space="preserve"> </v>
      </c>
      <c r="D1335" s="1">
        <v>1</v>
      </c>
      <c r="E1335" s="1">
        <v>1</v>
      </c>
      <c r="F1335" s="1" t="s">
        <v>271</v>
      </c>
      <c r="G1335" s="4" t="str">
        <f>VLOOKUP(B1334,'uc_2024-25'!D:AB, 25, FALSE)</f>
        <v>Maria Cristina da Fonseca Ataíde Castel-Branco Alarcão Júdice</v>
      </c>
      <c r="H1335" s="3">
        <v>12</v>
      </c>
      <c r="I1335" s="9"/>
    </row>
    <row r="1336" spans="1:9">
      <c r="A1336" t="s">
        <v>34</v>
      </c>
      <c r="B1336" t="s">
        <v>270</v>
      </c>
      <c r="C1336" t="str">
        <f t="shared" si="20"/>
        <v xml:space="preserve"> </v>
      </c>
      <c r="D1336">
        <v>1</v>
      </c>
      <c r="E1336">
        <v>1</v>
      </c>
      <c r="F1336" t="s">
        <v>271</v>
      </c>
      <c r="G1336" s="3"/>
      <c r="H1336" s="3">
        <v>44</v>
      </c>
      <c r="I1336" s="9" t="s">
        <v>272</v>
      </c>
    </row>
    <row r="1337" spans="1:9">
      <c r="A1337" s="1" t="s">
        <v>34</v>
      </c>
      <c r="B1337" s="1" t="s">
        <v>270</v>
      </c>
      <c r="C1337" t="str">
        <f t="shared" si="20"/>
        <v xml:space="preserve"> </v>
      </c>
      <c r="D1337" s="1">
        <v>1</v>
      </c>
      <c r="E1337" s="1">
        <v>1</v>
      </c>
      <c r="F1337" s="1" t="s">
        <v>271</v>
      </c>
      <c r="G1337" s="3"/>
      <c r="H1337" s="3">
        <v>0</v>
      </c>
      <c r="I1337" s="9"/>
    </row>
    <row r="1338" spans="1:9">
      <c r="A1338" t="s">
        <v>34</v>
      </c>
      <c r="B1338" t="s">
        <v>270</v>
      </c>
      <c r="C1338" t="str">
        <f t="shared" si="20"/>
        <v xml:space="preserve"> </v>
      </c>
      <c r="D1338">
        <v>1</v>
      </c>
      <c r="E1338">
        <v>1</v>
      </c>
      <c r="F1338" t="s">
        <v>271</v>
      </c>
      <c r="G1338" s="3"/>
      <c r="H1338" s="3">
        <v>0</v>
      </c>
      <c r="I1338" s="9"/>
    </row>
    <row r="1339" spans="1:9">
      <c r="A1339" s="1" t="s">
        <v>34</v>
      </c>
      <c r="B1339" s="1" t="s">
        <v>270</v>
      </c>
      <c r="C1339" t="str">
        <f t="shared" si="20"/>
        <v xml:space="preserve"> </v>
      </c>
      <c r="D1339" s="1">
        <v>1</v>
      </c>
      <c r="E1339" s="1">
        <v>1</v>
      </c>
      <c r="F1339" s="1" t="s">
        <v>271</v>
      </c>
      <c r="G1339" s="3"/>
      <c r="H1339" s="3">
        <v>0</v>
      </c>
      <c r="I1339" s="9"/>
    </row>
    <row r="1340" spans="1:9">
      <c r="A1340" t="s">
        <v>34</v>
      </c>
      <c r="B1340" t="s">
        <v>270</v>
      </c>
      <c r="C1340" t="str">
        <f t="shared" si="20"/>
        <v xml:space="preserve"> </v>
      </c>
      <c r="D1340">
        <v>1</v>
      </c>
      <c r="E1340">
        <v>1</v>
      </c>
      <c r="F1340" t="s">
        <v>271</v>
      </c>
      <c r="G1340" s="3"/>
      <c r="H1340" s="3">
        <v>0</v>
      </c>
      <c r="I1340" s="9"/>
    </row>
    <row r="1341" spans="1:9">
      <c r="A1341" s="1" t="s">
        <v>34</v>
      </c>
      <c r="B1341" s="1" t="s">
        <v>270</v>
      </c>
      <c r="C1341" t="str">
        <f t="shared" si="20"/>
        <v xml:space="preserve"> </v>
      </c>
      <c r="D1341" s="1">
        <v>1</v>
      </c>
      <c r="E1341" s="1">
        <v>1</v>
      </c>
      <c r="F1341" s="1" t="s">
        <v>271</v>
      </c>
      <c r="G1341" s="3"/>
      <c r="H1341" s="3">
        <v>0</v>
      </c>
      <c r="I1341" s="9"/>
    </row>
    <row r="1342" spans="1:9">
      <c r="A1342" t="s">
        <v>34</v>
      </c>
      <c r="B1342" t="s">
        <v>270</v>
      </c>
      <c r="C1342" t="str">
        <f t="shared" si="20"/>
        <v xml:space="preserve"> </v>
      </c>
      <c r="D1342">
        <v>1</v>
      </c>
      <c r="E1342">
        <v>1</v>
      </c>
      <c r="F1342" t="s">
        <v>271</v>
      </c>
      <c r="G1342" s="3"/>
      <c r="H1342" s="3">
        <v>0</v>
      </c>
      <c r="I1342" s="9"/>
    </row>
    <row r="1343" spans="1:9">
      <c r="A1343" s="1" t="s">
        <v>34</v>
      </c>
      <c r="B1343" s="1" t="s">
        <v>270</v>
      </c>
      <c r="C1343" t="str">
        <f t="shared" si="20"/>
        <v xml:space="preserve"> </v>
      </c>
      <c r="D1343" s="1">
        <v>1</v>
      </c>
      <c r="E1343" s="1">
        <v>1</v>
      </c>
      <c r="F1343" s="1" t="s">
        <v>271</v>
      </c>
      <c r="G1343" s="3"/>
      <c r="H1343" s="3">
        <v>0</v>
      </c>
      <c r="I1343" s="9"/>
    </row>
    <row r="1344" spans="1:9">
      <c r="A1344" t="s">
        <v>34</v>
      </c>
      <c r="B1344" t="s">
        <v>270</v>
      </c>
      <c r="C1344" t="str">
        <f t="shared" si="20"/>
        <v xml:space="preserve"> </v>
      </c>
      <c r="D1344">
        <v>1</v>
      </c>
      <c r="E1344">
        <v>1</v>
      </c>
      <c r="F1344" t="s">
        <v>271</v>
      </c>
      <c r="G1344" s="3"/>
      <c r="H1344" s="3">
        <v>0</v>
      </c>
      <c r="I1344" s="9"/>
    </row>
    <row r="1345" spans="1:9">
      <c r="A1345" s="1" t="s">
        <v>34</v>
      </c>
      <c r="B1345" s="1" t="s">
        <v>270</v>
      </c>
      <c r="C1345" t="str">
        <f t="shared" si="20"/>
        <v xml:space="preserve"> </v>
      </c>
      <c r="D1345" s="1">
        <v>1</v>
      </c>
      <c r="E1345" s="1">
        <v>1</v>
      </c>
      <c r="F1345" s="1" t="s">
        <v>271</v>
      </c>
      <c r="G1345" s="3"/>
      <c r="H1345" s="3">
        <v>0</v>
      </c>
      <c r="I1345" s="9"/>
    </row>
    <row r="1346" spans="1:9">
      <c r="A1346" t="s">
        <v>34</v>
      </c>
      <c r="B1346" t="s">
        <v>270</v>
      </c>
      <c r="C1346" t="str">
        <f t="shared" si="20"/>
        <v xml:space="preserve"> </v>
      </c>
      <c r="D1346">
        <v>1</v>
      </c>
      <c r="E1346">
        <v>1</v>
      </c>
      <c r="F1346" t="s">
        <v>271</v>
      </c>
      <c r="G1346" s="3"/>
      <c r="H1346" s="3">
        <v>0</v>
      </c>
      <c r="I1346" s="9"/>
    </row>
    <row r="1347" spans="1:9">
      <c r="A1347" s="1" t="s">
        <v>34</v>
      </c>
      <c r="B1347" s="1" t="s">
        <v>270</v>
      </c>
      <c r="C1347" t="str">
        <f t="shared" ref="C1347:C1410" si="21">IF(G1347="Em falta (positivo); A mais (negativo):",B1347," ")</f>
        <v xml:space="preserve"> </v>
      </c>
      <c r="D1347" s="1">
        <v>1</v>
      </c>
      <c r="E1347" s="1">
        <v>1</v>
      </c>
      <c r="F1347" s="1" t="s">
        <v>271</v>
      </c>
      <c r="G1347" s="3"/>
      <c r="H1347" s="3">
        <v>0</v>
      </c>
      <c r="I1347" s="9"/>
    </row>
    <row r="1348" spans="1:9">
      <c r="A1348" t="s">
        <v>34</v>
      </c>
      <c r="B1348" t="s">
        <v>270</v>
      </c>
      <c r="C1348" t="str">
        <f t="shared" si="21"/>
        <v xml:space="preserve"> </v>
      </c>
      <c r="D1348">
        <v>1</v>
      </c>
      <c r="E1348">
        <v>1</v>
      </c>
      <c r="F1348" t="s">
        <v>271</v>
      </c>
      <c r="G1348" s="3"/>
      <c r="H1348" s="3">
        <v>0</v>
      </c>
      <c r="I1348" s="9"/>
    </row>
    <row r="1349" spans="1:9">
      <c r="A1349" s="1" t="s">
        <v>34</v>
      </c>
      <c r="B1349" s="1" t="s">
        <v>270</v>
      </c>
      <c r="C1349" t="str">
        <f t="shared" si="21"/>
        <v xml:space="preserve"> </v>
      </c>
      <c r="D1349" s="1">
        <v>1</v>
      </c>
      <c r="E1349" s="1">
        <v>1</v>
      </c>
      <c r="F1349" s="1" t="s">
        <v>271</v>
      </c>
      <c r="G1349" s="3"/>
      <c r="H1349" s="3">
        <v>0</v>
      </c>
      <c r="I1349" s="9"/>
    </row>
    <row r="1350" spans="1:9">
      <c r="A1350" t="s">
        <v>34</v>
      </c>
      <c r="B1350" t="s">
        <v>270</v>
      </c>
      <c r="C1350" t="str">
        <f t="shared" si="21"/>
        <v>2483</v>
      </c>
      <c r="D1350">
        <v>1</v>
      </c>
      <c r="E1350">
        <v>1</v>
      </c>
      <c r="F1350" t="s">
        <v>271</v>
      </c>
      <c r="G1350" t="s">
        <v>15</v>
      </c>
      <c r="H1350" s="2">
        <f>H1334-SUMIF(G1335:G1349,"&lt;&gt;",H1335:H1349)</f>
        <v>44</v>
      </c>
    </row>
    <row r="1351" spans="1:9">
      <c r="A1351" s="1"/>
      <c r="B1351" s="1"/>
      <c r="C1351" t="str">
        <f t="shared" si="21"/>
        <v xml:space="preserve"> </v>
      </c>
      <c r="D1351" s="1"/>
      <c r="E1351" s="1"/>
      <c r="F1351" s="1"/>
      <c r="G1351" s="1"/>
      <c r="H1351" s="1"/>
      <c r="I1351" s="43"/>
    </row>
    <row r="1352" spans="1:9">
      <c r="A1352" t="s">
        <v>34</v>
      </c>
      <c r="B1352" t="s">
        <v>273</v>
      </c>
      <c r="C1352" t="str">
        <f t="shared" si="21"/>
        <v xml:space="preserve"> </v>
      </c>
      <c r="D1352">
        <v>1</v>
      </c>
      <c r="E1352">
        <v>2</v>
      </c>
      <c r="F1352" t="s">
        <v>274</v>
      </c>
      <c r="G1352" t="s">
        <v>13</v>
      </c>
      <c r="H1352" s="2">
        <f>VLOOKUP(B1352,'uc_2024-25'!D:U, 18, FALSE)</f>
        <v>56</v>
      </c>
      <c r="I1352" s="9"/>
    </row>
    <row r="1353" spans="1:9">
      <c r="A1353" s="1" t="s">
        <v>34</v>
      </c>
      <c r="B1353" s="1" t="s">
        <v>273</v>
      </c>
      <c r="C1353" t="str">
        <f t="shared" si="21"/>
        <v xml:space="preserve"> </v>
      </c>
      <c r="D1353" s="1">
        <v>1</v>
      </c>
      <c r="E1353" s="1">
        <v>2</v>
      </c>
      <c r="F1353" s="1" t="s">
        <v>274</v>
      </c>
      <c r="G1353" s="4" t="str">
        <f>VLOOKUP(B1352,'uc_2024-25'!D:AB, 25, FALSE)</f>
        <v>Ana Luísa Brito dos Santos de Sousa Soares</v>
      </c>
      <c r="H1353" s="3">
        <v>21</v>
      </c>
      <c r="I1353" s="9"/>
    </row>
    <row r="1354" spans="1:9">
      <c r="A1354" t="s">
        <v>34</v>
      </c>
      <c r="B1354" t="s">
        <v>273</v>
      </c>
      <c r="C1354" t="str">
        <f t="shared" si="21"/>
        <v xml:space="preserve"> </v>
      </c>
      <c r="D1354">
        <v>1</v>
      </c>
      <c r="E1354">
        <v>2</v>
      </c>
      <c r="F1354" t="s">
        <v>274</v>
      </c>
      <c r="G1354" s="3" t="s">
        <v>275</v>
      </c>
      <c r="H1354" s="3">
        <v>35</v>
      </c>
      <c r="I1354" s="9"/>
    </row>
    <row r="1355" spans="1:9">
      <c r="A1355" s="1" t="s">
        <v>34</v>
      </c>
      <c r="B1355" s="1" t="s">
        <v>273</v>
      </c>
      <c r="C1355" t="str">
        <f t="shared" si="21"/>
        <v xml:space="preserve"> </v>
      </c>
      <c r="D1355" s="1">
        <v>1</v>
      </c>
      <c r="E1355" s="1">
        <v>2</v>
      </c>
      <c r="F1355" s="1" t="s">
        <v>274</v>
      </c>
      <c r="G1355" s="3"/>
      <c r="H1355" s="3">
        <v>0</v>
      </c>
      <c r="I1355" s="9"/>
    </row>
    <row r="1356" spans="1:9">
      <c r="A1356" t="s">
        <v>34</v>
      </c>
      <c r="B1356" t="s">
        <v>273</v>
      </c>
      <c r="C1356" t="str">
        <f t="shared" si="21"/>
        <v xml:space="preserve"> </v>
      </c>
      <c r="D1356">
        <v>1</v>
      </c>
      <c r="E1356">
        <v>2</v>
      </c>
      <c r="F1356" t="s">
        <v>274</v>
      </c>
      <c r="G1356" s="3"/>
      <c r="H1356" s="3">
        <v>0</v>
      </c>
      <c r="I1356" s="9"/>
    </row>
    <row r="1357" spans="1:9">
      <c r="A1357" s="1" t="s">
        <v>34</v>
      </c>
      <c r="B1357" s="1" t="s">
        <v>273</v>
      </c>
      <c r="C1357" t="str">
        <f t="shared" si="21"/>
        <v xml:space="preserve"> </v>
      </c>
      <c r="D1357" s="1">
        <v>1</v>
      </c>
      <c r="E1357" s="1">
        <v>2</v>
      </c>
      <c r="F1357" s="1" t="s">
        <v>274</v>
      </c>
      <c r="G1357" s="3"/>
      <c r="H1357" s="3">
        <v>0</v>
      </c>
      <c r="I1357" s="9"/>
    </row>
    <row r="1358" spans="1:9">
      <c r="A1358" t="s">
        <v>34</v>
      </c>
      <c r="B1358" t="s">
        <v>273</v>
      </c>
      <c r="C1358" t="str">
        <f t="shared" si="21"/>
        <v xml:space="preserve"> </v>
      </c>
      <c r="D1358">
        <v>1</v>
      </c>
      <c r="E1358">
        <v>2</v>
      </c>
      <c r="F1358" t="s">
        <v>274</v>
      </c>
      <c r="G1358" s="3"/>
      <c r="H1358" s="3">
        <v>0</v>
      </c>
      <c r="I1358" s="9"/>
    </row>
    <row r="1359" spans="1:9">
      <c r="A1359" s="1" t="s">
        <v>34</v>
      </c>
      <c r="B1359" s="1" t="s">
        <v>273</v>
      </c>
      <c r="C1359" t="str">
        <f t="shared" si="21"/>
        <v xml:space="preserve"> </v>
      </c>
      <c r="D1359" s="1">
        <v>1</v>
      </c>
      <c r="E1359" s="1">
        <v>2</v>
      </c>
      <c r="F1359" s="1" t="s">
        <v>274</v>
      </c>
      <c r="G1359" s="3"/>
      <c r="H1359" s="3">
        <v>0</v>
      </c>
      <c r="I1359" s="9"/>
    </row>
    <row r="1360" spans="1:9">
      <c r="A1360" t="s">
        <v>34</v>
      </c>
      <c r="B1360" t="s">
        <v>273</v>
      </c>
      <c r="C1360" t="str">
        <f t="shared" si="21"/>
        <v xml:space="preserve"> </v>
      </c>
      <c r="D1360">
        <v>1</v>
      </c>
      <c r="E1360">
        <v>2</v>
      </c>
      <c r="F1360" t="s">
        <v>274</v>
      </c>
      <c r="G1360" s="3"/>
      <c r="H1360" s="3">
        <v>0</v>
      </c>
      <c r="I1360" s="9"/>
    </row>
    <row r="1361" spans="1:9">
      <c r="A1361" s="1" t="s">
        <v>34</v>
      </c>
      <c r="B1361" s="1" t="s">
        <v>273</v>
      </c>
      <c r="C1361" t="str">
        <f t="shared" si="21"/>
        <v xml:space="preserve"> </v>
      </c>
      <c r="D1361" s="1">
        <v>1</v>
      </c>
      <c r="E1361" s="1">
        <v>2</v>
      </c>
      <c r="F1361" s="1" t="s">
        <v>274</v>
      </c>
      <c r="G1361" s="3"/>
      <c r="H1361" s="3">
        <v>0</v>
      </c>
      <c r="I1361" s="9"/>
    </row>
    <row r="1362" spans="1:9">
      <c r="A1362" t="s">
        <v>34</v>
      </c>
      <c r="B1362" t="s">
        <v>273</v>
      </c>
      <c r="C1362" t="str">
        <f t="shared" si="21"/>
        <v xml:space="preserve"> </v>
      </c>
      <c r="D1362">
        <v>1</v>
      </c>
      <c r="E1362">
        <v>2</v>
      </c>
      <c r="F1362" t="s">
        <v>274</v>
      </c>
      <c r="G1362" s="3"/>
      <c r="H1362" s="3">
        <v>0</v>
      </c>
      <c r="I1362" s="9"/>
    </row>
    <row r="1363" spans="1:9">
      <c r="A1363" s="1" t="s">
        <v>34</v>
      </c>
      <c r="B1363" s="1" t="s">
        <v>273</v>
      </c>
      <c r="C1363" t="str">
        <f t="shared" si="21"/>
        <v xml:space="preserve"> </v>
      </c>
      <c r="D1363" s="1">
        <v>1</v>
      </c>
      <c r="E1363" s="1">
        <v>2</v>
      </c>
      <c r="F1363" s="1" t="s">
        <v>274</v>
      </c>
      <c r="G1363" s="3"/>
      <c r="H1363" s="3">
        <v>0</v>
      </c>
      <c r="I1363" s="9"/>
    </row>
    <row r="1364" spans="1:9">
      <c r="A1364" t="s">
        <v>34</v>
      </c>
      <c r="B1364" t="s">
        <v>273</v>
      </c>
      <c r="C1364" t="str">
        <f t="shared" si="21"/>
        <v xml:space="preserve"> </v>
      </c>
      <c r="D1364">
        <v>1</v>
      </c>
      <c r="E1364">
        <v>2</v>
      </c>
      <c r="F1364" t="s">
        <v>274</v>
      </c>
      <c r="G1364" s="3"/>
      <c r="H1364" s="3">
        <v>0</v>
      </c>
      <c r="I1364" s="9"/>
    </row>
    <row r="1365" spans="1:9">
      <c r="A1365" s="1" t="s">
        <v>34</v>
      </c>
      <c r="B1365" s="1" t="s">
        <v>273</v>
      </c>
      <c r="C1365" t="str">
        <f t="shared" si="21"/>
        <v xml:space="preserve"> </v>
      </c>
      <c r="D1365" s="1">
        <v>1</v>
      </c>
      <c r="E1365" s="1">
        <v>2</v>
      </c>
      <c r="F1365" s="1" t="s">
        <v>274</v>
      </c>
      <c r="G1365" s="3"/>
      <c r="H1365" s="3">
        <v>0</v>
      </c>
      <c r="I1365" s="9"/>
    </row>
    <row r="1366" spans="1:9">
      <c r="A1366" t="s">
        <v>34</v>
      </c>
      <c r="B1366" t="s">
        <v>273</v>
      </c>
      <c r="C1366" t="str">
        <f t="shared" si="21"/>
        <v xml:space="preserve"> </v>
      </c>
      <c r="D1366">
        <v>1</v>
      </c>
      <c r="E1366">
        <v>2</v>
      </c>
      <c r="F1366" t="s">
        <v>274</v>
      </c>
      <c r="G1366" s="3"/>
      <c r="H1366" s="3">
        <v>0</v>
      </c>
      <c r="I1366" s="9"/>
    </row>
    <row r="1367" spans="1:9">
      <c r="A1367" s="1" t="s">
        <v>34</v>
      </c>
      <c r="B1367" s="1" t="s">
        <v>273</v>
      </c>
      <c r="C1367" t="str">
        <f t="shared" si="21"/>
        <v xml:space="preserve"> </v>
      </c>
      <c r="D1367" s="1">
        <v>1</v>
      </c>
      <c r="E1367" s="1">
        <v>2</v>
      </c>
      <c r="F1367" s="1" t="s">
        <v>274</v>
      </c>
      <c r="G1367" s="3"/>
      <c r="H1367" s="3">
        <v>0</v>
      </c>
      <c r="I1367" s="9"/>
    </row>
    <row r="1368" spans="1:9">
      <c r="A1368" t="s">
        <v>34</v>
      </c>
      <c r="B1368" t="s">
        <v>273</v>
      </c>
      <c r="C1368" t="str">
        <f t="shared" si="21"/>
        <v>2484</v>
      </c>
      <c r="D1368">
        <v>1</v>
      </c>
      <c r="E1368">
        <v>2</v>
      </c>
      <c r="F1368" t="s">
        <v>274</v>
      </c>
      <c r="G1368" t="s">
        <v>15</v>
      </c>
      <c r="H1368" s="2">
        <f>H1352-SUMIF(G1353:G1367,"&lt;&gt;",H1353:H1367)</f>
        <v>0</v>
      </c>
    </row>
    <row r="1369" spans="1:9">
      <c r="A1369" s="1"/>
      <c r="B1369" s="1"/>
      <c r="C1369" t="str">
        <f t="shared" si="21"/>
        <v xml:space="preserve"> </v>
      </c>
      <c r="D1369" s="1"/>
      <c r="E1369" s="1"/>
      <c r="F1369" s="1"/>
      <c r="G1369" s="1"/>
      <c r="H1369" s="1"/>
      <c r="I1369" s="43"/>
    </row>
    <row r="1370" spans="1:9">
      <c r="A1370" t="s">
        <v>34</v>
      </c>
      <c r="B1370" t="s">
        <v>276</v>
      </c>
      <c r="C1370" t="str">
        <f t="shared" si="21"/>
        <v xml:space="preserve"> </v>
      </c>
      <c r="D1370">
        <v>2</v>
      </c>
      <c r="E1370">
        <v>1</v>
      </c>
      <c r="F1370" t="s">
        <v>277</v>
      </c>
      <c r="G1370" t="s">
        <v>13</v>
      </c>
      <c r="H1370" s="2">
        <f>VLOOKUP(B1370,'uc_2024-25'!D:U, 18, FALSE)</f>
        <v>56</v>
      </c>
      <c r="I1370" s="9"/>
    </row>
    <row r="1371" spans="1:9">
      <c r="A1371" s="1" t="s">
        <v>34</v>
      </c>
      <c r="B1371" s="1" t="s">
        <v>276</v>
      </c>
      <c r="C1371" t="str">
        <f t="shared" si="21"/>
        <v xml:space="preserve"> </v>
      </c>
      <c r="D1371" s="1">
        <v>2</v>
      </c>
      <c r="E1371" s="1">
        <v>1</v>
      </c>
      <c r="F1371" s="1" t="s">
        <v>277</v>
      </c>
      <c r="G1371" s="4" t="str">
        <f>VLOOKUP(B1370,'uc_2024-25'!D:AB, 25, FALSE)</f>
        <v>Maria Cristina da Fonseca Ataíde Castel-Branco Alarcão Júdice</v>
      </c>
      <c r="H1371" s="3">
        <v>31</v>
      </c>
      <c r="I1371" s="9"/>
    </row>
    <row r="1372" spans="1:9">
      <c r="A1372" t="s">
        <v>34</v>
      </c>
      <c r="B1372" t="s">
        <v>276</v>
      </c>
      <c r="C1372" t="str">
        <f t="shared" si="21"/>
        <v xml:space="preserve"> </v>
      </c>
      <c r="D1372">
        <v>2</v>
      </c>
      <c r="E1372">
        <v>1</v>
      </c>
      <c r="F1372" t="s">
        <v>277</v>
      </c>
      <c r="G1372" s="3"/>
      <c r="H1372" s="3">
        <v>25</v>
      </c>
      <c r="I1372" s="9" t="s">
        <v>278</v>
      </c>
    </row>
    <row r="1373" spans="1:9">
      <c r="A1373" s="1" t="s">
        <v>34</v>
      </c>
      <c r="B1373" s="1" t="s">
        <v>276</v>
      </c>
      <c r="C1373" t="str">
        <f t="shared" si="21"/>
        <v xml:space="preserve"> </v>
      </c>
      <c r="D1373" s="1">
        <v>2</v>
      </c>
      <c r="E1373" s="1">
        <v>1</v>
      </c>
      <c r="F1373" s="1" t="s">
        <v>277</v>
      </c>
      <c r="G1373" s="3"/>
      <c r="H1373" s="3">
        <v>0</v>
      </c>
      <c r="I1373" s="9"/>
    </row>
    <row r="1374" spans="1:9">
      <c r="A1374" t="s">
        <v>34</v>
      </c>
      <c r="B1374" t="s">
        <v>276</v>
      </c>
      <c r="C1374" t="str">
        <f t="shared" si="21"/>
        <v xml:space="preserve"> </v>
      </c>
      <c r="D1374">
        <v>2</v>
      </c>
      <c r="E1374">
        <v>1</v>
      </c>
      <c r="F1374" t="s">
        <v>277</v>
      </c>
      <c r="G1374" s="3"/>
      <c r="H1374" s="3">
        <v>0</v>
      </c>
      <c r="I1374" s="9"/>
    </row>
    <row r="1375" spans="1:9">
      <c r="A1375" s="1" t="s">
        <v>34</v>
      </c>
      <c r="B1375" s="1" t="s">
        <v>276</v>
      </c>
      <c r="C1375" t="str">
        <f t="shared" si="21"/>
        <v xml:space="preserve"> </v>
      </c>
      <c r="D1375" s="1">
        <v>2</v>
      </c>
      <c r="E1375" s="1">
        <v>1</v>
      </c>
      <c r="F1375" s="1" t="s">
        <v>277</v>
      </c>
      <c r="G1375" s="3"/>
      <c r="H1375" s="3">
        <v>0</v>
      </c>
      <c r="I1375" s="9"/>
    </row>
    <row r="1376" spans="1:9">
      <c r="A1376" t="s">
        <v>34</v>
      </c>
      <c r="B1376" t="s">
        <v>276</v>
      </c>
      <c r="C1376" t="str">
        <f t="shared" si="21"/>
        <v xml:space="preserve"> </v>
      </c>
      <c r="D1376">
        <v>2</v>
      </c>
      <c r="E1376">
        <v>1</v>
      </c>
      <c r="F1376" t="s">
        <v>277</v>
      </c>
      <c r="G1376" s="3"/>
      <c r="H1376" s="3">
        <v>0</v>
      </c>
      <c r="I1376" s="9"/>
    </row>
    <row r="1377" spans="1:9">
      <c r="A1377" s="1" t="s">
        <v>34</v>
      </c>
      <c r="B1377" s="1" t="s">
        <v>276</v>
      </c>
      <c r="C1377" t="str">
        <f t="shared" si="21"/>
        <v xml:space="preserve"> </v>
      </c>
      <c r="D1377" s="1">
        <v>2</v>
      </c>
      <c r="E1377" s="1">
        <v>1</v>
      </c>
      <c r="F1377" s="1" t="s">
        <v>277</v>
      </c>
      <c r="G1377" s="3"/>
      <c r="H1377" s="3">
        <v>0</v>
      </c>
      <c r="I1377" s="9"/>
    </row>
    <row r="1378" spans="1:9">
      <c r="A1378" t="s">
        <v>34</v>
      </c>
      <c r="B1378" t="s">
        <v>276</v>
      </c>
      <c r="C1378" t="str">
        <f t="shared" si="21"/>
        <v xml:space="preserve"> </v>
      </c>
      <c r="D1378">
        <v>2</v>
      </c>
      <c r="E1378">
        <v>1</v>
      </c>
      <c r="F1378" t="s">
        <v>277</v>
      </c>
      <c r="G1378" s="3"/>
      <c r="H1378" s="3">
        <v>0</v>
      </c>
      <c r="I1378" s="9"/>
    </row>
    <row r="1379" spans="1:9">
      <c r="A1379" s="1" t="s">
        <v>34</v>
      </c>
      <c r="B1379" s="1" t="s">
        <v>276</v>
      </c>
      <c r="C1379" t="str">
        <f t="shared" si="21"/>
        <v xml:space="preserve"> </v>
      </c>
      <c r="D1379" s="1">
        <v>2</v>
      </c>
      <c r="E1379" s="1">
        <v>1</v>
      </c>
      <c r="F1379" s="1" t="s">
        <v>277</v>
      </c>
      <c r="G1379" s="3"/>
      <c r="H1379" s="3">
        <v>0</v>
      </c>
      <c r="I1379" s="9"/>
    </row>
    <row r="1380" spans="1:9">
      <c r="A1380" t="s">
        <v>34</v>
      </c>
      <c r="B1380" t="s">
        <v>276</v>
      </c>
      <c r="C1380" t="str">
        <f t="shared" si="21"/>
        <v xml:space="preserve"> </v>
      </c>
      <c r="D1380">
        <v>2</v>
      </c>
      <c r="E1380">
        <v>1</v>
      </c>
      <c r="F1380" t="s">
        <v>277</v>
      </c>
      <c r="G1380" s="3"/>
      <c r="H1380" s="3">
        <v>0</v>
      </c>
      <c r="I1380" s="9"/>
    </row>
    <row r="1381" spans="1:9">
      <c r="A1381" s="1" t="s">
        <v>34</v>
      </c>
      <c r="B1381" s="1" t="s">
        <v>276</v>
      </c>
      <c r="C1381" t="str">
        <f t="shared" si="21"/>
        <v xml:space="preserve"> </v>
      </c>
      <c r="D1381" s="1">
        <v>2</v>
      </c>
      <c r="E1381" s="1">
        <v>1</v>
      </c>
      <c r="F1381" s="1" t="s">
        <v>277</v>
      </c>
      <c r="G1381" s="3"/>
      <c r="H1381" s="3">
        <v>0</v>
      </c>
      <c r="I1381" s="9"/>
    </row>
    <row r="1382" spans="1:9">
      <c r="A1382" t="s">
        <v>34</v>
      </c>
      <c r="B1382" t="s">
        <v>276</v>
      </c>
      <c r="C1382" t="str">
        <f t="shared" si="21"/>
        <v xml:space="preserve"> </v>
      </c>
      <c r="D1382">
        <v>2</v>
      </c>
      <c r="E1382">
        <v>1</v>
      </c>
      <c r="F1382" t="s">
        <v>277</v>
      </c>
      <c r="G1382" s="3"/>
      <c r="H1382" s="3">
        <v>0</v>
      </c>
      <c r="I1382" s="9"/>
    </row>
    <row r="1383" spans="1:9">
      <c r="A1383" s="1" t="s">
        <v>34</v>
      </c>
      <c r="B1383" s="1" t="s">
        <v>276</v>
      </c>
      <c r="C1383" t="str">
        <f t="shared" si="21"/>
        <v xml:space="preserve"> </v>
      </c>
      <c r="D1383" s="1">
        <v>2</v>
      </c>
      <c r="E1383" s="1">
        <v>1</v>
      </c>
      <c r="F1383" s="1" t="s">
        <v>277</v>
      </c>
      <c r="G1383" s="3"/>
      <c r="H1383" s="3">
        <v>0</v>
      </c>
      <c r="I1383" s="9"/>
    </row>
    <row r="1384" spans="1:9">
      <c r="A1384" t="s">
        <v>34</v>
      </c>
      <c r="B1384" t="s">
        <v>276</v>
      </c>
      <c r="C1384" t="str">
        <f t="shared" si="21"/>
        <v xml:space="preserve"> </v>
      </c>
      <c r="D1384">
        <v>2</v>
      </c>
      <c r="E1384">
        <v>1</v>
      </c>
      <c r="F1384" t="s">
        <v>277</v>
      </c>
      <c r="G1384" s="3"/>
      <c r="H1384" s="3">
        <v>0</v>
      </c>
      <c r="I1384" s="9"/>
    </row>
    <row r="1385" spans="1:9">
      <c r="A1385" s="1" t="s">
        <v>34</v>
      </c>
      <c r="B1385" s="1" t="s">
        <v>276</v>
      </c>
      <c r="C1385" t="str">
        <f t="shared" si="21"/>
        <v xml:space="preserve"> </v>
      </c>
      <c r="D1385" s="1">
        <v>2</v>
      </c>
      <c r="E1385" s="1">
        <v>1</v>
      </c>
      <c r="F1385" s="1" t="s">
        <v>277</v>
      </c>
      <c r="G1385" s="3"/>
      <c r="H1385" s="3">
        <v>0</v>
      </c>
      <c r="I1385" s="9"/>
    </row>
    <row r="1386" spans="1:9">
      <c r="A1386" t="s">
        <v>34</v>
      </c>
      <c r="B1386" t="s">
        <v>276</v>
      </c>
      <c r="C1386" t="str">
        <f t="shared" si="21"/>
        <v>2485</v>
      </c>
      <c r="D1386">
        <v>2</v>
      </c>
      <c r="E1386">
        <v>1</v>
      </c>
      <c r="F1386" t="s">
        <v>277</v>
      </c>
      <c r="G1386" t="s">
        <v>15</v>
      </c>
      <c r="H1386" s="2">
        <f>H1370-SUMIF(G1371:G1385,"&lt;&gt;",H1371:H1385)</f>
        <v>25</v>
      </c>
    </row>
    <row r="1387" spans="1:9">
      <c r="A1387" s="1"/>
      <c r="B1387" s="1"/>
      <c r="C1387" t="str">
        <f t="shared" si="21"/>
        <v xml:space="preserve"> </v>
      </c>
      <c r="D1387" s="1"/>
      <c r="E1387" s="1"/>
      <c r="F1387" s="1"/>
      <c r="G1387" s="1"/>
      <c r="H1387" s="1"/>
      <c r="I1387" s="43"/>
    </row>
    <row r="1388" spans="1:9" ht="29.25">
      <c r="A1388" t="s">
        <v>16</v>
      </c>
      <c r="B1388" t="s">
        <v>279</v>
      </c>
      <c r="C1388" t="str">
        <f t="shared" si="21"/>
        <v xml:space="preserve"> </v>
      </c>
      <c r="D1388">
        <v>1</v>
      </c>
      <c r="E1388">
        <v>2</v>
      </c>
      <c r="F1388" t="s">
        <v>280</v>
      </c>
      <c r="G1388" t="s">
        <v>13</v>
      </c>
      <c r="H1388" s="2">
        <f>VLOOKUP(B1388,'uc_2024-25'!D:U, 18, FALSE)</f>
        <v>56</v>
      </c>
      <c r="I1388" s="47" t="s">
        <v>281</v>
      </c>
    </row>
    <row r="1389" spans="1:9" ht="29.25">
      <c r="A1389" s="1" t="s">
        <v>16</v>
      </c>
      <c r="B1389" s="1" t="s">
        <v>279</v>
      </c>
      <c r="C1389" t="str">
        <f t="shared" si="21"/>
        <v xml:space="preserve"> </v>
      </c>
      <c r="D1389" s="1">
        <v>1</v>
      </c>
      <c r="E1389" s="1">
        <v>2</v>
      </c>
      <c r="F1389" s="1" t="s">
        <v>280</v>
      </c>
      <c r="G1389" s="4" t="str">
        <f>VLOOKUP(B1388,'uc_2024-25'!D:AB, 25, FALSE)</f>
        <v>Maria Cristina da Fonseca Ataíde Castel-Branco Alarcão Júdice</v>
      </c>
      <c r="H1389" s="3">
        <v>6</v>
      </c>
      <c r="I1389" s="47" t="s">
        <v>282</v>
      </c>
    </row>
    <row r="1390" spans="1:9" ht="30.75">
      <c r="A1390" t="s">
        <v>16</v>
      </c>
      <c r="B1390" t="s">
        <v>279</v>
      </c>
      <c r="C1390" t="str">
        <f t="shared" si="21"/>
        <v xml:space="preserve"> </v>
      </c>
      <c r="D1390">
        <v>1</v>
      </c>
      <c r="E1390">
        <v>2</v>
      </c>
      <c r="F1390" t="s">
        <v>280</v>
      </c>
      <c r="G1390" s="3"/>
      <c r="H1390" s="3">
        <v>0</v>
      </c>
      <c r="I1390" s="48" t="s">
        <v>283</v>
      </c>
    </row>
    <row r="1391" spans="1:9">
      <c r="A1391" s="1" t="s">
        <v>16</v>
      </c>
      <c r="B1391" s="1" t="s">
        <v>279</v>
      </c>
      <c r="C1391" t="str">
        <f t="shared" si="21"/>
        <v xml:space="preserve"> </v>
      </c>
      <c r="D1391" s="1">
        <v>1</v>
      </c>
      <c r="E1391" s="1">
        <v>2</v>
      </c>
      <c r="F1391" s="1" t="s">
        <v>280</v>
      </c>
      <c r="G1391" s="3"/>
      <c r="H1391" s="3">
        <v>50</v>
      </c>
      <c r="I1391" s="9" t="s">
        <v>278</v>
      </c>
    </row>
    <row r="1392" spans="1:9">
      <c r="A1392" t="s">
        <v>16</v>
      </c>
      <c r="B1392" t="s">
        <v>279</v>
      </c>
      <c r="C1392" t="str">
        <f t="shared" si="21"/>
        <v xml:space="preserve"> </v>
      </c>
      <c r="D1392">
        <v>1</v>
      </c>
      <c r="E1392">
        <v>2</v>
      </c>
      <c r="F1392" t="s">
        <v>280</v>
      </c>
      <c r="G1392" s="3"/>
      <c r="H1392" s="3">
        <v>0</v>
      </c>
      <c r="I1392" s="9"/>
    </row>
    <row r="1393" spans="1:9">
      <c r="A1393" s="1" t="s">
        <v>16</v>
      </c>
      <c r="B1393" s="1" t="s">
        <v>279</v>
      </c>
      <c r="C1393" t="str">
        <f t="shared" si="21"/>
        <v xml:space="preserve"> </v>
      </c>
      <c r="D1393" s="1">
        <v>1</v>
      </c>
      <c r="E1393" s="1">
        <v>2</v>
      </c>
      <c r="F1393" s="1" t="s">
        <v>280</v>
      </c>
      <c r="G1393" s="3"/>
      <c r="H1393" s="3">
        <v>0</v>
      </c>
      <c r="I1393" s="9"/>
    </row>
    <row r="1394" spans="1:9">
      <c r="A1394" t="s">
        <v>16</v>
      </c>
      <c r="B1394" t="s">
        <v>279</v>
      </c>
      <c r="C1394" t="str">
        <f t="shared" si="21"/>
        <v xml:space="preserve"> </v>
      </c>
      <c r="D1394">
        <v>1</v>
      </c>
      <c r="E1394">
        <v>2</v>
      </c>
      <c r="F1394" t="s">
        <v>280</v>
      </c>
      <c r="G1394" s="3"/>
      <c r="H1394" s="3">
        <v>0</v>
      </c>
      <c r="I1394" s="9"/>
    </row>
    <row r="1395" spans="1:9">
      <c r="A1395" s="1" t="s">
        <v>16</v>
      </c>
      <c r="B1395" s="1" t="s">
        <v>279</v>
      </c>
      <c r="C1395" t="str">
        <f t="shared" si="21"/>
        <v xml:space="preserve"> </v>
      </c>
      <c r="D1395" s="1">
        <v>1</v>
      </c>
      <c r="E1395" s="1">
        <v>2</v>
      </c>
      <c r="F1395" s="1" t="s">
        <v>280</v>
      </c>
      <c r="G1395" s="3"/>
      <c r="H1395" s="3">
        <v>0</v>
      </c>
      <c r="I1395" s="9"/>
    </row>
    <row r="1396" spans="1:9">
      <c r="A1396" t="s">
        <v>16</v>
      </c>
      <c r="B1396" t="s">
        <v>279</v>
      </c>
      <c r="C1396" t="str">
        <f t="shared" si="21"/>
        <v xml:space="preserve"> </v>
      </c>
      <c r="D1396">
        <v>1</v>
      </c>
      <c r="E1396">
        <v>2</v>
      </c>
      <c r="F1396" t="s">
        <v>280</v>
      </c>
      <c r="G1396" s="3"/>
      <c r="H1396" s="3">
        <v>0</v>
      </c>
      <c r="I1396" s="9"/>
    </row>
    <row r="1397" spans="1:9">
      <c r="A1397" s="1" t="s">
        <v>16</v>
      </c>
      <c r="B1397" s="1" t="s">
        <v>279</v>
      </c>
      <c r="C1397" t="str">
        <f t="shared" si="21"/>
        <v xml:space="preserve"> </v>
      </c>
      <c r="D1397" s="1">
        <v>1</v>
      </c>
      <c r="E1397" s="1">
        <v>2</v>
      </c>
      <c r="F1397" s="1" t="s">
        <v>280</v>
      </c>
      <c r="G1397" s="3"/>
      <c r="H1397" s="3">
        <v>0</v>
      </c>
      <c r="I1397" s="9"/>
    </row>
    <row r="1398" spans="1:9">
      <c r="A1398" t="s">
        <v>16</v>
      </c>
      <c r="B1398" t="s">
        <v>279</v>
      </c>
      <c r="C1398" t="str">
        <f t="shared" si="21"/>
        <v xml:space="preserve"> </v>
      </c>
      <c r="D1398">
        <v>1</v>
      </c>
      <c r="E1398">
        <v>2</v>
      </c>
      <c r="F1398" t="s">
        <v>280</v>
      </c>
      <c r="G1398" s="3"/>
      <c r="H1398" s="3">
        <v>0</v>
      </c>
      <c r="I1398" s="9"/>
    </row>
    <row r="1399" spans="1:9">
      <c r="A1399" s="1" t="s">
        <v>16</v>
      </c>
      <c r="B1399" s="1" t="s">
        <v>279</v>
      </c>
      <c r="C1399" t="str">
        <f t="shared" si="21"/>
        <v xml:space="preserve"> </v>
      </c>
      <c r="D1399" s="1">
        <v>1</v>
      </c>
      <c r="E1399" s="1">
        <v>2</v>
      </c>
      <c r="F1399" s="1" t="s">
        <v>280</v>
      </c>
      <c r="G1399" s="3"/>
      <c r="H1399" s="3">
        <v>0</v>
      </c>
      <c r="I1399" s="9"/>
    </row>
    <row r="1400" spans="1:9">
      <c r="A1400" t="s">
        <v>16</v>
      </c>
      <c r="B1400" t="s">
        <v>279</v>
      </c>
      <c r="C1400" t="str">
        <f t="shared" si="21"/>
        <v xml:space="preserve"> </v>
      </c>
      <c r="D1400">
        <v>1</v>
      </c>
      <c r="E1400">
        <v>2</v>
      </c>
      <c r="F1400" t="s">
        <v>280</v>
      </c>
      <c r="G1400" s="3"/>
      <c r="H1400" s="3">
        <v>0</v>
      </c>
      <c r="I1400" s="9"/>
    </row>
    <row r="1401" spans="1:9">
      <c r="A1401" s="1" t="s">
        <v>16</v>
      </c>
      <c r="B1401" s="1" t="s">
        <v>279</v>
      </c>
      <c r="C1401" t="str">
        <f t="shared" si="21"/>
        <v xml:space="preserve"> </v>
      </c>
      <c r="D1401" s="1">
        <v>1</v>
      </c>
      <c r="E1401" s="1">
        <v>2</v>
      </c>
      <c r="F1401" s="1" t="s">
        <v>280</v>
      </c>
      <c r="G1401" s="3"/>
      <c r="H1401" s="3">
        <v>0</v>
      </c>
      <c r="I1401" s="9"/>
    </row>
    <row r="1402" spans="1:9">
      <c r="A1402" t="s">
        <v>16</v>
      </c>
      <c r="B1402" t="s">
        <v>279</v>
      </c>
      <c r="C1402" t="str">
        <f t="shared" si="21"/>
        <v xml:space="preserve"> </v>
      </c>
      <c r="D1402">
        <v>1</v>
      </c>
      <c r="E1402">
        <v>2</v>
      </c>
      <c r="F1402" t="s">
        <v>280</v>
      </c>
      <c r="G1402" s="3"/>
      <c r="H1402" s="3">
        <v>0</v>
      </c>
      <c r="I1402" s="9"/>
    </row>
    <row r="1403" spans="1:9">
      <c r="A1403" s="1" t="s">
        <v>16</v>
      </c>
      <c r="B1403" s="1" t="s">
        <v>279</v>
      </c>
      <c r="C1403" t="str">
        <f t="shared" si="21"/>
        <v xml:space="preserve"> </v>
      </c>
      <c r="D1403" s="1">
        <v>1</v>
      </c>
      <c r="E1403" s="1">
        <v>2</v>
      </c>
      <c r="F1403" s="1" t="s">
        <v>280</v>
      </c>
      <c r="G1403" s="3"/>
      <c r="H1403" s="3">
        <v>0</v>
      </c>
      <c r="I1403" s="9"/>
    </row>
    <row r="1404" spans="1:9">
      <c r="A1404" t="s">
        <v>16</v>
      </c>
      <c r="B1404" t="s">
        <v>279</v>
      </c>
      <c r="C1404" t="str">
        <f t="shared" si="21"/>
        <v>1619</v>
      </c>
      <c r="D1404">
        <v>1</v>
      </c>
      <c r="E1404">
        <v>2</v>
      </c>
      <c r="F1404" t="s">
        <v>280</v>
      </c>
      <c r="G1404" t="s">
        <v>15</v>
      </c>
      <c r="H1404" s="2">
        <f>H1388-SUMIF(G1389:G1403,"&lt;&gt;",H1389:H1403)</f>
        <v>50</v>
      </c>
    </row>
    <row r="1405" spans="1:9">
      <c r="A1405" s="1"/>
      <c r="B1405" s="1"/>
      <c r="C1405" t="str">
        <f t="shared" si="21"/>
        <v xml:space="preserve"> </v>
      </c>
      <c r="D1405" s="1"/>
      <c r="E1405" s="1"/>
      <c r="F1405" s="1"/>
      <c r="G1405" s="1"/>
      <c r="H1405" s="1"/>
      <c r="I1405" s="43"/>
    </row>
    <row r="1406" spans="1:9">
      <c r="A1406" t="s">
        <v>8</v>
      </c>
      <c r="B1406" t="s">
        <v>284</v>
      </c>
      <c r="C1406" t="str">
        <f t="shared" si="21"/>
        <v xml:space="preserve"> </v>
      </c>
      <c r="D1406">
        <v>1</v>
      </c>
      <c r="E1406">
        <v>1</v>
      </c>
      <c r="F1406" t="s">
        <v>285</v>
      </c>
      <c r="G1406" t="s">
        <v>13</v>
      </c>
      <c r="H1406" s="2">
        <f>VLOOKUP(B1406,'uc_2024-25'!D:U, 18, FALSE)</f>
        <v>0</v>
      </c>
      <c r="I1406" s="9"/>
    </row>
    <row r="1407" spans="1:9">
      <c r="A1407" s="1" t="s">
        <v>8</v>
      </c>
      <c r="B1407" s="1" t="s">
        <v>284</v>
      </c>
      <c r="C1407" t="str">
        <f t="shared" si="21"/>
        <v xml:space="preserve"> </v>
      </c>
      <c r="D1407" s="1">
        <v>1</v>
      </c>
      <c r="E1407" s="1">
        <v>1</v>
      </c>
      <c r="F1407" s="1" t="s">
        <v>285</v>
      </c>
      <c r="G1407" s="4">
        <f>VLOOKUP(B1406,'uc_2024-25'!D:AB, 25, FALSE)</f>
        <v>0</v>
      </c>
      <c r="H1407" s="3">
        <v>0</v>
      </c>
      <c r="I1407" s="9"/>
    </row>
    <row r="1408" spans="1:9">
      <c r="A1408" t="s">
        <v>8</v>
      </c>
      <c r="B1408" t="s">
        <v>284</v>
      </c>
      <c r="C1408" t="str">
        <f t="shared" si="21"/>
        <v xml:space="preserve"> </v>
      </c>
      <c r="D1408">
        <v>1</v>
      </c>
      <c r="E1408">
        <v>1</v>
      </c>
      <c r="F1408" t="s">
        <v>285</v>
      </c>
      <c r="G1408" s="3"/>
      <c r="H1408" s="3">
        <v>0</v>
      </c>
      <c r="I1408" s="9"/>
    </row>
    <row r="1409" spans="1:9">
      <c r="A1409" s="1" t="s">
        <v>8</v>
      </c>
      <c r="B1409" s="1" t="s">
        <v>284</v>
      </c>
      <c r="C1409" t="str">
        <f t="shared" si="21"/>
        <v xml:space="preserve"> </v>
      </c>
      <c r="D1409" s="1">
        <v>1</v>
      </c>
      <c r="E1409" s="1">
        <v>1</v>
      </c>
      <c r="F1409" s="1" t="s">
        <v>285</v>
      </c>
      <c r="G1409" s="3"/>
      <c r="H1409" s="3">
        <v>0</v>
      </c>
      <c r="I1409" s="9"/>
    </row>
    <row r="1410" spans="1:9">
      <c r="A1410" t="s">
        <v>8</v>
      </c>
      <c r="B1410" t="s">
        <v>284</v>
      </c>
      <c r="C1410" t="str">
        <f t="shared" si="21"/>
        <v xml:space="preserve"> </v>
      </c>
      <c r="D1410">
        <v>1</v>
      </c>
      <c r="E1410">
        <v>1</v>
      </c>
      <c r="F1410" t="s">
        <v>285</v>
      </c>
      <c r="G1410" s="3"/>
      <c r="H1410" s="3">
        <v>0</v>
      </c>
      <c r="I1410" s="9"/>
    </row>
    <row r="1411" spans="1:9">
      <c r="A1411" s="1" t="s">
        <v>8</v>
      </c>
      <c r="B1411" s="1" t="s">
        <v>284</v>
      </c>
      <c r="C1411" t="str">
        <f t="shared" ref="C1411:C1474" si="22">IF(G1411="Em falta (positivo); A mais (negativo):",B1411," ")</f>
        <v xml:space="preserve"> </v>
      </c>
      <c r="D1411" s="1">
        <v>1</v>
      </c>
      <c r="E1411" s="1">
        <v>1</v>
      </c>
      <c r="F1411" s="1" t="s">
        <v>285</v>
      </c>
      <c r="G1411" s="3"/>
      <c r="H1411" s="3">
        <v>0</v>
      </c>
      <c r="I1411" s="9"/>
    </row>
    <row r="1412" spans="1:9">
      <c r="A1412" t="s">
        <v>8</v>
      </c>
      <c r="B1412" t="s">
        <v>284</v>
      </c>
      <c r="C1412" t="str">
        <f t="shared" si="22"/>
        <v xml:space="preserve"> </v>
      </c>
      <c r="D1412">
        <v>1</v>
      </c>
      <c r="E1412">
        <v>1</v>
      </c>
      <c r="F1412" t="s">
        <v>285</v>
      </c>
      <c r="G1412" s="3"/>
      <c r="H1412" s="3">
        <v>0</v>
      </c>
      <c r="I1412" s="9"/>
    </row>
    <row r="1413" spans="1:9">
      <c r="A1413" s="1" t="s">
        <v>8</v>
      </c>
      <c r="B1413" s="1" t="s">
        <v>284</v>
      </c>
      <c r="C1413" t="str">
        <f t="shared" si="22"/>
        <v xml:space="preserve"> </v>
      </c>
      <c r="D1413" s="1">
        <v>1</v>
      </c>
      <c r="E1413" s="1">
        <v>1</v>
      </c>
      <c r="F1413" s="1" t="s">
        <v>285</v>
      </c>
      <c r="G1413" s="3"/>
      <c r="H1413" s="3">
        <v>0</v>
      </c>
      <c r="I1413" s="9"/>
    </row>
    <row r="1414" spans="1:9">
      <c r="A1414" t="s">
        <v>8</v>
      </c>
      <c r="B1414" t="s">
        <v>284</v>
      </c>
      <c r="C1414" t="str">
        <f t="shared" si="22"/>
        <v xml:space="preserve"> </v>
      </c>
      <c r="D1414">
        <v>1</v>
      </c>
      <c r="E1414">
        <v>1</v>
      </c>
      <c r="F1414" t="s">
        <v>285</v>
      </c>
      <c r="G1414" s="3"/>
      <c r="H1414" s="3">
        <v>0</v>
      </c>
      <c r="I1414" s="9"/>
    </row>
    <row r="1415" spans="1:9">
      <c r="A1415" s="1" t="s">
        <v>8</v>
      </c>
      <c r="B1415" s="1" t="s">
        <v>284</v>
      </c>
      <c r="C1415" t="str">
        <f t="shared" si="22"/>
        <v xml:space="preserve"> </v>
      </c>
      <c r="D1415" s="1">
        <v>1</v>
      </c>
      <c r="E1415" s="1">
        <v>1</v>
      </c>
      <c r="F1415" s="1" t="s">
        <v>285</v>
      </c>
      <c r="G1415" s="3"/>
      <c r="H1415" s="3">
        <v>0</v>
      </c>
      <c r="I1415" s="9"/>
    </row>
    <row r="1416" spans="1:9">
      <c r="A1416" t="s">
        <v>8</v>
      </c>
      <c r="B1416" t="s">
        <v>284</v>
      </c>
      <c r="C1416" t="str">
        <f t="shared" si="22"/>
        <v xml:space="preserve"> </v>
      </c>
      <c r="D1416">
        <v>1</v>
      </c>
      <c r="E1416">
        <v>1</v>
      </c>
      <c r="F1416" t="s">
        <v>285</v>
      </c>
      <c r="G1416" s="3"/>
      <c r="H1416" s="3">
        <v>0</v>
      </c>
      <c r="I1416" s="9"/>
    </row>
    <row r="1417" spans="1:9">
      <c r="A1417" s="1" t="s">
        <v>8</v>
      </c>
      <c r="B1417" s="1" t="s">
        <v>284</v>
      </c>
      <c r="C1417" t="str">
        <f t="shared" si="22"/>
        <v xml:space="preserve"> </v>
      </c>
      <c r="D1417" s="1">
        <v>1</v>
      </c>
      <c r="E1417" s="1">
        <v>1</v>
      </c>
      <c r="F1417" s="1" t="s">
        <v>285</v>
      </c>
      <c r="G1417" s="3"/>
      <c r="H1417" s="3">
        <v>0</v>
      </c>
      <c r="I1417" s="9"/>
    </row>
    <row r="1418" spans="1:9">
      <c r="A1418" t="s">
        <v>8</v>
      </c>
      <c r="B1418" t="s">
        <v>284</v>
      </c>
      <c r="C1418" t="str">
        <f t="shared" si="22"/>
        <v xml:space="preserve"> </v>
      </c>
      <c r="D1418">
        <v>1</v>
      </c>
      <c r="E1418">
        <v>1</v>
      </c>
      <c r="F1418" t="s">
        <v>285</v>
      </c>
      <c r="G1418" s="3"/>
      <c r="H1418" s="3">
        <v>0</v>
      </c>
      <c r="I1418" s="9"/>
    </row>
    <row r="1419" spans="1:9">
      <c r="A1419" s="1" t="s">
        <v>8</v>
      </c>
      <c r="B1419" s="1" t="s">
        <v>284</v>
      </c>
      <c r="C1419" t="str">
        <f t="shared" si="22"/>
        <v xml:space="preserve"> </v>
      </c>
      <c r="D1419" s="1">
        <v>1</v>
      </c>
      <c r="E1419" s="1">
        <v>1</v>
      </c>
      <c r="F1419" s="1" t="s">
        <v>285</v>
      </c>
      <c r="G1419" s="3"/>
      <c r="H1419" s="3">
        <v>0</v>
      </c>
      <c r="I1419" s="9"/>
    </row>
    <row r="1420" spans="1:9">
      <c r="A1420" t="s">
        <v>8</v>
      </c>
      <c r="B1420" t="s">
        <v>284</v>
      </c>
      <c r="C1420" t="str">
        <f t="shared" si="22"/>
        <v xml:space="preserve"> </v>
      </c>
      <c r="D1420">
        <v>1</v>
      </c>
      <c r="E1420">
        <v>1</v>
      </c>
      <c r="F1420" t="s">
        <v>285</v>
      </c>
      <c r="G1420" s="3"/>
      <c r="H1420" s="3">
        <v>0</v>
      </c>
      <c r="I1420" s="9"/>
    </row>
    <row r="1421" spans="1:9">
      <c r="A1421" s="1" t="s">
        <v>8</v>
      </c>
      <c r="B1421" s="1" t="s">
        <v>284</v>
      </c>
      <c r="C1421" t="str">
        <f t="shared" si="22"/>
        <v xml:space="preserve"> </v>
      </c>
      <c r="D1421" s="1">
        <v>1</v>
      </c>
      <c r="E1421" s="1">
        <v>1</v>
      </c>
      <c r="F1421" s="1" t="s">
        <v>285</v>
      </c>
      <c r="G1421" s="3"/>
      <c r="H1421" s="3">
        <v>0</v>
      </c>
      <c r="I1421" s="9"/>
    </row>
    <row r="1422" spans="1:9">
      <c r="A1422" t="s">
        <v>8</v>
      </c>
      <c r="B1422" t="s">
        <v>284</v>
      </c>
      <c r="C1422" t="str">
        <f t="shared" si="22"/>
        <v>cod79803605</v>
      </c>
      <c r="D1422">
        <v>1</v>
      </c>
      <c r="E1422">
        <v>1</v>
      </c>
      <c r="F1422" t="s">
        <v>285</v>
      </c>
      <c r="G1422" t="s">
        <v>15</v>
      </c>
      <c r="H1422" s="2">
        <f>H1406-SUMIF(G1407:G1421,"&lt;&gt;",H1407:H1421)</f>
        <v>0</v>
      </c>
    </row>
    <row r="1423" spans="1:9">
      <c r="A1423" s="1"/>
      <c r="B1423" s="1"/>
      <c r="C1423" t="str">
        <f t="shared" si="22"/>
        <v xml:space="preserve"> </v>
      </c>
      <c r="D1423" s="1"/>
      <c r="E1423" s="1"/>
      <c r="F1423" s="1"/>
      <c r="G1423" s="1"/>
      <c r="H1423" s="1"/>
      <c r="I1423" s="43"/>
    </row>
    <row r="1424" spans="1:9">
      <c r="A1424" t="s">
        <v>8</v>
      </c>
      <c r="B1424" t="s">
        <v>286</v>
      </c>
      <c r="C1424" t="str">
        <f t="shared" si="22"/>
        <v xml:space="preserve"> </v>
      </c>
      <c r="D1424">
        <v>1</v>
      </c>
      <c r="E1424">
        <v>1</v>
      </c>
      <c r="F1424" t="s">
        <v>287</v>
      </c>
      <c r="G1424" t="s">
        <v>13</v>
      </c>
      <c r="H1424" s="2">
        <f>VLOOKUP(B1424,'uc_2024-25'!D:U, 18, FALSE)</f>
        <v>0</v>
      </c>
      <c r="I1424" s="9"/>
    </row>
    <row r="1425" spans="1:9">
      <c r="A1425" s="1" t="s">
        <v>8</v>
      </c>
      <c r="B1425" s="1" t="s">
        <v>286</v>
      </c>
      <c r="C1425" t="str">
        <f t="shared" si="22"/>
        <v xml:space="preserve"> </v>
      </c>
      <c r="D1425" s="1">
        <v>1</v>
      </c>
      <c r="E1425" s="1">
        <v>1</v>
      </c>
      <c r="F1425" s="1" t="s">
        <v>287</v>
      </c>
      <c r="G1425" s="4">
        <f>VLOOKUP(B1424,'uc_2024-25'!D:AB, 25, FALSE)</f>
        <v>0</v>
      </c>
      <c r="H1425" s="3">
        <v>0</v>
      </c>
      <c r="I1425" s="9"/>
    </row>
    <row r="1426" spans="1:9">
      <c r="A1426" t="s">
        <v>8</v>
      </c>
      <c r="B1426" t="s">
        <v>286</v>
      </c>
      <c r="C1426" t="str">
        <f t="shared" si="22"/>
        <v xml:space="preserve"> </v>
      </c>
      <c r="D1426">
        <v>1</v>
      </c>
      <c r="E1426">
        <v>1</v>
      </c>
      <c r="F1426" t="s">
        <v>287</v>
      </c>
      <c r="G1426" s="3"/>
      <c r="H1426" s="3">
        <v>0</v>
      </c>
      <c r="I1426" s="9"/>
    </row>
    <row r="1427" spans="1:9">
      <c r="A1427" s="1" t="s">
        <v>8</v>
      </c>
      <c r="B1427" s="1" t="s">
        <v>286</v>
      </c>
      <c r="C1427" t="str">
        <f t="shared" si="22"/>
        <v xml:space="preserve"> </v>
      </c>
      <c r="D1427" s="1">
        <v>1</v>
      </c>
      <c r="E1427" s="1">
        <v>1</v>
      </c>
      <c r="F1427" s="1" t="s">
        <v>287</v>
      </c>
      <c r="G1427" s="3"/>
      <c r="H1427" s="3">
        <v>0</v>
      </c>
      <c r="I1427" s="9"/>
    </row>
    <row r="1428" spans="1:9">
      <c r="A1428" t="s">
        <v>8</v>
      </c>
      <c r="B1428" t="s">
        <v>286</v>
      </c>
      <c r="C1428" t="str">
        <f t="shared" si="22"/>
        <v xml:space="preserve"> </v>
      </c>
      <c r="D1428">
        <v>1</v>
      </c>
      <c r="E1428">
        <v>1</v>
      </c>
      <c r="F1428" t="s">
        <v>287</v>
      </c>
      <c r="G1428" s="3"/>
      <c r="H1428" s="3">
        <v>0</v>
      </c>
      <c r="I1428" s="9"/>
    </row>
    <row r="1429" spans="1:9">
      <c r="A1429" s="1" t="s">
        <v>8</v>
      </c>
      <c r="B1429" s="1" t="s">
        <v>286</v>
      </c>
      <c r="C1429" t="str">
        <f t="shared" si="22"/>
        <v xml:space="preserve"> </v>
      </c>
      <c r="D1429" s="1">
        <v>1</v>
      </c>
      <c r="E1429" s="1">
        <v>1</v>
      </c>
      <c r="F1429" s="1" t="s">
        <v>287</v>
      </c>
      <c r="G1429" s="3"/>
      <c r="H1429" s="3">
        <v>0</v>
      </c>
      <c r="I1429" s="9"/>
    </row>
    <row r="1430" spans="1:9">
      <c r="A1430" t="s">
        <v>8</v>
      </c>
      <c r="B1430" t="s">
        <v>286</v>
      </c>
      <c r="C1430" t="str">
        <f t="shared" si="22"/>
        <v xml:space="preserve"> </v>
      </c>
      <c r="D1430">
        <v>1</v>
      </c>
      <c r="E1430">
        <v>1</v>
      </c>
      <c r="F1430" t="s">
        <v>287</v>
      </c>
      <c r="G1430" s="3"/>
      <c r="H1430" s="3">
        <v>0</v>
      </c>
      <c r="I1430" s="9"/>
    </row>
    <row r="1431" spans="1:9">
      <c r="A1431" s="1" t="s">
        <v>8</v>
      </c>
      <c r="B1431" s="1" t="s">
        <v>286</v>
      </c>
      <c r="C1431" t="str">
        <f t="shared" si="22"/>
        <v xml:space="preserve"> </v>
      </c>
      <c r="D1431" s="1">
        <v>1</v>
      </c>
      <c r="E1431" s="1">
        <v>1</v>
      </c>
      <c r="F1431" s="1" t="s">
        <v>287</v>
      </c>
      <c r="G1431" s="3"/>
      <c r="H1431" s="3">
        <v>0</v>
      </c>
      <c r="I1431" s="9"/>
    </row>
    <row r="1432" spans="1:9">
      <c r="A1432" t="s">
        <v>8</v>
      </c>
      <c r="B1432" t="s">
        <v>286</v>
      </c>
      <c r="C1432" t="str">
        <f t="shared" si="22"/>
        <v xml:space="preserve"> </v>
      </c>
      <c r="D1432">
        <v>1</v>
      </c>
      <c r="E1432">
        <v>1</v>
      </c>
      <c r="F1432" t="s">
        <v>287</v>
      </c>
      <c r="G1432" s="3"/>
      <c r="H1432" s="3">
        <v>0</v>
      </c>
      <c r="I1432" s="9"/>
    </row>
    <row r="1433" spans="1:9">
      <c r="A1433" s="1" t="s">
        <v>8</v>
      </c>
      <c r="B1433" s="1" t="s">
        <v>286</v>
      </c>
      <c r="C1433" t="str">
        <f t="shared" si="22"/>
        <v xml:space="preserve"> </v>
      </c>
      <c r="D1433" s="1">
        <v>1</v>
      </c>
      <c r="E1433" s="1">
        <v>1</v>
      </c>
      <c r="F1433" s="1" t="s">
        <v>287</v>
      </c>
      <c r="G1433" s="3"/>
      <c r="H1433" s="3">
        <v>0</v>
      </c>
      <c r="I1433" s="9"/>
    </row>
    <row r="1434" spans="1:9">
      <c r="A1434" t="s">
        <v>8</v>
      </c>
      <c r="B1434" t="s">
        <v>286</v>
      </c>
      <c r="C1434" t="str">
        <f t="shared" si="22"/>
        <v xml:space="preserve"> </v>
      </c>
      <c r="D1434">
        <v>1</v>
      </c>
      <c r="E1434">
        <v>1</v>
      </c>
      <c r="F1434" t="s">
        <v>287</v>
      </c>
      <c r="G1434" s="3"/>
      <c r="H1434" s="3">
        <v>0</v>
      </c>
      <c r="I1434" s="9"/>
    </row>
    <row r="1435" spans="1:9">
      <c r="A1435" s="1" t="s">
        <v>8</v>
      </c>
      <c r="B1435" s="1" t="s">
        <v>286</v>
      </c>
      <c r="C1435" t="str">
        <f t="shared" si="22"/>
        <v xml:space="preserve"> </v>
      </c>
      <c r="D1435" s="1">
        <v>1</v>
      </c>
      <c r="E1435" s="1">
        <v>1</v>
      </c>
      <c r="F1435" s="1" t="s">
        <v>287</v>
      </c>
      <c r="G1435" s="3"/>
      <c r="H1435" s="3">
        <v>0</v>
      </c>
      <c r="I1435" s="9"/>
    </row>
    <row r="1436" spans="1:9">
      <c r="A1436" t="s">
        <v>8</v>
      </c>
      <c r="B1436" t="s">
        <v>286</v>
      </c>
      <c r="C1436" t="str">
        <f t="shared" si="22"/>
        <v xml:space="preserve"> </v>
      </c>
      <c r="D1436">
        <v>1</v>
      </c>
      <c r="E1436">
        <v>1</v>
      </c>
      <c r="F1436" t="s">
        <v>287</v>
      </c>
      <c r="G1436" s="3"/>
      <c r="H1436" s="3">
        <v>0</v>
      </c>
      <c r="I1436" s="9"/>
    </row>
    <row r="1437" spans="1:9">
      <c r="A1437" s="1" t="s">
        <v>8</v>
      </c>
      <c r="B1437" s="1" t="s">
        <v>286</v>
      </c>
      <c r="C1437" t="str">
        <f t="shared" si="22"/>
        <v xml:space="preserve"> </v>
      </c>
      <c r="D1437" s="1">
        <v>1</v>
      </c>
      <c r="E1437" s="1">
        <v>1</v>
      </c>
      <c r="F1437" s="1" t="s">
        <v>287</v>
      </c>
      <c r="G1437" s="3"/>
      <c r="H1437" s="3">
        <v>0</v>
      </c>
      <c r="I1437" s="9"/>
    </row>
    <row r="1438" spans="1:9">
      <c r="A1438" t="s">
        <v>8</v>
      </c>
      <c r="B1438" t="s">
        <v>286</v>
      </c>
      <c r="C1438" t="str">
        <f t="shared" si="22"/>
        <v xml:space="preserve"> </v>
      </c>
      <c r="D1438">
        <v>1</v>
      </c>
      <c r="E1438">
        <v>1</v>
      </c>
      <c r="F1438" t="s">
        <v>287</v>
      </c>
      <c r="G1438" s="3"/>
      <c r="H1438" s="3">
        <v>0</v>
      </c>
      <c r="I1438" s="9"/>
    </row>
    <row r="1439" spans="1:9">
      <c r="A1439" s="1" t="s">
        <v>8</v>
      </c>
      <c r="B1439" s="1" t="s">
        <v>286</v>
      </c>
      <c r="C1439" t="str">
        <f t="shared" si="22"/>
        <v xml:space="preserve"> </v>
      </c>
      <c r="D1439" s="1">
        <v>1</v>
      </c>
      <c r="E1439" s="1">
        <v>1</v>
      </c>
      <c r="F1439" s="1" t="s">
        <v>287</v>
      </c>
      <c r="G1439" s="3"/>
      <c r="H1439" s="3">
        <v>0</v>
      </c>
      <c r="I1439" s="9"/>
    </row>
    <row r="1440" spans="1:9">
      <c r="A1440" t="s">
        <v>8</v>
      </c>
      <c r="B1440" t="s">
        <v>286</v>
      </c>
      <c r="C1440" t="str">
        <f t="shared" si="22"/>
        <v>cod31409304</v>
      </c>
      <c r="D1440">
        <v>1</v>
      </c>
      <c r="E1440">
        <v>1</v>
      </c>
      <c r="F1440" t="s">
        <v>287</v>
      </c>
      <c r="G1440" t="s">
        <v>15</v>
      </c>
      <c r="H1440" s="2">
        <f>H1424-SUMIF(G1425:G1439,"&lt;&gt;",H1425:H1439)</f>
        <v>0</v>
      </c>
    </row>
    <row r="1441" spans="1:9">
      <c r="A1441" s="1"/>
      <c r="B1441" s="1"/>
      <c r="C1441" t="str">
        <f t="shared" si="22"/>
        <v xml:space="preserve"> </v>
      </c>
      <c r="D1441" s="1"/>
      <c r="E1441" s="1"/>
      <c r="F1441" s="1"/>
      <c r="G1441" s="1"/>
      <c r="H1441" s="1"/>
      <c r="I1441" s="43"/>
    </row>
    <row r="1442" spans="1:9">
      <c r="A1442" t="s">
        <v>8</v>
      </c>
      <c r="B1442" t="s">
        <v>288</v>
      </c>
      <c r="C1442" t="str">
        <f t="shared" si="22"/>
        <v xml:space="preserve"> </v>
      </c>
      <c r="D1442">
        <v>1</v>
      </c>
      <c r="E1442">
        <v>2</v>
      </c>
      <c r="F1442" t="s">
        <v>289</v>
      </c>
      <c r="G1442" t="s">
        <v>13</v>
      </c>
      <c r="H1442" s="2">
        <f>VLOOKUP(B1442,'uc_2024-25'!D:U, 18, FALSE)</f>
        <v>0</v>
      </c>
      <c r="I1442" s="9"/>
    </row>
    <row r="1443" spans="1:9">
      <c r="A1443" s="1" t="s">
        <v>8</v>
      </c>
      <c r="B1443" s="1" t="s">
        <v>288</v>
      </c>
      <c r="C1443" t="str">
        <f t="shared" si="22"/>
        <v xml:space="preserve"> </v>
      </c>
      <c r="D1443" s="1">
        <v>1</v>
      </c>
      <c r="E1443" s="1">
        <v>2</v>
      </c>
      <c r="F1443" s="1" t="s">
        <v>289</v>
      </c>
      <c r="G1443" s="4">
        <f>VLOOKUP(B1442,'uc_2024-25'!D:AB, 25, FALSE)</f>
        <v>0</v>
      </c>
      <c r="H1443" s="3">
        <v>0</v>
      </c>
      <c r="I1443" s="9"/>
    </row>
    <row r="1444" spans="1:9">
      <c r="A1444" t="s">
        <v>8</v>
      </c>
      <c r="B1444" t="s">
        <v>288</v>
      </c>
      <c r="C1444" t="str">
        <f t="shared" si="22"/>
        <v xml:space="preserve"> </v>
      </c>
      <c r="D1444">
        <v>1</v>
      </c>
      <c r="E1444">
        <v>2</v>
      </c>
      <c r="F1444" t="s">
        <v>289</v>
      </c>
      <c r="G1444" s="3"/>
      <c r="H1444" s="3">
        <v>0</v>
      </c>
      <c r="I1444" s="9"/>
    </row>
    <row r="1445" spans="1:9">
      <c r="A1445" s="1" t="s">
        <v>8</v>
      </c>
      <c r="B1445" s="1" t="s">
        <v>288</v>
      </c>
      <c r="C1445" t="str">
        <f t="shared" si="22"/>
        <v xml:space="preserve"> </v>
      </c>
      <c r="D1445" s="1">
        <v>1</v>
      </c>
      <c r="E1445" s="1">
        <v>2</v>
      </c>
      <c r="F1445" s="1" t="s">
        <v>289</v>
      </c>
      <c r="G1445" s="3"/>
      <c r="H1445" s="3">
        <v>0</v>
      </c>
      <c r="I1445" s="9"/>
    </row>
    <row r="1446" spans="1:9">
      <c r="A1446" t="s">
        <v>8</v>
      </c>
      <c r="B1446" t="s">
        <v>288</v>
      </c>
      <c r="C1446" t="str">
        <f t="shared" si="22"/>
        <v xml:space="preserve"> </v>
      </c>
      <c r="D1446">
        <v>1</v>
      </c>
      <c r="E1446">
        <v>2</v>
      </c>
      <c r="F1446" t="s">
        <v>289</v>
      </c>
      <c r="G1446" s="3"/>
      <c r="H1446" s="3">
        <v>0</v>
      </c>
      <c r="I1446" s="9"/>
    </row>
    <row r="1447" spans="1:9">
      <c r="A1447" s="1" t="s">
        <v>8</v>
      </c>
      <c r="B1447" s="1" t="s">
        <v>288</v>
      </c>
      <c r="C1447" t="str">
        <f t="shared" si="22"/>
        <v xml:space="preserve"> </v>
      </c>
      <c r="D1447" s="1">
        <v>1</v>
      </c>
      <c r="E1447" s="1">
        <v>2</v>
      </c>
      <c r="F1447" s="1" t="s">
        <v>289</v>
      </c>
      <c r="G1447" s="3"/>
      <c r="H1447" s="3">
        <v>0</v>
      </c>
      <c r="I1447" s="9"/>
    </row>
    <row r="1448" spans="1:9">
      <c r="A1448" t="s">
        <v>8</v>
      </c>
      <c r="B1448" t="s">
        <v>288</v>
      </c>
      <c r="C1448" t="str">
        <f t="shared" si="22"/>
        <v xml:space="preserve"> </v>
      </c>
      <c r="D1448">
        <v>1</v>
      </c>
      <c r="E1448">
        <v>2</v>
      </c>
      <c r="F1448" t="s">
        <v>289</v>
      </c>
      <c r="G1448" s="3"/>
      <c r="H1448" s="3">
        <v>0</v>
      </c>
      <c r="I1448" s="9"/>
    </row>
    <row r="1449" spans="1:9">
      <c r="A1449" s="1" t="s">
        <v>8</v>
      </c>
      <c r="B1449" s="1" t="s">
        <v>288</v>
      </c>
      <c r="C1449" t="str">
        <f t="shared" si="22"/>
        <v xml:space="preserve"> </v>
      </c>
      <c r="D1449" s="1">
        <v>1</v>
      </c>
      <c r="E1449" s="1">
        <v>2</v>
      </c>
      <c r="F1449" s="1" t="s">
        <v>289</v>
      </c>
      <c r="G1449" s="3"/>
      <c r="H1449" s="3">
        <v>0</v>
      </c>
      <c r="I1449" s="9"/>
    </row>
    <row r="1450" spans="1:9">
      <c r="A1450" t="s">
        <v>8</v>
      </c>
      <c r="B1450" t="s">
        <v>288</v>
      </c>
      <c r="C1450" t="str">
        <f t="shared" si="22"/>
        <v xml:space="preserve"> </v>
      </c>
      <c r="D1450">
        <v>1</v>
      </c>
      <c r="E1450">
        <v>2</v>
      </c>
      <c r="F1450" t="s">
        <v>289</v>
      </c>
      <c r="G1450" s="3"/>
      <c r="H1450" s="3">
        <v>0</v>
      </c>
      <c r="I1450" s="9"/>
    </row>
    <row r="1451" spans="1:9">
      <c r="A1451" s="1" t="s">
        <v>8</v>
      </c>
      <c r="B1451" s="1" t="s">
        <v>288</v>
      </c>
      <c r="C1451" t="str">
        <f t="shared" si="22"/>
        <v xml:space="preserve"> </v>
      </c>
      <c r="D1451" s="1">
        <v>1</v>
      </c>
      <c r="E1451" s="1">
        <v>2</v>
      </c>
      <c r="F1451" s="1" t="s">
        <v>289</v>
      </c>
      <c r="G1451" s="3"/>
      <c r="H1451" s="3">
        <v>0</v>
      </c>
      <c r="I1451" s="9"/>
    </row>
    <row r="1452" spans="1:9">
      <c r="A1452" t="s">
        <v>8</v>
      </c>
      <c r="B1452" t="s">
        <v>288</v>
      </c>
      <c r="C1452" t="str">
        <f t="shared" si="22"/>
        <v xml:space="preserve"> </v>
      </c>
      <c r="D1452">
        <v>1</v>
      </c>
      <c r="E1452">
        <v>2</v>
      </c>
      <c r="F1452" t="s">
        <v>289</v>
      </c>
      <c r="G1452" s="3"/>
      <c r="H1452" s="3">
        <v>0</v>
      </c>
      <c r="I1452" s="9"/>
    </row>
    <row r="1453" spans="1:9">
      <c r="A1453" s="1" t="s">
        <v>8</v>
      </c>
      <c r="B1453" s="1" t="s">
        <v>288</v>
      </c>
      <c r="C1453" t="str">
        <f t="shared" si="22"/>
        <v xml:space="preserve"> </v>
      </c>
      <c r="D1453" s="1">
        <v>1</v>
      </c>
      <c r="E1453" s="1">
        <v>2</v>
      </c>
      <c r="F1453" s="1" t="s">
        <v>289</v>
      </c>
      <c r="G1453" s="3"/>
      <c r="H1453" s="3">
        <v>0</v>
      </c>
      <c r="I1453" s="9"/>
    </row>
    <row r="1454" spans="1:9">
      <c r="A1454" t="s">
        <v>8</v>
      </c>
      <c r="B1454" t="s">
        <v>288</v>
      </c>
      <c r="C1454" t="str">
        <f t="shared" si="22"/>
        <v xml:space="preserve"> </v>
      </c>
      <c r="D1454">
        <v>1</v>
      </c>
      <c r="E1454">
        <v>2</v>
      </c>
      <c r="F1454" t="s">
        <v>289</v>
      </c>
      <c r="G1454" s="3"/>
      <c r="H1454" s="3">
        <v>0</v>
      </c>
      <c r="I1454" s="9"/>
    </row>
    <row r="1455" spans="1:9">
      <c r="A1455" s="1" t="s">
        <v>8</v>
      </c>
      <c r="B1455" s="1" t="s">
        <v>288</v>
      </c>
      <c r="C1455" t="str">
        <f t="shared" si="22"/>
        <v xml:space="preserve"> </v>
      </c>
      <c r="D1455" s="1">
        <v>1</v>
      </c>
      <c r="E1455" s="1">
        <v>2</v>
      </c>
      <c r="F1455" s="1" t="s">
        <v>289</v>
      </c>
      <c r="G1455" s="3"/>
      <c r="H1455" s="3">
        <v>0</v>
      </c>
      <c r="I1455" s="9"/>
    </row>
    <row r="1456" spans="1:9">
      <c r="A1456" t="s">
        <v>8</v>
      </c>
      <c r="B1456" t="s">
        <v>288</v>
      </c>
      <c r="C1456" t="str">
        <f t="shared" si="22"/>
        <v xml:space="preserve"> </v>
      </c>
      <c r="D1456">
        <v>1</v>
      </c>
      <c r="E1456">
        <v>2</v>
      </c>
      <c r="F1456" t="s">
        <v>289</v>
      </c>
      <c r="G1456" s="3"/>
      <c r="H1456" s="3">
        <v>0</v>
      </c>
      <c r="I1456" s="9"/>
    </row>
    <row r="1457" spans="1:9">
      <c r="A1457" s="1" t="s">
        <v>8</v>
      </c>
      <c r="B1457" s="1" t="s">
        <v>288</v>
      </c>
      <c r="C1457" t="str">
        <f t="shared" si="22"/>
        <v xml:space="preserve"> </v>
      </c>
      <c r="D1457" s="1">
        <v>1</v>
      </c>
      <c r="E1457" s="1">
        <v>2</v>
      </c>
      <c r="F1457" s="1" t="s">
        <v>289</v>
      </c>
      <c r="G1457" s="3"/>
      <c r="H1457" s="3">
        <v>0</v>
      </c>
      <c r="I1457" s="9"/>
    </row>
    <row r="1458" spans="1:9">
      <c r="A1458" t="s">
        <v>8</v>
      </c>
      <c r="B1458" t="s">
        <v>288</v>
      </c>
      <c r="C1458" t="str">
        <f t="shared" si="22"/>
        <v>cod82453605</v>
      </c>
      <c r="D1458">
        <v>1</v>
      </c>
      <c r="E1458">
        <v>2</v>
      </c>
      <c r="F1458" t="s">
        <v>289</v>
      </c>
      <c r="G1458" t="s">
        <v>15</v>
      </c>
      <c r="H1458" s="2">
        <f>H1442-SUMIF(G1443:G1457,"&lt;&gt;",H1443:H1457)</f>
        <v>0</v>
      </c>
    </row>
    <row r="1459" spans="1:9">
      <c r="A1459" s="1"/>
      <c r="B1459" s="1"/>
      <c r="C1459" t="str">
        <f t="shared" si="22"/>
        <v xml:space="preserve"> </v>
      </c>
      <c r="D1459" s="1"/>
      <c r="E1459" s="1"/>
      <c r="F1459" s="1"/>
      <c r="G1459" s="1"/>
      <c r="H1459" s="1"/>
      <c r="I1459" s="43"/>
    </row>
    <row r="1460" spans="1:9">
      <c r="A1460" t="s">
        <v>8</v>
      </c>
      <c r="B1460" t="s">
        <v>290</v>
      </c>
      <c r="C1460" t="str">
        <f t="shared" si="22"/>
        <v xml:space="preserve"> </v>
      </c>
      <c r="D1460">
        <v>1</v>
      </c>
      <c r="E1460">
        <v>1</v>
      </c>
      <c r="F1460" t="s">
        <v>291</v>
      </c>
      <c r="G1460" t="s">
        <v>13</v>
      </c>
      <c r="H1460" s="2">
        <f>VLOOKUP(B1460,'uc_2024-25'!D:U, 18, FALSE)</f>
        <v>0</v>
      </c>
      <c r="I1460" s="9"/>
    </row>
    <row r="1461" spans="1:9">
      <c r="A1461" s="1" t="s">
        <v>8</v>
      </c>
      <c r="B1461" s="1" t="s">
        <v>290</v>
      </c>
      <c r="C1461" t="str">
        <f t="shared" si="22"/>
        <v xml:space="preserve"> </v>
      </c>
      <c r="D1461" s="1">
        <v>1</v>
      </c>
      <c r="E1461" s="1">
        <v>1</v>
      </c>
      <c r="F1461" s="1" t="s">
        <v>291</v>
      </c>
      <c r="G1461" s="4" t="str">
        <f>VLOOKUP(B1460,'uc_2024-25'!D:AB, 25, FALSE)</f>
        <v>Coordenação externa ao ISA</v>
      </c>
      <c r="H1461" s="3">
        <v>0</v>
      </c>
      <c r="I1461" s="9"/>
    </row>
    <row r="1462" spans="1:9">
      <c r="A1462" t="s">
        <v>8</v>
      </c>
      <c r="B1462" t="s">
        <v>290</v>
      </c>
      <c r="C1462" t="str">
        <f t="shared" si="22"/>
        <v xml:space="preserve"> </v>
      </c>
      <c r="D1462">
        <v>1</v>
      </c>
      <c r="E1462">
        <v>1</v>
      </c>
      <c r="F1462" t="s">
        <v>291</v>
      </c>
      <c r="G1462" s="3"/>
      <c r="H1462" s="3">
        <v>0</v>
      </c>
      <c r="I1462" s="9"/>
    </row>
    <row r="1463" spans="1:9">
      <c r="A1463" s="1" t="s">
        <v>8</v>
      </c>
      <c r="B1463" s="1" t="s">
        <v>290</v>
      </c>
      <c r="C1463" t="str">
        <f t="shared" si="22"/>
        <v xml:space="preserve"> </v>
      </c>
      <c r="D1463" s="1">
        <v>1</v>
      </c>
      <c r="E1463" s="1">
        <v>1</v>
      </c>
      <c r="F1463" s="1" t="s">
        <v>291</v>
      </c>
      <c r="G1463" s="3"/>
      <c r="H1463" s="3">
        <v>0</v>
      </c>
      <c r="I1463" s="9"/>
    </row>
    <row r="1464" spans="1:9">
      <c r="A1464" t="s">
        <v>8</v>
      </c>
      <c r="B1464" t="s">
        <v>290</v>
      </c>
      <c r="C1464" t="str">
        <f t="shared" si="22"/>
        <v xml:space="preserve"> </v>
      </c>
      <c r="D1464">
        <v>1</v>
      </c>
      <c r="E1464">
        <v>1</v>
      </c>
      <c r="F1464" t="s">
        <v>291</v>
      </c>
      <c r="G1464" s="3"/>
      <c r="H1464" s="3">
        <v>0</v>
      </c>
      <c r="I1464" s="9"/>
    </row>
    <row r="1465" spans="1:9">
      <c r="A1465" s="1" t="s">
        <v>8</v>
      </c>
      <c r="B1465" s="1" t="s">
        <v>290</v>
      </c>
      <c r="C1465" t="str">
        <f t="shared" si="22"/>
        <v xml:space="preserve"> </v>
      </c>
      <c r="D1465" s="1">
        <v>1</v>
      </c>
      <c r="E1465" s="1">
        <v>1</v>
      </c>
      <c r="F1465" s="1" t="s">
        <v>291</v>
      </c>
      <c r="G1465" s="3"/>
      <c r="H1465" s="3">
        <v>0</v>
      </c>
      <c r="I1465" s="9"/>
    </row>
    <row r="1466" spans="1:9">
      <c r="A1466" t="s">
        <v>8</v>
      </c>
      <c r="B1466" t="s">
        <v>290</v>
      </c>
      <c r="C1466" t="str">
        <f t="shared" si="22"/>
        <v xml:space="preserve"> </v>
      </c>
      <c r="D1466">
        <v>1</v>
      </c>
      <c r="E1466">
        <v>1</v>
      </c>
      <c r="F1466" t="s">
        <v>291</v>
      </c>
      <c r="G1466" s="3"/>
      <c r="H1466" s="3">
        <v>0</v>
      </c>
      <c r="I1466" s="9"/>
    </row>
    <row r="1467" spans="1:9">
      <c r="A1467" s="1" t="s">
        <v>8</v>
      </c>
      <c r="B1467" s="1" t="s">
        <v>290</v>
      </c>
      <c r="C1467" t="str">
        <f t="shared" si="22"/>
        <v xml:space="preserve"> </v>
      </c>
      <c r="D1467" s="1">
        <v>1</v>
      </c>
      <c r="E1467" s="1">
        <v>1</v>
      </c>
      <c r="F1467" s="1" t="s">
        <v>291</v>
      </c>
      <c r="G1467" s="3"/>
      <c r="H1467" s="3">
        <v>0</v>
      </c>
      <c r="I1467" s="9"/>
    </row>
    <row r="1468" spans="1:9">
      <c r="A1468" t="s">
        <v>8</v>
      </c>
      <c r="B1468" t="s">
        <v>290</v>
      </c>
      <c r="C1468" t="str">
        <f t="shared" si="22"/>
        <v xml:space="preserve"> </v>
      </c>
      <c r="D1468">
        <v>1</v>
      </c>
      <c r="E1468">
        <v>1</v>
      </c>
      <c r="F1468" t="s">
        <v>291</v>
      </c>
      <c r="G1468" s="3"/>
      <c r="H1468" s="3">
        <v>0</v>
      </c>
      <c r="I1468" s="9"/>
    </row>
    <row r="1469" spans="1:9">
      <c r="A1469" s="1" t="s">
        <v>8</v>
      </c>
      <c r="B1469" s="1" t="s">
        <v>290</v>
      </c>
      <c r="C1469" t="str">
        <f t="shared" si="22"/>
        <v xml:space="preserve"> </v>
      </c>
      <c r="D1469" s="1">
        <v>1</v>
      </c>
      <c r="E1469" s="1">
        <v>1</v>
      </c>
      <c r="F1469" s="1" t="s">
        <v>291</v>
      </c>
      <c r="G1469" s="3"/>
      <c r="H1469" s="3">
        <v>0</v>
      </c>
      <c r="I1469" s="9"/>
    </row>
    <row r="1470" spans="1:9">
      <c r="A1470" t="s">
        <v>8</v>
      </c>
      <c r="B1470" t="s">
        <v>290</v>
      </c>
      <c r="C1470" t="str">
        <f t="shared" si="22"/>
        <v xml:space="preserve"> </v>
      </c>
      <c r="D1470">
        <v>1</v>
      </c>
      <c r="E1470">
        <v>1</v>
      </c>
      <c r="F1470" t="s">
        <v>291</v>
      </c>
      <c r="G1470" s="3"/>
      <c r="H1470" s="3">
        <v>0</v>
      </c>
      <c r="I1470" s="9"/>
    </row>
    <row r="1471" spans="1:9">
      <c r="A1471" s="1" t="s">
        <v>8</v>
      </c>
      <c r="B1471" s="1" t="s">
        <v>290</v>
      </c>
      <c r="C1471" t="str">
        <f t="shared" si="22"/>
        <v xml:space="preserve"> </v>
      </c>
      <c r="D1471" s="1">
        <v>1</v>
      </c>
      <c r="E1471" s="1">
        <v>1</v>
      </c>
      <c r="F1471" s="1" t="s">
        <v>291</v>
      </c>
      <c r="G1471" s="3"/>
      <c r="H1471" s="3">
        <v>0</v>
      </c>
      <c r="I1471" s="9"/>
    </row>
    <row r="1472" spans="1:9">
      <c r="A1472" t="s">
        <v>8</v>
      </c>
      <c r="B1472" t="s">
        <v>290</v>
      </c>
      <c r="C1472" t="str">
        <f t="shared" si="22"/>
        <v xml:space="preserve"> </v>
      </c>
      <c r="D1472">
        <v>1</v>
      </c>
      <c r="E1472">
        <v>1</v>
      </c>
      <c r="F1472" t="s">
        <v>291</v>
      </c>
      <c r="G1472" s="3"/>
      <c r="H1472" s="3">
        <v>0</v>
      </c>
      <c r="I1472" s="9"/>
    </row>
    <row r="1473" spans="1:9">
      <c r="A1473" s="1" t="s">
        <v>8</v>
      </c>
      <c r="B1473" s="1" t="s">
        <v>290</v>
      </c>
      <c r="C1473" t="str">
        <f t="shared" si="22"/>
        <v xml:space="preserve"> </v>
      </c>
      <c r="D1473" s="1">
        <v>1</v>
      </c>
      <c r="E1473" s="1">
        <v>1</v>
      </c>
      <c r="F1473" s="1" t="s">
        <v>291</v>
      </c>
      <c r="G1473" s="3"/>
      <c r="H1473" s="3">
        <v>0</v>
      </c>
      <c r="I1473" s="9"/>
    </row>
    <row r="1474" spans="1:9">
      <c r="A1474" t="s">
        <v>8</v>
      </c>
      <c r="B1474" t="s">
        <v>290</v>
      </c>
      <c r="C1474" t="str">
        <f t="shared" si="22"/>
        <v xml:space="preserve"> </v>
      </c>
      <c r="D1474">
        <v>1</v>
      </c>
      <c r="E1474">
        <v>1</v>
      </c>
      <c r="F1474" t="s">
        <v>291</v>
      </c>
      <c r="G1474" s="3"/>
      <c r="H1474" s="3">
        <v>0</v>
      </c>
      <c r="I1474" s="9"/>
    </row>
    <row r="1475" spans="1:9">
      <c r="A1475" s="1" t="s">
        <v>8</v>
      </c>
      <c r="B1475" s="1" t="s">
        <v>290</v>
      </c>
      <c r="C1475" t="str">
        <f t="shared" ref="C1475:C1538" si="23">IF(G1475="Em falta (positivo); A mais (negativo):",B1475," ")</f>
        <v xml:space="preserve"> </v>
      </c>
      <c r="D1475" s="1">
        <v>1</v>
      </c>
      <c r="E1475" s="1">
        <v>1</v>
      </c>
      <c r="F1475" s="1" t="s">
        <v>291</v>
      </c>
      <c r="G1475" s="3"/>
      <c r="H1475" s="3">
        <v>0</v>
      </c>
      <c r="I1475" s="9"/>
    </row>
    <row r="1476" spans="1:9">
      <c r="A1476" t="s">
        <v>8</v>
      </c>
      <c r="B1476" t="s">
        <v>290</v>
      </c>
      <c r="C1476" t="str">
        <f t="shared" si="23"/>
        <v>cod16566566</v>
      </c>
      <c r="D1476">
        <v>1</v>
      </c>
      <c r="E1476">
        <v>1</v>
      </c>
      <c r="F1476" t="s">
        <v>291</v>
      </c>
      <c r="G1476" t="s">
        <v>15</v>
      </c>
      <c r="H1476" s="2">
        <f>H1460-SUMIF(G1461:G1475,"&lt;&gt;",H1461:H1475)</f>
        <v>0</v>
      </c>
    </row>
    <row r="1477" spans="1:9">
      <c r="A1477" s="1"/>
      <c r="B1477" s="1"/>
      <c r="C1477" t="str">
        <f t="shared" si="23"/>
        <v xml:space="preserve"> </v>
      </c>
      <c r="D1477" s="1"/>
      <c r="E1477" s="1"/>
      <c r="F1477" s="1"/>
      <c r="G1477" s="1"/>
      <c r="H1477" s="1"/>
      <c r="I1477" s="43"/>
    </row>
    <row r="1478" spans="1:9">
      <c r="A1478" t="s">
        <v>16</v>
      </c>
      <c r="B1478" t="s">
        <v>292</v>
      </c>
      <c r="C1478" t="str">
        <f t="shared" si="23"/>
        <v xml:space="preserve"> </v>
      </c>
      <c r="D1478">
        <v>1</v>
      </c>
      <c r="E1478">
        <v>2</v>
      </c>
      <c r="F1478" t="s">
        <v>293</v>
      </c>
      <c r="G1478" t="s">
        <v>13</v>
      </c>
      <c r="H1478" s="2">
        <f>VLOOKUP(B1478,'uc_2024-25'!D:U, 18, FALSE)</f>
        <v>0</v>
      </c>
      <c r="I1478" s="9"/>
    </row>
    <row r="1479" spans="1:9">
      <c r="A1479" s="1" t="s">
        <v>16</v>
      </c>
      <c r="B1479" s="1" t="s">
        <v>292</v>
      </c>
      <c r="C1479" t="str">
        <f t="shared" si="23"/>
        <v xml:space="preserve"> </v>
      </c>
      <c r="D1479" s="1">
        <v>1</v>
      </c>
      <c r="E1479" s="1">
        <v>2</v>
      </c>
      <c r="F1479" s="1" t="s">
        <v>293</v>
      </c>
      <c r="G1479" s="4" t="str">
        <f>VLOOKUP(B1478,'uc_2024-25'!D:AB, 25, FALSE)</f>
        <v>Coordenação externa ao ISA</v>
      </c>
      <c r="H1479" s="3">
        <v>0</v>
      </c>
      <c r="I1479" s="9"/>
    </row>
    <row r="1480" spans="1:9">
      <c r="A1480" t="s">
        <v>16</v>
      </c>
      <c r="B1480" t="s">
        <v>292</v>
      </c>
      <c r="C1480" t="str">
        <f t="shared" si="23"/>
        <v xml:space="preserve"> </v>
      </c>
      <c r="D1480">
        <v>1</v>
      </c>
      <c r="E1480">
        <v>2</v>
      </c>
      <c r="F1480" t="s">
        <v>293</v>
      </c>
      <c r="G1480" s="3"/>
      <c r="H1480" s="3">
        <v>0</v>
      </c>
      <c r="I1480" s="9"/>
    </row>
    <row r="1481" spans="1:9">
      <c r="A1481" s="1" t="s">
        <v>16</v>
      </c>
      <c r="B1481" s="1" t="s">
        <v>292</v>
      </c>
      <c r="C1481" t="str">
        <f t="shared" si="23"/>
        <v xml:space="preserve"> </v>
      </c>
      <c r="D1481" s="1">
        <v>1</v>
      </c>
      <c r="E1481" s="1">
        <v>2</v>
      </c>
      <c r="F1481" s="1" t="s">
        <v>293</v>
      </c>
      <c r="G1481" s="3"/>
      <c r="H1481" s="3">
        <v>0</v>
      </c>
      <c r="I1481" s="9"/>
    </row>
    <row r="1482" spans="1:9">
      <c r="A1482" t="s">
        <v>16</v>
      </c>
      <c r="B1482" t="s">
        <v>292</v>
      </c>
      <c r="C1482" t="str">
        <f t="shared" si="23"/>
        <v xml:space="preserve"> </v>
      </c>
      <c r="D1482">
        <v>1</v>
      </c>
      <c r="E1482">
        <v>2</v>
      </c>
      <c r="F1482" t="s">
        <v>293</v>
      </c>
      <c r="G1482" s="3"/>
      <c r="H1482" s="3">
        <v>0</v>
      </c>
      <c r="I1482" s="9"/>
    </row>
    <row r="1483" spans="1:9">
      <c r="A1483" s="1" t="s">
        <v>16</v>
      </c>
      <c r="B1483" s="1" t="s">
        <v>292</v>
      </c>
      <c r="C1483" t="str">
        <f t="shared" si="23"/>
        <v xml:space="preserve"> </v>
      </c>
      <c r="D1483" s="1">
        <v>1</v>
      </c>
      <c r="E1483" s="1">
        <v>2</v>
      </c>
      <c r="F1483" s="1" t="s">
        <v>293</v>
      </c>
      <c r="G1483" s="3"/>
      <c r="H1483" s="3">
        <v>0</v>
      </c>
      <c r="I1483" s="9"/>
    </row>
    <row r="1484" spans="1:9">
      <c r="A1484" t="s">
        <v>16</v>
      </c>
      <c r="B1484" t="s">
        <v>292</v>
      </c>
      <c r="C1484" t="str">
        <f t="shared" si="23"/>
        <v xml:space="preserve"> </v>
      </c>
      <c r="D1484">
        <v>1</v>
      </c>
      <c r="E1484">
        <v>2</v>
      </c>
      <c r="F1484" t="s">
        <v>293</v>
      </c>
      <c r="G1484" s="3"/>
      <c r="H1484" s="3">
        <v>0</v>
      </c>
      <c r="I1484" s="9"/>
    </row>
    <row r="1485" spans="1:9">
      <c r="A1485" s="1" t="s">
        <v>16</v>
      </c>
      <c r="B1485" s="1" t="s">
        <v>292</v>
      </c>
      <c r="C1485" t="str">
        <f t="shared" si="23"/>
        <v xml:space="preserve"> </v>
      </c>
      <c r="D1485" s="1">
        <v>1</v>
      </c>
      <c r="E1485" s="1">
        <v>2</v>
      </c>
      <c r="F1485" s="1" t="s">
        <v>293</v>
      </c>
      <c r="G1485" s="3"/>
      <c r="H1485" s="3">
        <v>0</v>
      </c>
      <c r="I1485" s="9"/>
    </row>
    <row r="1486" spans="1:9">
      <c r="A1486" t="s">
        <v>16</v>
      </c>
      <c r="B1486" t="s">
        <v>292</v>
      </c>
      <c r="C1486" t="str">
        <f t="shared" si="23"/>
        <v xml:space="preserve"> </v>
      </c>
      <c r="D1486">
        <v>1</v>
      </c>
      <c r="E1486">
        <v>2</v>
      </c>
      <c r="F1486" t="s">
        <v>293</v>
      </c>
      <c r="G1486" s="3"/>
      <c r="H1486" s="3">
        <v>0</v>
      </c>
      <c r="I1486" s="9"/>
    </row>
    <row r="1487" spans="1:9">
      <c r="A1487" s="1" t="s">
        <v>16</v>
      </c>
      <c r="B1487" s="1" t="s">
        <v>292</v>
      </c>
      <c r="C1487" t="str">
        <f t="shared" si="23"/>
        <v xml:space="preserve"> </v>
      </c>
      <c r="D1487" s="1">
        <v>1</v>
      </c>
      <c r="E1487" s="1">
        <v>2</v>
      </c>
      <c r="F1487" s="1" t="s">
        <v>293</v>
      </c>
      <c r="G1487" s="3"/>
      <c r="H1487" s="3">
        <v>0</v>
      </c>
      <c r="I1487" s="9"/>
    </row>
    <row r="1488" spans="1:9">
      <c r="A1488" t="s">
        <v>16</v>
      </c>
      <c r="B1488" t="s">
        <v>292</v>
      </c>
      <c r="C1488" t="str">
        <f t="shared" si="23"/>
        <v xml:space="preserve"> </v>
      </c>
      <c r="D1488">
        <v>1</v>
      </c>
      <c r="E1488">
        <v>2</v>
      </c>
      <c r="F1488" t="s">
        <v>293</v>
      </c>
      <c r="G1488" s="3"/>
      <c r="H1488" s="3">
        <v>0</v>
      </c>
      <c r="I1488" s="9"/>
    </row>
    <row r="1489" spans="1:9">
      <c r="A1489" s="1" t="s">
        <v>16</v>
      </c>
      <c r="B1489" s="1" t="s">
        <v>292</v>
      </c>
      <c r="C1489" t="str">
        <f t="shared" si="23"/>
        <v xml:space="preserve"> </v>
      </c>
      <c r="D1489" s="1">
        <v>1</v>
      </c>
      <c r="E1489" s="1">
        <v>2</v>
      </c>
      <c r="F1489" s="1" t="s">
        <v>293</v>
      </c>
      <c r="G1489" s="3"/>
      <c r="H1489" s="3">
        <v>0</v>
      </c>
      <c r="I1489" s="9"/>
    </row>
    <row r="1490" spans="1:9">
      <c r="A1490" t="s">
        <v>16</v>
      </c>
      <c r="B1490" t="s">
        <v>292</v>
      </c>
      <c r="C1490" t="str">
        <f t="shared" si="23"/>
        <v xml:space="preserve"> </v>
      </c>
      <c r="D1490">
        <v>1</v>
      </c>
      <c r="E1490">
        <v>2</v>
      </c>
      <c r="F1490" t="s">
        <v>293</v>
      </c>
      <c r="G1490" s="3"/>
      <c r="H1490" s="3">
        <v>0</v>
      </c>
      <c r="I1490" s="9"/>
    </row>
    <row r="1491" spans="1:9">
      <c r="A1491" s="1" t="s">
        <v>16</v>
      </c>
      <c r="B1491" s="1" t="s">
        <v>292</v>
      </c>
      <c r="C1491" t="str">
        <f t="shared" si="23"/>
        <v xml:space="preserve"> </v>
      </c>
      <c r="D1491" s="1">
        <v>1</v>
      </c>
      <c r="E1491" s="1">
        <v>2</v>
      </c>
      <c r="F1491" s="1" t="s">
        <v>293</v>
      </c>
      <c r="G1491" s="3"/>
      <c r="H1491" s="3">
        <v>0</v>
      </c>
      <c r="I1491" s="9"/>
    </row>
    <row r="1492" spans="1:9">
      <c r="A1492" t="s">
        <v>16</v>
      </c>
      <c r="B1492" t="s">
        <v>292</v>
      </c>
      <c r="C1492" t="str">
        <f t="shared" si="23"/>
        <v xml:space="preserve"> </v>
      </c>
      <c r="D1492">
        <v>1</v>
      </c>
      <c r="E1492">
        <v>2</v>
      </c>
      <c r="F1492" t="s">
        <v>293</v>
      </c>
      <c r="G1492" s="3"/>
      <c r="H1492" s="3">
        <v>0</v>
      </c>
      <c r="I1492" s="9"/>
    </row>
    <row r="1493" spans="1:9">
      <c r="A1493" s="1" t="s">
        <v>16</v>
      </c>
      <c r="B1493" s="1" t="s">
        <v>292</v>
      </c>
      <c r="C1493" t="str">
        <f t="shared" si="23"/>
        <v xml:space="preserve"> </v>
      </c>
      <c r="D1493" s="1">
        <v>1</v>
      </c>
      <c r="E1493" s="1">
        <v>2</v>
      </c>
      <c r="F1493" s="1" t="s">
        <v>293</v>
      </c>
      <c r="G1493" s="3"/>
      <c r="H1493" s="3">
        <v>0</v>
      </c>
      <c r="I1493" s="9"/>
    </row>
    <row r="1494" spans="1:9">
      <c r="A1494" t="s">
        <v>16</v>
      </c>
      <c r="B1494" t="s">
        <v>292</v>
      </c>
      <c r="C1494" t="str">
        <f t="shared" si="23"/>
        <v>1807</v>
      </c>
      <c r="D1494">
        <v>1</v>
      </c>
      <c r="E1494">
        <v>2</v>
      </c>
      <c r="F1494" t="s">
        <v>293</v>
      </c>
      <c r="G1494" t="s">
        <v>15</v>
      </c>
      <c r="H1494" s="2">
        <f>H1478-SUMIF(G1479:G1493,"&lt;&gt;",H1479:H1493)</f>
        <v>0</v>
      </c>
    </row>
    <row r="1495" spans="1:9">
      <c r="A1495" s="1"/>
      <c r="B1495" s="1"/>
      <c r="C1495" t="str">
        <f t="shared" si="23"/>
        <v xml:space="preserve"> </v>
      </c>
      <c r="D1495" s="1"/>
      <c r="E1495" s="1"/>
      <c r="F1495" s="1"/>
      <c r="G1495" s="1"/>
      <c r="H1495" s="1"/>
      <c r="I1495" s="43"/>
    </row>
    <row r="1496" spans="1:9">
      <c r="A1496" t="s">
        <v>16</v>
      </c>
      <c r="B1496" t="s">
        <v>294</v>
      </c>
      <c r="C1496" t="str">
        <f t="shared" si="23"/>
        <v xml:space="preserve"> </v>
      </c>
      <c r="D1496">
        <v>1</v>
      </c>
      <c r="E1496">
        <v>2</v>
      </c>
      <c r="F1496" t="s">
        <v>295</v>
      </c>
      <c r="G1496" t="s">
        <v>13</v>
      </c>
      <c r="H1496" s="2">
        <f>VLOOKUP(B1496,'uc_2024-25'!D:U, 18, FALSE)</f>
        <v>0</v>
      </c>
      <c r="I1496" s="9"/>
    </row>
    <row r="1497" spans="1:9">
      <c r="A1497" s="1" t="s">
        <v>16</v>
      </c>
      <c r="B1497" s="1" t="s">
        <v>294</v>
      </c>
      <c r="C1497" t="str">
        <f t="shared" si="23"/>
        <v xml:space="preserve"> </v>
      </c>
      <c r="D1497" s="1">
        <v>1</v>
      </c>
      <c r="E1497" s="1">
        <v>2</v>
      </c>
      <c r="F1497" s="1" t="s">
        <v>295</v>
      </c>
      <c r="G1497" s="4" t="str">
        <f>VLOOKUP(B1496,'uc_2024-25'!D:AB, 25, FALSE)</f>
        <v>Coordenação externa ao ISA</v>
      </c>
      <c r="H1497" s="3">
        <v>0</v>
      </c>
      <c r="I1497" s="9"/>
    </row>
    <row r="1498" spans="1:9">
      <c r="A1498" t="s">
        <v>16</v>
      </c>
      <c r="B1498" t="s">
        <v>294</v>
      </c>
      <c r="C1498" t="str">
        <f t="shared" si="23"/>
        <v xml:space="preserve"> </v>
      </c>
      <c r="D1498">
        <v>1</v>
      </c>
      <c r="E1498">
        <v>2</v>
      </c>
      <c r="F1498" t="s">
        <v>295</v>
      </c>
      <c r="G1498" s="3"/>
      <c r="H1498" s="3">
        <v>0</v>
      </c>
      <c r="I1498" s="9"/>
    </row>
    <row r="1499" spans="1:9">
      <c r="A1499" s="1" t="s">
        <v>16</v>
      </c>
      <c r="B1499" s="1" t="s">
        <v>294</v>
      </c>
      <c r="C1499" t="str">
        <f t="shared" si="23"/>
        <v xml:space="preserve"> </v>
      </c>
      <c r="D1499" s="1">
        <v>1</v>
      </c>
      <c r="E1499" s="1">
        <v>2</v>
      </c>
      <c r="F1499" s="1" t="s">
        <v>295</v>
      </c>
      <c r="G1499" s="3"/>
      <c r="H1499" s="3">
        <v>0</v>
      </c>
      <c r="I1499" s="9"/>
    </row>
    <row r="1500" spans="1:9">
      <c r="A1500" t="s">
        <v>16</v>
      </c>
      <c r="B1500" t="s">
        <v>294</v>
      </c>
      <c r="C1500" t="str">
        <f t="shared" si="23"/>
        <v xml:space="preserve"> </v>
      </c>
      <c r="D1500">
        <v>1</v>
      </c>
      <c r="E1500">
        <v>2</v>
      </c>
      <c r="F1500" t="s">
        <v>295</v>
      </c>
      <c r="G1500" s="3"/>
      <c r="H1500" s="3">
        <v>0</v>
      </c>
      <c r="I1500" s="9"/>
    </row>
    <row r="1501" spans="1:9">
      <c r="A1501" s="1" t="s">
        <v>16</v>
      </c>
      <c r="B1501" s="1" t="s">
        <v>294</v>
      </c>
      <c r="C1501" t="str">
        <f t="shared" si="23"/>
        <v xml:space="preserve"> </v>
      </c>
      <c r="D1501" s="1">
        <v>1</v>
      </c>
      <c r="E1501" s="1">
        <v>2</v>
      </c>
      <c r="F1501" s="1" t="s">
        <v>295</v>
      </c>
      <c r="G1501" s="3"/>
      <c r="H1501" s="3">
        <v>0</v>
      </c>
      <c r="I1501" s="9"/>
    </row>
    <row r="1502" spans="1:9">
      <c r="A1502" t="s">
        <v>16</v>
      </c>
      <c r="B1502" t="s">
        <v>294</v>
      </c>
      <c r="C1502" t="str">
        <f t="shared" si="23"/>
        <v xml:space="preserve"> </v>
      </c>
      <c r="D1502">
        <v>1</v>
      </c>
      <c r="E1502">
        <v>2</v>
      </c>
      <c r="F1502" t="s">
        <v>295</v>
      </c>
      <c r="G1502" s="3"/>
      <c r="H1502" s="3">
        <v>0</v>
      </c>
      <c r="I1502" s="9"/>
    </row>
    <row r="1503" spans="1:9">
      <c r="A1503" s="1" t="s">
        <v>16</v>
      </c>
      <c r="B1503" s="1" t="s">
        <v>294</v>
      </c>
      <c r="C1503" t="str">
        <f t="shared" si="23"/>
        <v xml:space="preserve"> </v>
      </c>
      <c r="D1503" s="1">
        <v>1</v>
      </c>
      <c r="E1503" s="1">
        <v>2</v>
      </c>
      <c r="F1503" s="1" t="s">
        <v>295</v>
      </c>
      <c r="G1503" s="3"/>
      <c r="H1503" s="3">
        <v>0</v>
      </c>
      <c r="I1503" s="9"/>
    </row>
    <row r="1504" spans="1:9">
      <c r="A1504" t="s">
        <v>16</v>
      </c>
      <c r="B1504" t="s">
        <v>294</v>
      </c>
      <c r="C1504" t="str">
        <f t="shared" si="23"/>
        <v xml:space="preserve"> </v>
      </c>
      <c r="D1504">
        <v>1</v>
      </c>
      <c r="E1504">
        <v>2</v>
      </c>
      <c r="F1504" t="s">
        <v>295</v>
      </c>
      <c r="G1504" s="3"/>
      <c r="H1504" s="3">
        <v>0</v>
      </c>
      <c r="I1504" s="9"/>
    </row>
    <row r="1505" spans="1:9">
      <c r="A1505" s="1" t="s">
        <v>16</v>
      </c>
      <c r="B1505" s="1" t="s">
        <v>294</v>
      </c>
      <c r="C1505" t="str">
        <f t="shared" si="23"/>
        <v xml:space="preserve"> </v>
      </c>
      <c r="D1505" s="1">
        <v>1</v>
      </c>
      <c r="E1505" s="1">
        <v>2</v>
      </c>
      <c r="F1505" s="1" t="s">
        <v>295</v>
      </c>
      <c r="G1505" s="3"/>
      <c r="H1505" s="3">
        <v>0</v>
      </c>
      <c r="I1505" s="9"/>
    </row>
    <row r="1506" spans="1:9">
      <c r="A1506" t="s">
        <v>16</v>
      </c>
      <c r="B1506" t="s">
        <v>294</v>
      </c>
      <c r="C1506" t="str">
        <f t="shared" si="23"/>
        <v xml:space="preserve"> </v>
      </c>
      <c r="D1506">
        <v>1</v>
      </c>
      <c r="E1506">
        <v>2</v>
      </c>
      <c r="F1506" t="s">
        <v>295</v>
      </c>
      <c r="G1506" s="3"/>
      <c r="H1506" s="3">
        <v>0</v>
      </c>
      <c r="I1506" s="9"/>
    </row>
    <row r="1507" spans="1:9">
      <c r="A1507" s="1" t="s">
        <v>16</v>
      </c>
      <c r="B1507" s="1" t="s">
        <v>294</v>
      </c>
      <c r="C1507" t="str">
        <f t="shared" si="23"/>
        <v xml:space="preserve"> </v>
      </c>
      <c r="D1507" s="1">
        <v>1</v>
      </c>
      <c r="E1507" s="1">
        <v>2</v>
      </c>
      <c r="F1507" s="1" t="s">
        <v>295</v>
      </c>
      <c r="G1507" s="3"/>
      <c r="H1507" s="3">
        <v>0</v>
      </c>
      <c r="I1507" s="9"/>
    </row>
    <row r="1508" spans="1:9">
      <c r="A1508" t="s">
        <v>16</v>
      </c>
      <c r="B1508" t="s">
        <v>294</v>
      </c>
      <c r="C1508" t="str">
        <f t="shared" si="23"/>
        <v xml:space="preserve"> </v>
      </c>
      <c r="D1508">
        <v>1</v>
      </c>
      <c r="E1508">
        <v>2</v>
      </c>
      <c r="F1508" t="s">
        <v>295</v>
      </c>
      <c r="G1508" s="3"/>
      <c r="H1508" s="3">
        <v>0</v>
      </c>
      <c r="I1508" s="9"/>
    </row>
    <row r="1509" spans="1:9">
      <c r="A1509" s="1" t="s">
        <v>16</v>
      </c>
      <c r="B1509" s="1" t="s">
        <v>294</v>
      </c>
      <c r="C1509" t="str">
        <f t="shared" si="23"/>
        <v xml:space="preserve"> </v>
      </c>
      <c r="D1509" s="1">
        <v>1</v>
      </c>
      <c r="E1509" s="1">
        <v>2</v>
      </c>
      <c r="F1509" s="1" t="s">
        <v>295</v>
      </c>
      <c r="G1509" s="3"/>
      <c r="H1509" s="3">
        <v>0</v>
      </c>
      <c r="I1509" s="9"/>
    </row>
    <row r="1510" spans="1:9">
      <c r="A1510" t="s">
        <v>16</v>
      </c>
      <c r="B1510" t="s">
        <v>294</v>
      </c>
      <c r="C1510" t="str">
        <f t="shared" si="23"/>
        <v xml:space="preserve"> </v>
      </c>
      <c r="D1510">
        <v>1</v>
      </c>
      <c r="E1510">
        <v>2</v>
      </c>
      <c r="F1510" t="s">
        <v>295</v>
      </c>
      <c r="G1510" s="3"/>
      <c r="H1510" s="3">
        <v>0</v>
      </c>
      <c r="I1510" s="9"/>
    </row>
    <row r="1511" spans="1:9">
      <c r="A1511" s="1" t="s">
        <v>16</v>
      </c>
      <c r="B1511" s="1" t="s">
        <v>294</v>
      </c>
      <c r="C1511" t="str">
        <f t="shared" si="23"/>
        <v xml:space="preserve"> </v>
      </c>
      <c r="D1511" s="1">
        <v>1</v>
      </c>
      <c r="E1511" s="1">
        <v>2</v>
      </c>
      <c r="F1511" s="1" t="s">
        <v>295</v>
      </c>
      <c r="G1511" s="3"/>
      <c r="H1511" s="3">
        <v>0</v>
      </c>
      <c r="I1511" s="9"/>
    </row>
    <row r="1512" spans="1:9">
      <c r="A1512" t="s">
        <v>16</v>
      </c>
      <c r="B1512" t="s">
        <v>294</v>
      </c>
      <c r="C1512" t="str">
        <f t="shared" si="23"/>
        <v>2229</v>
      </c>
      <c r="D1512">
        <v>1</v>
      </c>
      <c r="E1512">
        <v>2</v>
      </c>
      <c r="F1512" t="s">
        <v>295</v>
      </c>
      <c r="G1512" t="s">
        <v>15</v>
      </c>
      <c r="H1512" s="2">
        <f>H1496-SUMIF(G1497:G1511,"&lt;&gt;",H1497:H1511)</f>
        <v>0</v>
      </c>
    </row>
    <row r="1513" spans="1:9">
      <c r="A1513" s="1"/>
      <c r="B1513" s="1"/>
      <c r="C1513" t="str">
        <f t="shared" si="23"/>
        <v xml:space="preserve"> </v>
      </c>
      <c r="D1513" s="1"/>
      <c r="E1513" s="1"/>
      <c r="F1513" s="1"/>
      <c r="G1513" s="1"/>
      <c r="H1513" s="1"/>
      <c r="I1513" s="43"/>
    </row>
    <row r="1514" spans="1:9">
      <c r="A1514" t="s">
        <v>8</v>
      </c>
      <c r="B1514" t="s">
        <v>296</v>
      </c>
      <c r="C1514" t="str">
        <f t="shared" si="23"/>
        <v xml:space="preserve"> </v>
      </c>
      <c r="D1514" t="s">
        <v>10</v>
      </c>
      <c r="E1514" t="s">
        <v>11</v>
      </c>
      <c r="F1514" t="s">
        <v>297</v>
      </c>
      <c r="G1514" t="s">
        <v>13</v>
      </c>
      <c r="H1514" s="2">
        <f>VLOOKUP(B1514,'uc_2024-25'!D:U, 18, FALSE)</f>
        <v>0</v>
      </c>
      <c r="I1514" s="9"/>
    </row>
    <row r="1515" spans="1:9" ht="16.5" customHeight="1">
      <c r="A1515" s="1" t="s">
        <v>8</v>
      </c>
      <c r="B1515" s="1" t="s">
        <v>296</v>
      </c>
      <c r="C1515" t="str">
        <f t="shared" si="23"/>
        <v xml:space="preserve"> </v>
      </c>
      <c r="D1515" s="1" t="s">
        <v>10</v>
      </c>
      <c r="E1515" s="1" t="s">
        <v>11</v>
      </c>
      <c r="F1515" s="1" t="s">
        <v>297</v>
      </c>
      <c r="G1515" s="4">
        <f>VLOOKUP(B1514,'uc_2024-25'!D:AB, 25, FALSE)</f>
        <v>0</v>
      </c>
      <c r="H1515" s="3">
        <v>0</v>
      </c>
      <c r="I1515" s="9" t="s">
        <v>298</v>
      </c>
    </row>
    <row r="1516" spans="1:9">
      <c r="A1516" t="s">
        <v>8</v>
      </c>
      <c r="B1516" t="s">
        <v>296</v>
      </c>
      <c r="C1516" t="str">
        <f t="shared" si="23"/>
        <v xml:space="preserve"> </v>
      </c>
      <c r="D1516" t="s">
        <v>10</v>
      </c>
      <c r="E1516" t="s">
        <v>11</v>
      </c>
      <c r="F1516" t="s">
        <v>297</v>
      </c>
      <c r="G1516" s="3"/>
      <c r="H1516" s="3">
        <v>0</v>
      </c>
      <c r="I1516" s="9"/>
    </row>
    <row r="1517" spans="1:9">
      <c r="A1517" s="1" t="s">
        <v>8</v>
      </c>
      <c r="B1517" s="1" t="s">
        <v>296</v>
      </c>
      <c r="C1517" t="str">
        <f t="shared" si="23"/>
        <v xml:space="preserve"> </v>
      </c>
      <c r="D1517" s="1" t="s">
        <v>10</v>
      </c>
      <c r="E1517" s="1" t="s">
        <v>11</v>
      </c>
      <c r="F1517" s="1" t="s">
        <v>297</v>
      </c>
      <c r="G1517" s="3"/>
      <c r="H1517" s="3">
        <v>0</v>
      </c>
      <c r="I1517" s="9"/>
    </row>
    <row r="1518" spans="1:9">
      <c r="A1518" t="s">
        <v>8</v>
      </c>
      <c r="B1518" t="s">
        <v>296</v>
      </c>
      <c r="C1518" t="str">
        <f t="shared" si="23"/>
        <v xml:space="preserve"> </v>
      </c>
      <c r="D1518" t="s">
        <v>10</v>
      </c>
      <c r="E1518" t="s">
        <v>11</v>
      </c>
      <c r="F1518" t="s">
        <v>297</v>
      </c>
      <c r="G1518" s="3"/>
      <c r="H1518" s="3">
        <v>0</v>
      </c>
      <c r="I1518" s="9"/>
    </row>
    <row r="1519" spans="1:9">
      <c r="A1519" s="1" t="s">
        <v>8</v>
      </c>
      <c r="B1519" s="1" t="s">
        <v>296</v>
      </c>
      <c r="C1519" t="str">
        <f t="shared" si="23"/>
        <v xml:space="preserve"> </v>
      </c>
      <c r="D1519" s="1" t="s">
        <v>10</v>
      </c>
      <c r="E1519" s="1" t="s">
        <v>11</v>
      </c>
      <c r="F1519" s="1" t="s">
        <v>297</v>
      </c>
      <c r="G1519" s="3"/>
      <c r="H1519" s="3">
        <v>0</v>
      </c>
      <c r="I1519" s="9"/>
    </row>
    <row r="1520" spans="1:9">
      <c r="A1520" t="s">
        <v>8</v>
      </c>
      <c r="B1520" t="s">
        <v>296</v>
      </c>
      <c r="C1520" t="str">
        <f t="shared" si="23"/>
        <v xml:space="preserve"> </v>
      </c>
      <c r="D1520" t="s">
        <v>10</v>
      </c>
      <c r="E1520" t="s">
        <v>11</v>
      </c>
      <c r="F1520" t="s">
        <v>297</v>
      </c>
      <c r="G1520" s="3"/>
      <c r="H1520" s="3">
        <v>0</v>
      </c>
      <c r="I1520" s="9"/>
    </row>
    <row r="1521" spans="1:9">
      <c r="A1521" s="1" t="s">
        <v>8</v>
      </c>
      <c r="B1521" s="1" t="s">
        <v>296</v>
      </c>
      <c r="C1521" t="str">
        <f t="shared" si="23"/>
        <v xml:space="preserve"> </v>
      </c>
      <c r="D1521" s="1" t="s">
        <v>10</v>
      </c>
      <c r="E1521" s="1" t="s">
        <v>11</v>
      </c>
      <c r="F1521" s="1" t="s">
        <v>297</v>
      </c>
      <c r="G1521" s="3"/>
      <c r="H1521" s="3">
        <v>0</v>
      </c>
      <c r="I1521" s="9"/>
    </row>
    <row r="1522" spans="1:9">
      <c r="A1522" t="s">
        <v>8</v>
      </c>
      <c r="B1522" t="s">
        <v>296</v>
      </c>
      <c r="C1522" t="str">
        <f t="shared" si="23"/>
        <v xml:space="preserve"> </v>
      </c>
      <c r="D1522" t="s">
        <v>10</v>
      </c>
      <c r="E1522" t="s">
        <v>11</v>
      </c>
      <c r="F1522" t="s">
        <v>297</v>
      </c>
      <c r="G1522" s="3"/>
      <c r="H1522" s="3">
        <v>0</v>
      </c>
      <c r="I1522" s="9"/>
    </row>
    <row r="1523" spans="1:9">
      <c r="A1523" s="1" t="s">
        <v>8</v>
      </c>
      <c r="B1523" s="1" t="s">
        <v>296</v>
      </c>
      <c r="C1523" t="str">
        <f t="shared" si="23"/>
        <v xml:space="preserve"> </v>
      </c>
      <c r="D1523" s="1" t="s">
        <v>10</v>
      </c>
      <c r="E1523" s="1" t="s">
        <v>11</v>
      </c>
      <c r="F1523" s="1" t="s">
        <v>297</v>
      </c>
      <c r="G1523" s="3"/>
      <c r="H1523" s="3">
        <v>0</v>
      </c>
      <c r="I1523" s="9"/>
    </row>
    <row r="1524" spans="1:9">
      <c r="A1524" t="s">
        <v>8</v>
      </c>
      <c r="B1524" t="s">
        <v>296</v>
      </c>
      <c r="C1524" t="str">
        <f t="shared" si="23"/>
        <v xml:space="preserve"> </v>
      </c>
      <c r="D1524" t="s">
        <v>10</v>
      </c>
      <c r="E1524" t="s">
        <v>11</v>
      </c>
      <c r="F1524" t="s">
        <v>297</v>
      </c>
      <c r="G1524" s="3"/>
      <c r="H1524" s="3">
        <v>0</v>
      </c>
      <c r="I1524" s="9"/>
    </row>
    <row r="1525" spans="1:9">
      <c r="A1525" s="1" t="s">
        <v>8</v>
      </c>
      <c r="B1525" s="1" t="s">
        <v>296</v>
      </c>
      <c r="C1525" t="str">
        <f t="shared" si="23"/>
        <v xml:space="preserve"> </v>
      </c>
      <c r="D1525" s="1" t="s">
        <v>10</v>
      </c>
      <c r="E1525" s="1" t="s">
        <v>11</v>
      </c>
      <c r="F1525" s="1" t="s">
        <v>297</v>
      </c>
      <c r="G1525" s="3"/>
      <c r="H1525" s="3">
        <v>0</v>
      </c>
      <c r="I1525" s="9"/>
    </row>
    <row r="1526" spans="1:9">
      <c r="A1526" t="s">
        <v>8</v>
      </c>
      <c r="B1526" t="s">
        <v>296</v>
      </c>
      <c r="C1526" t="str">
        <f t="shared" si="23"/>
        <v xml:space="preserve"> </v>
      </c>
      <c r="D1526" t="s">
        <v>10</v>
      </c>
      <c r="E1526" t="s">
        <v>11</v>
      </c>
      <c r="F1526" t="s">
        <v>297</v>
      </c>
      <c r="G1526" s="3"/>
      <c r="H1526" s="3">
        <v>0</v>
      </c>
      <c r="I1526" s="9"/>
    </row>
    <row r="1527" spans="1:9">
      <c r="A1527" s="1" t="s">
        <v>8</v>
      </c>
      <c r="B1527" s="1" t="s">
        <v>296</v>
      </c>
      <c r="C1527" t="str">
        <f t="shared" si="23"/>
        <v xml:space="preserve"> </v>
      </c>
      <c r="D1527" s="1" t="s">
        <v>10</v>
      </c>
      <c r="E1527" s="1" t="s">
        <v>11</v>
      </c>
      <c r="F1527" s="1" t="s">
        <v>297</v>
      </c>
      <c r="G1527" s="3"/>
      <c r="H1527" s="3">
        <v>0</v>
      </c>
      <c r="I1527" s="9"/>
    </row>
    <row r="1528" spans="1:9">
      <c r="A1528" t="s">
        <v>8</v>
      </c>
      <c r="B1528" t="s">
        <v>296</v>
      </c>
      <c r="C1528" t="str">
        <f t="shared" si="23"/>
        <v xml:space="preserve"> </v>
      </c>
      <c r="D1528" t="s">
        <v>10</v>
      </c>
      <c r="E1528" t="s">
        <v>11</v>
      </c>
      <c r="F1528" t="s">
        <v>297</v>
      </c>
      <c r="G1528" s="3"/>
      <c r="H1528" s="3">
        <v>0</v>
      </c>
      <c r="I1528" s="9"/>
    </row>
    <row r="1529" spans="1:9">
      <c r="A1529" s="1" t="s">
        <v>8</v>
      </c>
      <c r="B1529" s="1" t="s">
        <v>296</v>
      </c>
      <c r="C1529" t="str">
        <f t="shared" si="23"/>
        <v xml:space="preserve"> </v>
      </c>
      <c r="D1529" s="1" t="s">
        <v>10</v>
      </c>
      <c r="E1529" s="1" t="s">
        <v>11</v>
      </c>
      <c r="F1529" s="1" t="s">
        <v>297</v>
      </c>
      <c r="G1529" s="3"/>
      <c r="H1529" s="3">
        <v>0</v>
      </c>
      <c r="I1529" s="9"/>
    </row>
    <row r="1530" spans="1:9">
      <c r="A1530" t="s">
        <v>8</v>
      </c>
      <c r="B1530" t="s">
        <v>296</v>
      </c>
      <c r="C1530" t="str">
        <f t="shared" si="23"/>
        <v>2256</v>
      </c>
      <c r="D1530" t="s">
        <v>10</v>
      </c>
      <c r="E1530" t="s">
        <v>11</v>
      </c>
      <c r="F1530" t="s">
        <v>297</v>
      </c>
      <c r="G1530" t="s">
        <v>15</v>
      </c>
      <c r="H1530" s="2">
        <f>H1514-SUMIF(G1515:G1529,"&lt;&gt;",H1515:H1529)</f>
        <v>0</v>
      </c>
    </row>
    <row r="1531" spans="1:9">
      <c r="A1531" s="1"/>
      <c r="B1531" s="1"/>
      <c r="C1531" t="str">
        <f t="shared" si="23"/>
        <v xml:space="preserve"> </v>
      </c>
      <c r="D1531" s="1"/>
      <c r="E1531" s="1"/>
      <c r="F1531" s="1"/>
      <c r="G1531" s="1"/>
      <c r="H1531" s="1"/>
      <c r="I1531" s="43"/>
    </row>
    <row r="1532" spans="1:9">
      <c r="A1532" t="s">
        <v>16</v>
      </c>
      <c r="B1532" t="s">
        <v>299</v>
      </c>
      <c r="C1532" t="str">
        <f t="shared" si="23"/>
        <v xml:space="preserve"> </v>
      </c>
      <c r="D1532" t="s">
        <v>21</v>
      </c>
      <c r="E1532" t="s">
        <v>21</v>
      </c>
      <c r="F1532" t="s">
        <v>300</v>
      </c>
      <c r="G1532" t="s">
        <v>13</v>
      </c>
      <c r="H1532" s="2">
        <f>VLOOKUP(B1532,'uc_2024-25'!D:U, 18, FALSE)</f>
        <v>56</v>
      </c>
      <c r="I1532" s="9"/>
    </row>
    <row r="1533" spans="1:9">
      <c r="A1533" s="1" t="s">
        <v>16</v>
      </c>
      <c r="B1533" s="1" t="s">
        <v>299</v>
      </c>
      <c r="C1533" t="str">
        <f t="shared" si="23"/>
        <v xml:space="preserve"> </v>
      </c>
      <c r="D1533" s="1" t="s">
        <v>21</v>
      </c>
      <c r="E1533" s="1" t="s">
        <v>21</v>
      </c>
      <c r="F1533" s="1" t="s">
        <v>300</v>
      </c>
      <c r="G1533" s="4" t="str">
        <f>VLOOKUP(B1532,'uc_2024-25'!D:AB, 25, FALSE)</f>
        <v>José Miguel Oliveira Cardoso Pereira</v>
      </c>
      <c r="H1533" s="3">
        <v>56</v>
      </c>
      <c r="I1533" s="9"/>
    </row>
    <row r="1534" spans="1:9">
      <c r="A1534" t="s">
        <v>16</v>
      </c>
      <c r="B1534" t="s">
        <v>299</v>
      </c>
      <c r="C1534" t="str">
        <f t="shared" si="23"/>
        <v xml:space="preserve"> </v>
      </c>
      <c r="D1534" t="s">
        <v>21</v>
      </c>
      <c r="E1534" t="s">
        <v>21</v>
      </c>
      <c r="F1534" t="s">
        <v>300</v>
      </c>
      <c r="G1534" s="3"/>
      <c r="H1534" s="3">
        <v>0</v>
      </c>
      <c r="I1534" s="9"/>
    </row>
    <row r="1535" spans="1:9">
      <c r="A1535" s="1" t="s">
        <v>16</v>
      </c>
      <c r="B1535" s="1" t="s">
        <v>299</v>
      </c>
      <c r="C1535" t="str">
        <f t="shared" si="23"/>
        <v xml:space="preserve"> </v>
      </c>
      <c r="D1535" s="1" t="s">
        <v>21</v>
      </c>
      <c r="E1535" s="1" t="s">
        <v>21</v>
      </c>
      <c r="F1535" s="1" t="s">
        <v>300</v>
      </c>
      <c r="G1535" s="3"/>
      <c r="H1535" s="3">
        <v>0</v>
      </c>
      <c r="I1535" s="9"/>
    </row>
    <row r="1536" spans="1:9">
      <c r="A1536" t="s">
        <v>16</v>
      </c>
      <c r="B1536" t="s">
        <v>299</v>
      </c>
      <c r="C1536" t="str">
        <f t="shared" si="23"/>
        <v xml:space="preserve"> </v>
      </c>
      <c r="D1536" t="s">
        <v>21</v>
      </c>
      <c r="E1536" t="s">
        <v>21</v>
      </c>
      <c r="F1536" t="s">
        <v>300</v>
      </c>
      <c r="G1536" s="3"/>
      <c r="H1536" s="3">
        <v>0</v>
      </c>
      <c r="I1536" s="9"/>
    </row>
    <row r="1537" spans="1:9">
      <c r="A1537" s="1" t="s">
        <v>16</v>
      </c>
      <c r="B1537" s="1" t="s">
        <v>299</v>
      </c>
      <c r="C1537" t="str">
        <f t="shared" si="23"/>
        <v xml:space="preserve"> </v>
      </c>
      <c r="D1537" s="1" t="s">
        <v>21</v>
      </c>
      <c r="E1537" s="1" t="s">
        <v>21</v>
      </c>
      <c r="F1537" s="1" t="s">
        <v>300</v>
      </c>
      <c r="G1537" s="3"/>
      <c r="H1537" s="3">
        <v>0</v>
      </c>
      <c r="I1537" s="9"/>
    </row>
    <row r="1538" spans="1:9">
      <c r="A1538" t="s">
        <v>16</v>
      </c>
      <c r="B1538" t="s">
        <v>299</v>
      </c>
      <c r="C1538" t="str">
        <f t="shared" si="23"/>
        <v xml:space="preserve"> </v>
      </c>
      <c r="D1538" t="s">
        <v>21</v>
      </c>
      <c r="E1538" t="s">
        <v>21</v>
      </c>
      <c r="F1538" t="s">
        <v>300</v>
      </c>
      <c r="G1538" s="3"/>
      <c r="H1538" s="3">
        <v>0</v>
      </c>
      <c r="I1538" s="9"/>
    </row>
    <row r="1539" spans="1:9">
      <c r="A1539" s="1" t="s">
        <v>16</v>
      </c>
      <c r="B1539" s="1" t="s">
        <v>299</v>
      </c>
      <c r="C1539" t="str">
        <f t="shared" ref="C1539:C1602" si="24">IF(G1539="Em falta (positivo); A mais (negativo):",B1539," ")</f>
        <v xml:space="preserve"> </v>
      </c>
      <c r="D1539" s="1" t="s">
        <v>21</v>
      </c>
      <c r="E1539" s="1" t="s">
        <v>21</v>
      </c>
      <c r="F1539" s="1" t="s">
        <v>300</v>
      </c>
      <c r="G1539" s="3"/>
      <c r="H1539" s="3">
        <v>0</v>
      </c>
      <c r="I1539" s="9"/>
    </row>
    <row r="1540" spans="1:9">
      <c r="A1540" t="s">
        <v>16</v>
      </c>
      <c r="B1540" t="s">
        <v>299</v>
      </c>
      <c r="C1540" t="str">
        <f t="shared" si="24"/>
        <v xml:space="preserve"> </v>
      </c>
      <c r="D1540" t="s">
        <v>21</v>
      </c>
      <c r="E1540" t="s">
        <v>21</v>
      </c>
      <c r="F1540" t="s">
        <v>300</v>
      </c>
      <c r="G1540" s="3"/>
      <c r="H1540" s="3">
        <v>0</v>
      </c>
      <c r="I1540" s="9"/>
    </row>
    <row r="1541" spans="1:9">
      <c r="A1541" s="1" t="s">
        <v>16</v>
      </c>
      <c r="B1541" s="1" t="s">
        <v>299</v>
      </c>
      <c r="C1541" t="str">
        <f t="shared" si="24"/>
        <v xml:space="preserve"> </v>
      </c>
      <c r="D1541" s="1" t="s">
        <v>21</v>
      </c>
      <c r="E1541" s="1" t="s">
        <v>21</v>
      </c>
      <c r="F1541" s="1" t="s">
        <v>300</v>
      </c>
      <c r="G1541" s="3"/>
      <c r="H1541" s="3">
        <v>0</v>
      </c>
      <c r="I1541" s="9"/>
    </row>
    <row r="1542" spans="1:9">
      <c r="A1542" t="s">
        <v>16</v>
      </c>
      <c r="B1542" t="s">
        <v>299</v>
      </c>
      <c r="C1542" t="str">
        <f t="shared" si="24"/>
        <v xml:space="preserve"> </v>
      </c>
      <c r="D1542" t="s">
        <v>21</v>
      </c>
      <c r="E1542" t="s">
        <v>21</v>
      </c>
      <c r="F1542" t="s">
        <v>300</v>
      </c>
      <c r="G1542" s="3"/>
      <c r="H1542" s="3">
        <v>0</v>
      </c>
      <c r="I1542" s="9"/>
    </row>
    <row r="1543" spans="1:9">
      <c r="A1543" s="1" t="s">
        <v>16</v>
      </c>
      <c r="B1543" s="1" t="s">
        <v>299</v>
      </c>
      <c r="C1543" t="str">
        <f t="shared" si="24"/>
        <v xml:space="preserve"> </v>
      </c>
      <c r="D1543" s="1" t="s">
        <v>21</v>
      </c>
      <c r="E1543" s="1" t="s">
        <v>21</v>
      </c>
      <c r="F1543" s="1" t="s">
        <v>300</v>
      </c>
      <c r="G1543" s="3"/>
      <c r="H1543" s="3">
        <v>0</v>
      </c>
      <c r="I1543" s="9"/>
    </row>
    <row r="1544" spans="1:9">
      <c r="A1544" t="s">
        <v>16</v>
      </c>
      <c r="B1544" t="s">
        <v>299</v>
      </c>
      <c r="C1544" t="str">
        <f t="shared" si="24"/>
        <v xml:space="preserve"> </v>
      </c>
      <c r="D1544" t="s">
        <v>21</v>
      </c>
      <c r="E1544" t="s">
        <v>21</v>
      </c>
      <c r="F1544" t="s">
        <v>300</v>
      </c>
      <c r="G1544" s="3"/>
      <c r="H1544" s="3">
        <v>0</v>
      </c>
      <c r="I1544" s="9"/>
    </row>
    <row r="1545" spans="1:9">
      <c r="A1545" s="1" t="s">
        <v>16</v>
      </c>
      <c r="B1545" s="1" t="s">
        <v>299</v>
      </c>
      <c r="C1545" t="str">
        <f t="shared" si="24"/>
        <v xml:space="preserve"> </v>
      </c>
      <c r="D1545" s="1" t="s">
        <v>21</v>
      </c>
      <c r="E1545" s="1" t="s">
        <v>21</v>
      </c>
      <c r="F1545" s="1" t="s">
        <v>300</v>
      </c>
      <c r="G1545" s="3"/>
      <c r="H1545" s="3">
        <v>0</v>
      </c>
      <c r="I1545" s="9"/>
    </row>
    <row r="1546" spans="1:9">
      <c r="A1546" t="s">
        <v>16</v>
      </c>
      <c r="B1546" t="s">
        <v>299</v>
      </c>
      <c r="C1546" t="str">
        <f t="shared" si="24"/>
        <v xml:space="preserve"> </v>
      </c>
      <c r="D1546" t="s">
        <v>21</v>
      </c>
      <c r="E1546" t="s">
        <v>21</v>
      </c>
      <c r="F1546" t="s">
        <v>300</v>
      </c>
      <c r="G1546" s="3"/>
      <c r="H1546" s="3">
        <v>0</v>
      </c>
      <c r="I1546" s="9"/>
    </row>
    <row r="1547" spans="1:9">
      <c r="A1547" s="1" t="s">
        <v>16</v>
      </c>
      <c r="B1547" s="1" t="s">
        <v>299</v>
      </c>
      <c r="C1547" t="str">
        <f t="shared" si="24"/>
        <v xml:space="preserve"> </v>
      </c>
      <c r="D1547" s="1" t="s">
        <v>21</v>
      </c>
      <c r="E1547" s="1" t="s">
        <v>21</v>
      </c>
      <c r="F1547" s="1" t="s">
        <v>300</v>
      </c>
      <c r="G1547" s="3"/>
      <c r="H1547" s="3">
        <v>0</v>
      </c>
      <c r="I1547" s="9"/>
    </row>
    <row r="1548" spans="1:9">
      <c r="A1548" t="s">
        <v>16</v>
      </c>
      <c r="B1548" t="s">
        <v>299</v>
      </c>
      <c r="C1548" t="str">
        <f t="shared" si="24"/>
        <v>10020</v>
      </c>
      <c r="D1548" t="s">
        <v>21</v>
      </c>
      <c r="E1548" t="s">
        <v>21</v>
      </c>
      <c r="F1548" t="s">
        <v>300</v>
      </c>
      <c r="G1548" t="s">
        <v>15</v>
      </c>
      <c r="H1548" s="2">
        <f>H1532-SUMIF(G1533:G1547,"&lt;&gt;",H1533:H1547)</f>
        <v>0</v>
      </c>
    </row>
    <row r="1549" spans="1:9">
      <c r="A1549" s="1"/>
      <c r="B1549" s="1"/>
      <c r="C1549" t="str">
        <f t="shared" si="24"/>
        <v xml:space="preserve"> </v>
      </c>
      <c r="D1549" s="1"/>
      <c r="E1549" s="1"/>
      <c r="F1549" s="1"/>
      <c r="G1549" s="1"/>
      <c r="H1549" s="1"/>
      <c r="I1549" s="43"/>
    </row>
    <row r="1550" spans="1:9">
      <c r="A1550" t="s">
        <v>16</v>
      </c>
      <c r="B1550" t="s">
        <v>301</v>
      </c>
      <c r="C1550" t="str">
        <f t="shared" si="24"/>
        <v xml:space="preserve"> </v>
      </c>
      <c r="D1550">
        <v>1</v>
      </c>
      <c r="E1550">
        <v>1</v>
      </c>
      <c r="F1550" t="s">
        <v>302</v>
      </c>
      <c r="G1550" t="s">
        <v>13</v>
      </c>
      <c r="H1550" s="2">
        <f>VLOOKUP(B1550,'uc_2024-25'!D:U, 18, FALSE)</f>
        <v>0</v>
      </c>
      <c r="I1550" s="9"/>
    </row>
    <row r="1551" spans="1:9">
      <c r="A1551" s="1" t="s">
        <v>16</v>
      </c>
      <c r="B1551" s="1" t="s">
        <v>301</v>
      </c>
      <c r="C1551" t="str">
        <f t="shared" si="24"/>
        <v xml:space="preserve"> </v>
      </c>
      <c r="D1551" s="1">
        <v>1</v>
      </c>
      <c r="E1551" s="1">
        <v>1</v>
      </c>
      <c r="F1551" s="1" t="s">
        <v>302</v>
      </c>
      <c r="G1551" s="4" t="str">
        <f>VLOOKUP(B1550,'uc_2024-25'!D:AB, 25, FALSE)</f>
        <v>Coordenação externa ao ISA</v>
      </c>
      <c r="H1551" s="3">
        <v>0</v>
      </c>
      <c r="I1551" s="9"/>
    </row>
    <row r="1552" spans="1:9">
      <c r="A1552" t="s">
        <v>16</v>
      </c>
      <c r="B1552" t="s">
        <v>301</v>
      </c>
      <c r="C1552" t="str">
        <f t="shared" si="24"/>
        <v xml:space="preserve"> </v>
      </c>
      <c r="D1552">
        <v>1</v>
      </c>
      <c r="E1552">
        <v>1</v>
      </c>
      <c r="F1552" t="s">
        <v>302</v>
      </c>
      <c r="G1552" s="3"/>
      <c r="H1552" s="3">
        <v>0</v>
      </c>
      <c r="I1552" s="9"/>
    </row>
    <row r="1553" spans="1:9">
      <c r="A1553" s="1" t="s">
        <v>16</v>
      </c>
      <c r="B1553" s="1" t="s">
        <v>301</v>
      </c>
      <c r="C1553" t="str">
        <f t="shared" si="24"/>
        <v xml:space="preserve"> </v>
      </c>
      <c r="D1553" s="1">
        <v>1</v>
      </c>
      <c r="E1553" s="1">
        <v>1</v>
      </c>
      <c r="F1553" s="1" t="s">
        <v>302</v>
      </c>
      <c r="G1553" s="3"/>
      <c r="H1553" s="3">
        <v>0</v>
      </c>
      <c r="I1553" s="9"/>
    </row>
    <row r="1554" spans="1:9">
      <c r="A1554" t="s">
        <v>16</v>
      </c>
      <c r="B1554" t="s">
        <v>301</v>
      </c>
      <c r="C1554" t="str">
        <f t="shared" si="24"/>
        <v xml:space="preserve"> </v>
      </c>
      <c r="D1554">
        <v>1</v>
      </c>
      <c r="E1554">
        <v>1</v>
      </c>
      <c r="F1554" t="s">
        <v>302</v>
      </c>
      <c r="G1554" s="3"/>
      <c r="H1554" s="3">
        <v>0</v>
      </c>
      <c r="I1554" s="9"/>
    </row>
    <row r="1555" spans="1:9">
      <c r="A1555" s="1" t="s">
        <v>16</v>
      </c>
      <c r="B1555" s="1" t="s">
        <v>301</v>
      </c>
      <c r="C1555" t="str">
        <f t="shared" si="24"/>
        <v xml:space="preserve"> </v>
      </c>
      <c r="D1555" s="1">
        <v>1</v>
      </c>
      <c r="E1555" s="1">
        <v>1</v>
      </c>
      <c r="F1555" s="1" t="s">
        <v>302</v>
      </c>
      <c r="G1555" s="3"/>
      <c r="H1555" s="3">
        <v>0</v>
      </c>
      <c r="I1555" s="9"/>
    </row>
    <row r="1556" spans="1:9">
      <c r="A1556" t="s">
        <v>16</v>
      </c>
      <c r="B1556" t="s">
        <v>301</v>
      </c>
      <c r="C1556" t="str">
        <f t="shared" si="24"/>
        <v xml:space="preserve"> </v>
      </c>
      <c r="D1556">
        <v>1</v>
      </c>
      <c r="E1556">
        <v>1</v>
      </c>
      <c r="F1556" t="s">
        <v>302</v>
      </c>
      <c r="G1556" s="3"/>
      <c r="H1556" s="3">
        <v>0</v>
      </c>
      <c r="I1556" s="9"/>
    </row>
    <row r="1557" spans="1:9">
      <c r="A1557" s="1" t="s">
        <v>16</v>
      </c>
      <c r="B1557" s="1" t="s">
        <v>301</v>
      </c>
      <c r="C1557" t="str">
        <f t="shared" si="24"/>
        <v xml:space="preserve"> </v>
      </c>
      <c r="D1557" s="1">
        <v>1</v>
      </c>
      <c r="E1557" s="1">
        <v>1</v>
      </c>
      <c r="F1557" s="1" t="s">
        <v>302</v>
      </c>
      <c r="G1557" s="3"/>
      <c r="H1557" s="3">
        <v>0</v>
      </c>
      <c r="I1557" s="9"/>
    </row>
    <row r="1558" spans="1:9">
      <c r="A1558" t="s">
        <v>16</v>
      </c>
      <c r="B1558" t="s">
        <v>301</v>
      </c>
      <c r="C1558" t="str">
        <f t="shared" si="24"/>
        <v xml:space="preserve"> </v>
      </c>
      <c r="D1558">
        <v>1</v>
      </c>
      <c r="E1558">
        <v>1</v>
      </c>
      <c r="F1558" t="s">
        <v>302</v>
      </c>
      <c r="G1558" s="3"/>
      <c r="H1558" s="3">
        <v>0</v>
      </c>
      <c r="I1558" s="9"/>
    </row>
    <row r="1559" spans="1:9">
      <c r="A1559" s="1" t="s">
        <v>16</v>
      </c>
      <c r="B1559" s="1" t="s">
        <v>301</v>
      </c>
      <c r="C1559" t="str">
        <f t="shared" si="24"/>
        <v xml:space="preserve"> </v>
      </c>
      <c r="D1559" s="1">
        <v>1</v>
      </c>
      <c r="E1559" s="1">
        <v>1</v>
      </c>
      <c r="F1559" s="1" t="s">
        <v>302</v>
      </c>
      <c r="G1559" s="3"/>
      <c r="H1559" s="3">
        <v>0</v>
      </c>
      <c r="I1559" s="9"/>
    </row>
    <row r="1560" spans="1:9">
      <c r="A1560" t="s">
        <v>16</v>
      </c>
      <c r="B1560" t="s">
        <v>301</v>
      </c>
      <c r="C1560" t="str">
        <f t="shared" si="24"/>
        <v xml:space="preserve"> </v>
      </c>
      <c r="D1560">
        <v>1</v>
      </c>
      <c r="E1560">
        <v>1</v>
      </c>
      <c r="F1560" t="s">
        <v>302</v>
      </c>
      <c r="G1560" s="3"/>
      <c r="H1560" s="3">
        <v>0</v>
      </c>
      <c r="I1560" s="9"/>
    </row>
    <row r="1561" spans="1:9">
      <c r="A1561" s="1" t="s">
        <v>16</v>
      </c>
      <c r="B1561" s="1" t="s">
        <v>301</v>
      </c>
      <c r="C1561" t="str">
        <f t="shared" si="24"/>
        <v xml:space="preserve"> </v>
      </c>
      <c r="D1561" s="1">
        <v>1</v>
      </c>
      <c r="E1561" s="1">
        <v>1</v>
      </c>
      <c r="F1561" s="1" t="s">
        <v>302</v>
      </c>
      <c r="G1561" s="3"/>
      <c r="H1561" s="3">
        <v>0</v>
      </c>
      <c r="I1561" s="9"/>
    </row>
    <row r="1562" spans="1:9">
      <c r="A1562" t="s">
        <v>16</v>
      </c>
      <c r="B1562" t="s">
        <v>301</v>
      </c>
      <c r="C1562" t="str">
        <f t="shared" si="24"/>
        <v xml:space="preserve"> </v>
      </c>
      <c r="D1562">
        <v>1</v>
      </c>
      <c r="E1562">
        <v>1</v>
      </c>
      <c r="F1562" t="s">
        <v>302</v>
      </c>
      <c r="G1562" s="3"/>
      <c r="H1562" s="3">
        <v>0</v>
      </c>
      <c r="I1562" s="9"/>
    </row>
    <row r="1563" spans="1:9">
      <c r="A1563" s="1" t="s">
        <v>16</v>
      </c>
      <c r="B1563" s="1" t="s">
        <v>301</v>
      </c>
      <c r="C1563" t="str">
        <f t="shared" si="24"/>
        <v xml:space="preserve"> </v>
      </c>
      <c r="D1563" s="1">
        <v>1</v>
      </c>
      <c r="E1563" s="1">
        <v>1</v>
      </c>
      <c r="F1563" s="1" t="s">
        <v>302</v>
      </c>
      <c r="G1563" s="3"/>
      <c r="H1563" s="3">
        <v>0</v>
      </c>
      <c r="I1563" s="9"/>
    </row>
    <row r="1564" spans="1:9">
      <c r="A1564" t="s">
        <v>16</v>
      </c>
      <c r="B1564" t="s">
        <v>301</v>
      </c>
      <c r="C1564" t="str">
        <f t="shared" si="24"/>
        <v xml:space="preserve"> </v>
      </c>
      <c r="D1564">
        <v>1</v>
      </c>
      <c r="E1564">
        <v>1</v>
      </c>
      <c r="F1564" t="s">
        <v>302</v>
      </c>
      <c r="G1564" s="3"/>
      <c r="H1564" s="3">
        <v>0</v>
      </c>
      <c r="I1564" s="9"/>
    </row>
    <row r="1565" spans="1:9">
      <c r="A1565" s="1" t="s">
        <v>16</v>
      </c>
      <c r="B1565" s="1" t="s">
        <v>301</v>
      </c>
      <c r="C1565" t="str">
        <f t="shared" si="24"/>
        <v xml:space="preserve"> </v>
      </c>
      <c r="D1565" s="1">
        <v>1</v>
      </c>
      <c r="E1565" s="1">
        <v>1</v>
      </c>
      <c r="F1565" s="1" t="s">
        <v>302</v>
      </c>
      <c r="G1565" s="3"/>
      <c r="H1565" s="3">
        <v>0</v>
      </c>
      <c r="I1565" s="9"/>
    </row>
    <row r="1566" spans="1:9">
      <c r="A1566" t="s">
        <v>16</v>
      </c>
      <c r="B1566" t="s">
        <v>301</v>
      </c>
      <c r="C1566" t="str">
        <f t="shared" si="24"/>
        <v>10021</v>
      </c>
      <c r="D1566">
        <v>1</v>
      </c>
      <c r="E1566">
        <v>1</v>
      </c>
      <c r="F1566" t="s">
        <v>302</v>
      </c>
      <c r="G1566" t="s">
        <v>15</v>
      </c>
      <c r="H1566" s="2">
        <f>H1550-SUMIF(G1551:G1565,"&lt;&gt;",H1551:H1565)</f>
        <v>0</v>
      </c>
    </row>
    <row r="1567" spans="1:9">
      <c r="A1567" s="1"/>
      <c r="B1567" s="1"/>
      <c r="C1567" t="str">
        <f t="shared" si="24"/>
        <v xml:space="preserve"> </v>
      </c>
      <c r="D1567" s="1"/>
      <c r="E1567" s="1"/>
      <c r="F1567" s="1"/>
      <c r="G1567" s="1"/>
      <c r="H1567" s="1"/>
      <c r="I1567" s="43"/>
    </row>
    <row r="1568" spans="1:9" ht="45.75">
      <c r="A1568" t="s">
        <v>34</v>
      </c>
      <c r="B1568" t="s">
        <v>303</v>
      </c>
      <c r="C1568" t="str">
        <f t="shared" si="24"/>
        <v xml:space="preserve"> </v>
      </c>
      <c r="D1568">
        <v>3</v>
      </c>
      <c r="E1568">
        <v>1</v>
      </c>
      <c r="F1568" t="s">
        <v>304</v>
      </c>
      <c r="G1568" t="s">
        <v>13</v>
      </c>
      <c r="H1568" s="2">
        <f>VLOOKUP(B1568,'uc_2024-25'!D:U, 18, FALSE)</f>
        <v>84</v>
      </c>
      <c r="I1568" s="9" t="s">
        <v>305</v>
      </c>
    </row>
    <row r="1569" spans="1:9">
      <c r="A1569" s="1" t="s">
        <v>34</v>
      </c>
      <c r="B1569" s="1" t="s">
        <v>303</v>
      </c>
      <c r="C1569" t="str">
        <f t="shared" si="24"/>
        <v xml:space="preserve"> </v>
      </c>
      <c r="D1569" s="1">
        <v>3</v>
      </c>
      <c r="E1569" s="1">
        <v>1</v>
      </c>
      <c r="F1569" s="1" t="s">
        <v>304</v>
      </c>
      <c r="G1569" s="4" t="str">
        <f>VLOOKUP(B1568,'uc_2024-25'!D:AB, 25, FALSE)</f>
        <v>Pedro Segurado</v>
      </c>
      <c r="H1569" s="3">
        <v>15.5</v>
      </c>
      <c r="I1569" s="9"/>
    </row>
    <row r="1570" spans="1:9">
      <c r="A1570" t="s">
        <v>34</v>
      </c>
      <c r="B1570" t="s">
        <v>303</v>
      </c>
      <c r="C1570" t="str">
        <f t="shared" si="24"/>
        <v xml:space="preserve"> </v>
      </c>
      <c r="D1570">
        <v>3</v>
      </c>
      <c r="E1570">
        <v>1</v>
      </c>
      <c r="F1570" t="s">
        <v>304</v>
      </c>
      <c r="G1570" s="3" t="s">
        <v>123</v>
      </c>
      <c r="H1570" s="3">
        <v>32.5</v>
      </c>
      <c r="I1570" s="9"/>
    </row>
    <row r="1571" spans="1:9">
      <c r="A1571" s="1" t="s">
        <v>34</v>
      </c>
      <c r="B1571" s="1" t="s">
        <v>303</v>
      </c>
      <c r="C1571" t="str">
        <f t="shared" si="24"/>
        <v xml:space="preserve"> </v>
      </c>
      <c r="D1571" s="1">
        <v>3</v>
      </c>
      <c r="E1571" s="1">
        <v>1</v>
      </c>
      <c r="F1571" s="1" t="s">
        <v>304</v>
      </c>
      <c r="G1571" s="3" t="s">
        <v>164</v>
      </c>
      <c r="H1571" s="3">
        <v>13</v>
      </c>
      <c r="I1571" s="9"/>
    </row>
    <row r="1572" spans="1:9">
      <c r="A1572" t="s">
        <v>34</v>
      </c>
      <c r="B1572" t="s">
        <v>303</v>
      </c>
      <c r="C1572" t="str">
        <f t="shared" si="24"/>
        <v xml:space="preserve"> </v>
      </c>
      <c r="D1572">
        <v>3</v>
      </c>
      <c r="E1572">
        <v>1</v>
      </c>
      <c r="F1572" t="s">
        <v>304</v>
      </c>
      <c r="G1572" s="3" t="s">
        <v>306</v>
      </c>
      <c r="H1572" s="3">
        <v>17.5</v>
      </c>
      <c r="I1572" s="9"/>
    </row>
    <row r="1573" spans="1:9" ht="30.75">
      <c r="A1573" s="1" t="s">
        <v>34</v>
      </c>
      <c r="B1573" s="1" t="s">
        <v>303</v>
      </c>
      <c r="C1573" t="str">
        <f t="shared" si="24"/>
        <v xml:space="preserve"> </v>
      </c>
      <c r="D1573" s="1">
        <v>3</v>
      </c>
      <c r="E1573" s="1">
        <v>1</v>
      </c>
      <c r="F1573" s="1" t="s">
        <v>304</v>
      </c>
      <c r="G1573" s="3" t="s">
        <v>48</v>
      </c>
      <c r="H1573" s="3">
        <v>12.5</v>
      </c>
      <c r="I1573" s="9" t="s">
        <v>307</v>
      </c>
    </row>
    <row r="1574" spans="1:9">
      <c r="A1574" t="s">
        <v>34</v>
      </c>
      <c r="B1574" t="s">
        <v>303</v>
      </c>
      <c r="C1574" t="str">
        <f t="shared" si="24"/>
        <v xml:space="preserve"> </v>
      </c>
      <c r="D1574">
        <v>3</v>
      </c>
      <c r="E1574">
        <v>1</v>
      </c>
      <c r="F1574" t="s">
        <v>304</v>
      </c>
      <c r="G1574" s="3"/>
      <c r="H1574" s="3">
        <v>0</v>
      </c>
      <c r="I1574" s="9"/>
    </row>
    <row r="1575" spans="1:9">
      <c r="A1575" s="1" t="s">
        <v>34</v>
      </c>
      <c r="B1575" s="1" t="s">
        <v>303</v>
      </c>
      <c r="C1575" t="str">
        <f t="shared" si="24"/>
        <v xml:space="preserve"> </v>
      </c>
      <c r="D1575" s="1">
        <v>3</v>
      </c>
      <c r="E1575" s="1">
        <v>1</v>
      </c>
      <c r="F1575" s="1" t="s">
        <v>304</v>
      </c>
      <c r="G1575" s="3"/>
      <c r="H1575" s="3">
        <v>0</v>
      </c>
      <c r="I1575" s="9"/>
    </row>
    <row r="1576" spans="1:9">
      <c r="A1576" t="s">
        <v>34</v>
      </c>
      <c r="B1576" t="s">
        <v>303</v>
      </c>
      <c r="C1576" t="str">
        <f t="shared" si="24"/>
        <v xml:space="preserve"> </v>
      </c>
      <c r="D1576">
        <v>3</v>
      </c>
      <c r="E1576">
        <v>1</v>
      </c>
      <c r="F1576" t="s">
        <v>304</v>
      </c>
      <c r="G1576" s="3"/>
      <c r="H1576" s="3">
        <v>0</v>
      </c>
      <c r="I1576" s="9"/>
    </row>
    <row r="1577" spans="1:9">
      <c r="A1577" s="1" t="s">
        <v>34</v>
      </c>
      <c r="B1577" s="1" t="s">
        <v>303</v>
      </c>
      <c r="C1577" t="str">
        <f t="shared" si="24"/>
        <v xml:space="preserve"> </v>
      </c>
      <c r="D1577" s="1">
        <v>3</v>
      </c>
      <c r="E1577" s="1">
        <v>1</v>
      </c>
      <c r="F1577" s="1" t="s">
        <v>304</v>
      </c>
      <c r="G1577" s="3"/>
      <c r="H1577" s="3">
        <v>0</v>
      </c>
      <c r="I1577" s="9"/>
    </row>
    <row r="1578" spans="1:9">
      <c r="A1578" t="s">
        <v>34</v>
      </c>
      <c r="B1578" t="s">
        <v>303</v>
      </c>
      <c r="C1578" t="str">
        <f t="shared" si="24"/>
        <v xml:space="preserve"> </v>
      </c>
      <c r="D1578">
        <v>3</v>
      </c>
      <c r="E1578">
        <v>1</v>
      </c>
      <c r="F1578" t="s">
        <v>304</v>
      </c>
      <c r="G1578" s="3"/>
      <c r="H1578" s="3">
        <v>0</v>
      </c>
      <c r="I1578" s="9"/>
    </row>
    <row r="1579" spans="1:9">
      <c r="A1579" s="1" t="s">
        <v>34</v>
      </c>
      <c r="B1579" s="1" t="s">
        <v>303</v>
      </c>
      <c r="C1579" t="str">
        <f t="shared" si="24"/>
        <v xml:space="preserve"> </v>
      </c>
      <c r="D1579" s="1">
        <v>3</v>
      </c>
      <c r="E1579" s="1">
        <v>1</v>
      </c>
      <c r="F1579" s="1" t="s">
        <v>304</v>
      </c>
      <c r="G1579" s="3"/>
      <c r="H1579" s="3">
        <v>0</v>
      </c>
      <c r="I1579" s="9"/>
    </row>
    <row r="1580" spans="1:9">
      <c r="A1580" t="s">
        <v>34</v>
      </c>
      <c r="B1580" t="s">
        <v>303</v>
      </c>
      <c r="C1580" t="str">
        <f t="shared" si="24"/>
        <v xml:space="preserve"> </v>
      </c>
      <c r="D1580">
        <v>3</v>
      </c>
      <c r="E1580">
        <v>1</v>
      </c>
      <c r="F1580" t="s">
        <v>304</v>
      </c>
      <c r="G1580" s="3"/>
      <c r="H1580" s="3">
        <v>0</v>
      </c>
      <c r="I1580" s="9"/>
    </row>
    <row r="1581" spans="1:9">
      <c r="A1581" s="1" t="s">
        <v>34</v>
      </c>
      <c r="B1581" s="1" t="s">
        <v>303</v>
      </c>
      <c r="C1581" t="str">
        <f t="shared" si="24"/>
        <v xml:space="preserve"> </v>
      </c>
      <c r="D1581" s="1">
        <v>3</v>
      </c>
      <c r="E1581" s="1">
        <v>1</v>
      </c>
      <c r="F1581" s="1" t="s">
        <v>304</v>
      </c>
      <c r="G1581" s="3"/>
      <c r="H1581" s="3">
        <v>0</v>
      </c>
      <c r="I1581" s="9"/>
    </row>
    <row r="1582" spans="1:9">
      <c r="A1582" t="s">
        <v>34</v>
      </c>
      <c r="B1582" t="s">
        <v>303</v>
      </c>
      <c r="C1582" t="str">
        <f t="shared" si="24"/>
        <v xml:space="preserve"> </v>
      </c>
      <c r="D1582">
        <v>3</v>
      </c>
      <c r="E1582">
        <v>1</v>
      </c>
      <c r="F1582" t="s">
        <v>304</v>
      </c>
      <c r="G1582" s="3"/>
      <c r="H1582" s="3">
        <v>0</v>
      </c>
      <c r="I1582" s="9"/>
    </row>
    <row r="1583" spans="1:9">
      <c r="A1583" s="1" t="s">
        <v>34</v>
      </c>
      <c r="B1583" s="1" t="s">
        <v>303</v>
      </c>
      <c r="C1583" t="str">
        <f t="shared" si="24"/>
        <v xml:space="preserve"> </v>
      </c>
      <c r="D1583" s="1">
        <v>3</v>
      </c>
      <c r="E1583" s="1">
        <v>1</v>
      </c>
      <c r="F1583" s="1" t="s">
        <v>304</v>
      </c>
      <c r="G1583" s="3"/>
      <c r="H1583" s="3">
        <v>0</v>
      </c>
      <c r="I1583" s="9"/>
    </row>
    <row r="1584" spans="1:9">
      <c r="A1584" t="s">
        <v>34</v>
      </c>
      <c r="B1584" t="s">
        <v>303</v>
      </c>
      <c r="C1584" t="str">
        <f t="shared" si="24"/>
        <v>2486</v>
      </c>
      <c r="D1584">
        <v>3</v>
      </c>
      <c r="E1584">
        <v>1</v>
      </c>
      <c r="F1584" t="s">
        <v>304</v>
      </c>
      <c r="G1584" t="s">
        <v>15</v>
      </c>
      <c r="H1584" s="2">
        <f>H1568-SUMIF(G1569:G1583,"&lt;&gt;",H1569:H1583)</f>
        <v>-7</v>
      </c>
    </row>
    <row r="1585" spans="1:9">
      <c r="A1585" s="1"/>
      <c r="B1585" s="1"/>
      <c r="C1585" t="str">
        <f t="shared" si="24"/>
        <v xml:space="preserve"> </v>
      </c>
      <c r="D1585" s="1"/>
      <c r="E1585" s="1"/>
      <c r="F1585" s="1"/>
      <c r="G1585" s="1"/>
      <c r="H1585" s="1"/>
      <c r="I1585" s="43"/>
    </row>
    <row r="1586" spans="1:9">
      <c r="A1586" t="s">
        <v>16</v>
      </c>
      <c r="B1586" t="s">
        <v>308</v>
      </c>
      <c r="C1586" t="str">
        <f t="shared" si="24"/>
        <v xml:space="preserve"> </v>
      </c>
      <c r="D1586">
        <v>1</v>
      </c>
      <c r="E1586">
        <v>2</v>
      </c>
      <c r="F1586" t="s">
        <v>309</v>
      </c>
      <c r="G1586" t="s">
        <v>13</v>
      </c>
      <c r="H1586" s="2">
        <f>VLOOKUP(B1586,'uc_2024-25'!D:U, 18, FALSE)</f>
        <v>0</v>
      </c>
      <c r="I1586" s="9"/>
    </row>
    <row r="1587" spans="1:9">
      <c r="A1587" s="1" t="s">
        <v>16</v>
      </c>
      <c r="B1587" s="1" t="s">
        <v>308</v>
      </c>
      <c r="C1587" t="str">
        <f t="shared" si="24"/>
        <v xml:space="preserve"> </v>
      </c>
      <c r="D1587" s="1">
        <v>1</v>
      </c>
      <c r="E1587" s="1">
        <v>2</v>
      </c>
      <c r="F1587" s="1" t="s">
        <v>309</v>
      </c>
      <c r="G1587" s="4" t="str">
        <f>VLOOKUP(B1586,'uc_2024-25'!D:AB, 25, FALSE)</f>
        <v>Coordenação externa ao ISA</v>
      </c>
      <c r="H1587" s="3">
        <v>0</v>
      </c>
      <c r="I1587" s="9"/>
    </row>
    <row r="1588" spans="1:9">
      <c r="A1588" t="s">
        <v>16</v>
      </c>
      <c r="B1588" t="s">
        <v>308</v>
      </c>
      <c r="C1588" t="str">
        <f t="shared" si="24"/>
        <v xml:space="preserve"> </v>
      </c>
      <c r="D1588">
        <v>1</v>
      </c>
      <c r="E1588">
        <v>2</v>
      </c>
      <c r="F1588" t="s">
        <v>309</v>
      </c>
      <c r="G1588" s="3"/>
      <c r="H1588" s="3">
        <v>0</v>
      </c>
      <c r="I1588" s="9"/>
    </row>
    <row r="1589" spans="1:9">
      <c r="A1589" s="1" t="s">
        <v>16</v>
      </c>
      <c r="B1589" s="1" t="s">
        <v>308</v>
      </c>
      <c r="C1589" t="str">
        <f t="shared" si="24"/>
        <v xml:space="preserve"> </v>
      </c>
      <c r="D1589" s="1">
        <v>1</v>
      </c>
      <c r="E1589" s="1">
        <v>2</v>
      </c>
      <c r="F1589" s="1" t="s">
        <v>309</v>
      </c>
      <c r="G1589" s="3"/>
      <c r="H1589" s="3">
        <v>0</v>
      </c>
      <c r="I1589" s="9"/>
    </row>
    <row r="1590" spans="1:9">
      <c r="A1590" t="s">
        <v>16</v>
      </c>
      <c r="B1590" t="s">
        <v>308</v>
      </c>
      <c r="C1590" t="str">
        <f t="shared" si="24"/>
        <v xml:space="preserve"> </v>
      </c>
      <c r="D1590">
        <v>1</v>
      </c>
      <c r="E1590">
        <v>2</v>
      </c>
      <c r="F1590" t="s">
        <v>309</v>
      </c>
      <c r="G1590" s="3"/>
      <c r="H1590" s="3">
        <v>0</v>
      </c>
      <c r="I1590" s="9"/>
    </row>
    <row r="1591" spans="1:9">
      <c r="A1591" s="1" t="s">
        <v>16</v>
      </c>
      <c r="B1591" s="1" t="s">
        <v>308</v>
      </c>
      <c r="C1591" t="str">
        <f t="shared" si="24"/>
        <v xml:space="preserve"> </v>
      </c>
      <c r="D1591" s="1">
        <v>1</v>
      </c>
      <c r="E1591" s="1">
        <v>2</v>
      </c>
      <c r="F1591" s="1" t="s">
        <v>309</v>
      </c>
      <c r="G1591" s="3"/>
      <c r="H1591" s="3">
        <v>0</v>
      </c>
      <c r="I1591" s="9"/>
    </row>
    <row r="1592" spans="1:9">
      <c r="A1592" t="s">
        <v>16</v>
      </c>
      <c r="B1592" t="s">
        <v>308</v>
      </c>
      <c r="C1592" t="str">
        <f t="shared" si="24"/>
        <v xml:space="preserve"> </v>
      </c>
      <c r="D1592">
        <v>1</v>
      </c>
      <c r="E1592">
        <v>2</v>
      </c>
      <c r="F1592" t="s">
        <v>309</v>
      </c>
      <c r="G1592" s="3"/>
      <c r="H1592" s="3">
        <v>0</v>
      </c>
      <c r="I1592" s="9"/>
    </row>
    <row r="1593" spans="1:9">
      <c r="A1593" s="1" t="s">
        <v>16</v>
      </c>
      <c r="B1593" s="1" t="s">
        <v>308</v>
      </c>
      <c r="C1593" t="str">
        <f t="shared" si="24"/>
        <v xml:space="preserve"> </v>
      </c>
      <c r="D1593" s="1">
        <v>1</v>
      </c>
      <c r="E1593" s="1">
        <v>2</v>
      </c>
      <c r="F1593" s="1" t="s">
        <v>309</v>
      </c>
      <c r="G1593" s="3"/>
      <c r="H1593" s="3">
        <v>0</v>
      </c>
      <c r="I1593" s="9"/>
    </row>
    <row r="1594" spans="1:9">
      <c r="A1594" t="s">
        <v>16</v>
      </c>
      <c r="B1594" t="s">
        <v>308</v>
      </c>
      <c r="C1594" t="str">
        <f t="shared" si="24"/>
        <v xml:space="preserve"> </v>
      </c>
      <c r="D1594">
        <v>1</v>
      </c>
      <c r="E1594">
        <v>2</v>
      </c>
      <c r="F1594" t="s">
        <v>309</v>
      </c>
      <c r="G1594" s="3"/>
      <c r="H1594" s="3">
        <v>0</v>
      </c>
      <c r="I1594" s="9"/>
    </row>
    <row r="1595" spans="1:9">
      <c r="A1595" s="1" t="s">
        <v>16</v>
      </c>
      <c r="B1595" s="1" t="s">
        <v>308</v>
      </c>
      <c r="C1595" t="str">
        <f t="shared" si="24"/>
        <v xml:space="preserve"> </v>
      </c>
      <c r="D1595" s="1">
        <v>1</v>
      </c>
      <c r="E1595" s="1">
        <v>2</v>
      </c>
      <c r="F1595" s="1" t="s">
        <v>309</v>
      </c>
      <c r="G1595" s="3"/>
      <c r="H1595" s="3">
        <v>0</v>
      </c>
      <c r="I1595" s="9"/>
    </row>
    <row r="1596" spans="1:9">
      <c r="A1596" t="s">
        <v>16</v>
      </c>
      <c r="B1596" t="s">
        <v>308</v>
      </c>
      <c r="C1596" t="str">
        <f t="shared" si="24"/>
        <v xml:space="preserve"> </v>
      </c>
      <c r="D1596">
        <v>1</v>
      </c>
      <c r="E1596">
        <v>2</v>
      </c>
      <c r="F1596" t="s">
        <v>309</v>
      </c>
      <c r="G1596" s="3"/>
      <c r="H1596" s="3">
        <v>0</v>
      </c>
      <c r="I1596" s="9"/>
    </row>
    <row r="1597" spans="1:9">
      <c r="A1597" s="1" t="s">
        <v>16</v>
      </c>
      <c r="B1597" s="1" t="s">
        <v>308</v>
      </c>
      <c r="C1597" t="str">
        <f t="shared" si="24"/>
        <v xml:space="preserve"> </v>
      </c>
      <c r="D1597" s="1">
        <v>1</v>
      </c>
      <c r="E1597" s="1">
        <v>2</v>
      </c>
      <c r="F1597" s="1" t="s">
        <v>309</v>
      </c>
      <c r="G1597" s="3"/>
      <c r="H1597" s="3">
        <v>0</v>
      </c>
      <c r="I1597" s="9"/>
    </row>
    <row r="1598" spans="1:9">
      <c r="A1598" t="s">
        <v>16</v>
      </c>
      <c r="B1598" t="s">
        <v>308</v>
      </c>
      <c r="C1598" t="str">
        <f t="shared" si="24"/>
        <v xml:space="preserve"> </v>
      </c>
      <c r="D1598">
        <v>1</v>
      </c>
      <c r="E1598">
        <v>2</v>
      </c>
      <c r="F1598" t="s">
        <v>309</v>
      </c>
      <c r="G1598" s="3"/>
      <c r="H1598" s="3">
        <v>0</v>
      </c>
      <c r="I1598" s="9"/>
    </row>
    <row r="1599" spans="1:9">
      <c r="A1599" s="1" t="s">
        <v>16</v>
      </c>
      <c r="B1599" s="1" t="s">
        <v>308</v>
      </c>
      <c r="C1599" t="str">
        <f t="shared" si="24"/>
        <v xml:space="preserve"> </v>
      </c>
      <c r="D1599" s="1">
        <v>1</v>
      </c>
      <c r="E1599" s="1">
        <v>2</v>
      </c>
      <c r="F1599" s="1" t="s">
        <v>309</v>
      </c>
      <c r="G1599" s="3"/>
      <c r="H1599" s="3">
        <v>0</v>
      </c>
      <c r="I1599" s="9"/>
    </row>
    <row r="1600" spans="1:9">
      <c r="A1600" t="s">
        <v>16</v>
      </c>
      <c r="B1600" t="s">
        <v>308</v>
      </c>
      <c r="C1600" t="str">
        <f t="shared" si="24"/>
        <v xml:space="preserve"> </v>
      </c>
      <c r="D1600">
        <v>1</v>
      </c>
      <c r="E1600">
        <v>2</v>
      </c>
      <c r="F1600" t="s">
        <v>309</v>
      </c>
      <c r="G1600" s="3"/>
      <c r="H1600" s="3">
        <v>0</v>
      </c>
      <c r="I1600" s="9"/>
    </row>
    <row r="1601" spans="1:9">
      <c r="A1601" s="1" t="s">
        <v>16</v>
      </c>
      <c r="B1601" s="1" t="s">
        <v>308</v>
      </c>
      <c r="C1601" t="str">
        <f t="shared" si="24"/>
        <v xml:space="preserve"> </v>
      </c>
      <c r="D1601" s="1">
        <v>1</v>
      </c>
      <c r="E1601" s="1">
        <v>2</v>
      </c>
      <c r="F1601" s="1" t="s">
        <v>309</v>
      </c>
      <c r="G1601" s="3"/>
      <c r="H1601" s="3">
        <v>0</v>
      </c>
      <c r="I1601" s="9"/>
    </row>
    <row r="1602" spans="1:9">
      <c r="A1602" t="s">
        <v>16</v>
      </c>
      <c r="B1602" t="s">
        <v>308</v>
      </c>
      <c r="C1602" t="str">
        <f t="shared" si="24"/>
        <v>10023</v>
      </c>
      <c r="D1602">
        <v>1</v>
      </c>
      <c r="E1602">
        <v>2</v>
      </c>
      <c r="F1602" t="s">
        <v>309</v>
      </c>
      <c r="G1602" t="s">
        <v>15</v>
      </c>
      <c r="H1602" s="2">
        <f>H1586-SUMIF(G1587:G1601,"&lt;&gt;",H1587:H1601)</f>
        <v>0</v>
      </c>
    </row>
    <row r="1603" spans="1:9">
      <c r="A1603" s="1"/>
      <c r="B1603" s="1"/>
      <c r="C1603" t="str">
        <f t="shared" ref="C1603:C1666" si="25">IF(G1603="Em falta (positivo); A mais (negativo):",B1603," ")</f>
        <v xml:space="preserve"> </v>
      </c>
      <c r="D1603" s="1"/>
      <c r="E1603" s="1"/>
      <c r="F1603" s="1"/>
      <c r="G1603" s="1"/>
      <c r="H1603" s="1"/>
      <c r="I1603" s="43"/>
    </row>
    <row r="1604" spans="1:9">
      <c r="A1604" t="s">
        <v>16</v>
      </c>
      <c r="B1604" t="s">
        <v>310</v>
      </c>
      <c r="C1604" t="str">
        <f t="shared" si="25"/>
        <v xml:space="preserve"> </v>
      </c>
      <c r="D1604">
        <v>1</v>
      </c>
      <c r="E1604">
        <v>1</v>
      </c>
      <c r="F1604" t="s">
        <v>311</v>
      </c>
      <c r="G1604" t="s">
        <v>13</v>
      </c>
      <c r="H1604" s="2">
        <f>VLOOKUP(B1604,'uc_2024-25'!D:U, 18, FALSE)</f>
        <v>0</v>
      </c>
      <c r="I1604" s="9"/>
    </row>
    <row r="1605" spans="1:9">
      <c r="A1605" s="1" t="s">
        <v>16</v>
      </c>
      <c r="B1605" s="1" t="s">
        <v>310</v>
      </c>
      <c r="C1605" t="str">
        <f t="shared" si="25"/>
        <v xml:space="preserve"> </v>
      </c>
      <c r="D1605" s="1">
        <v>1</v>
      </c>
      <c r="E1605" s="1">
        <v>1</v>
      </c>
      <c r="F1605" s="1" t="s">
        <v>311</v>
      </c>
      <c r="G1605" s="4" t="str">
        <f>VLOOKUP(B1604,'uc_2024-25'!D:AB, 25, FALSE)</f>
        <v>Coordenação externa ao ISA</v>
      </c>
      <c r="H1605" s="3">
        <v>0</v>
      </c>
      <c r="I1605" s="9"/>
    </row>
    <row r="1606" spans="1:9">
      <c r="A1606" t="s">
        <v>16</v>
      </c>
      <c r="B1606" t="s">
        <v>310</v>
      </c>
      <c r="C1606" t="str">
        <f t="shared" si="25"/>
        <v xml:space="preserve"> </v>
      </c>
      <c r="D1606">
        <v>1</v>
      </c>
      <c r="E1606">
        <v>1</v>
      </c>
      <c r="F1606" t="s">
        <v>311</v>
      </c>
      <c r="G1606" s="3"/>
      <c r="H1606" s="3">
        <v>0</v>
      </c>
      <c r="I1606" s="9"/>
    </row>
    <row r="1607" spans="1:9">
      <c r="A1607" s="1" t="s">
        <v>16</v>
      </c>
      <c r="B1607" s="1" t="s">
        <v>310</v>
      </c>
      <c r="C1607" t="str">
        <f t="shared" si="25"/>
        <v xml:space="preserve"> </v>
      </c>
      <c r="D1607" s="1">
        <v>1</v>
      </c>
      <c r="E1607" s="1">
        <v>1</v>
      </c>
      <c r="F1607" s="1" t="s">
        <v>311</v>
      </c>
      <c r="G1607" s="3"/>
      <c r="H1607" s="3">
        <v>0</v>
      </c>
      <c r="I1607" s="9"/>
    </row>
    <row r="1608" spans="1:9">
      <c r="A1608" t="s">
        <v>16</v>
      </c>
      <c r="B1608" t="s">
        <v>310</v>
      </c>
      <c r="C1608" t="str">
        <f t="shared" si="25"/>
        <v xml:space="preserve"> </v>
      </c>
      <c r="D1608">
        <v>1</v>
      </c>
      <c r="E1608">
        <v>1</v>
      </c>
      <c r="F1608" t="s">
        <v>311</v>
      </c>
      <c r="G1608" s="3"/>
      <c r="H1608" s="3">
        <v>0</v>
      </c>
      <c r="I1608" s="9"/>
    </row>
    <row r="1609" spans="1:9">
      <c r="A1609" s="1" t="s">
        <v>16</v>
      </c>
      <c r="B1609" s="1" t="s">
        <v>310</v>
      </c>
      <c r="C1609" t="str">
        <f t="shared" si="25"/>
        <v xml:space="preserve"> </v>
      </c>
      <c r="D1609" s="1">
        <v>1</v>
      </c>
      <c r="E1609" s="1">
        <v>1</v>
      </c>
      <c r="F1609" s="1" t="s">
        <v>311</v>
      </c>
      <c r="G1609" s="3"/>
      <c r="H1609" s="3">
        <v>0</v>
      </c>
      <c r="I1609" s="9"/>
    </row>
    <row r="1610" spans="1:9">
      <c r="A1610" t="s">
        <v>16</v>
      </c>
      <c r="B1610" t="s">
        <v>310</v>
      </c>
      <c r="C1610" t="str">
        <f t="shared" si="25"/>
        <v xml:space="preserve"> </v>
      </c>
      <c r="D1610">
        <v>1</v>
      </c>
      <c r="E1610">
        <v>1</v>
      </c>
      <c r="F1610" t="s">
        <v>311</v>
      </c>
      <c r="G1610" s="3"/>
      <c r="H1610" s="3">
        <v>0</v>
      </c>
      <c r="I1610" s="9"/>
    </row>
    <row r="1611" spans="1:9">
      <c r="A1611" s="1" t="s">
        <v>16</v>
      </c>
      <c r="B1611" s="1" t="s">
        <v>310</v>
      </c>
      <c r="C1611" t="str">
        <f t="shared" si="25"/>
        <v xml:space="preserve"> </v>
      </c>
      <c r="D1611" s="1">
        <v>1</v>
      </c>
      <c r="E1611" s="1">
        <v>1</v>
      </c>
      <c r="F1611" s="1" t="s">
        <v>311</v>
      </c>
      <c r="G1611" s="3"/>
      <c r="H1611" s="3">
        <v>0</v>
      </c>
      <c r="I1611" s="9"/>
    </row>
    <row r="1612" spans="1:9">
      <c r="A1612" t="s">
        <v>16</v>
      </c>
      <c r="B1612" t="s">
        <v>310</v>
      </c>
      <c r="C1612" t="str">
        <f t="shared" si="25"/>
        <v xml:space="preserve"> </v>
      </c>
      <c r="D1612">
        <v>1</v>
      </c>
      <c r="E1612">
        <v>1</v>
      </c>
      <c r="F1612" t="s">
        <v>311</v>
      </c>
      <c r="G1612" s="3"/>
      <c r="H1612" s="3">
        <v>0</v>
      </c>
      <c r="I1612" s="9"/>
    </row>
    <row r="1613" spans="1:9">
      <c r="A1613" s="1" t="s">
        <v>16</v>
      </c>
      <c r="B1613" s="1" t="s">
        <v>310</v>
      </c>
      <c r="C1613" t="str">
        <f t="shared" si="25"/>
        <v xml:space="preserve"> </v>
      </c>
      <c r="D1613" s="1">
        <v>1</v>
      </c>
      <c r="E1613" s="1">
        <v>1</v>
      </c>
      <c r="F1613" s="1" t="s">
        <v>311</v>
      </c>
      <c r="G1613" s="3"/>
      <c r="H1613" s="3">
        <v>0</v>
      </c>
      <c r="I1613" s="9"/>
    </row>
    <row r="1614" spans="1:9">
      <c r="A1614" t="s">
        <v>16</v>
      </c>
      <c r="B1614" t="s">
        <v>310</v>
      </c>
      <c r="C1614" t="str">
        <f t="shared" si="25"/>
        <v xml:space="preserve"> </v>
      </c>
      <c r="D1614">
        <v>1</v>
      </c>
      <c r="E1614">
        <v>1</v>
      </c>
      <c r="F1614" t="s">
        <v>311</v>
      </c>
      <c r="G1614" s="3"/>
      <c r="H1614" s="3">
        <v>0</v>
      </c>
      <c r="I1614" s="9"/>
    </row>
    <row r="1615" spans="1:9">
      <c r="A1615" s="1" t="s">
        <v>16</v>
      </c>
      <c r="B1615" s="1" t="s">
        <v>310</v>
      </c>
      <c r="C1615" t="str">
        <f t="shared" si="25"/>
        <v xml:space="preserve"> </v>
      </c>
      <c r="D1615" s="1">
        <v>1</v>
      </c>
      <c r="E1615" s="1">
        <v>1</v>
      </c>
      <c r="F1615" s="1" t="s">
        <v>311</v>
      </c>
      <c r="G1615" s="3"/>
      <c r="H1615" s="3">
        <v>0</v>
      </c>
      <c r="I1615" s="9"/>
    </row>
    <row r="1616" spans="1:9">
      <c r="A1616" t="s">
        <v>16</v>
      </c>
      <c r="B1616" t="s">
        <v>310</v>
      </c>
      <c r="C1616" t="str">
        <f t="shared" si="25"/>
        <v xml:space="preserve"> </v>
      </c>
      <c r="D1616">
        <v>1</v>
      </c>
      <c r="E1616">
        <v>1</v>
      </c>
      <c r="F1616" t="s">
        <v>311</v>
      </c>
      <c r="G1616" s="3"/>
      <c r="H1616" s="3">
        <v>0</v>
      </c>
      <c r="I1616" s="9"/>
    </row>
    <row r="1617" spans="1:9">
      <c r="A1617" s="1" t="s">
        <v>16</v>
      </c>
      <c r="B1617" s="1" t="s">
        <v>310</v>
      </c>
      <c r="C1617" t="str">
        <f t="shared" si="25"/>
        <v xml:space="preserve"> </v>
      </c>
      <c r="D1617" s="1">
        <v>1</v>
      </c>
      <c r="E1617" s="1">
        <v>1</v>
      </c>
      <c r="F1617" s="1" t="s">
        <v>311</v>
      </c>
      <c r="G1617" s="3"/>
      <c r="H1617" s="3">
        <v>0</v>
      </c>
      <c r="I1617" s="9"/>
    </row>
    <row r="1618" spans="1:9">
      <c r="A1618" t="s">
        <v>16</v>
      </c>
      <c r="B1618" t="s">
        <v>310</v>
      </c>
      <c r="C1618" t="str">
        <f t="shared" si="25"/>
        <v xml:space="preserve"> </v>
      </c>
      <c r="D1618">
        <v>1</v>
      </c>
      <c r="E1618">
        <v>1</v>
      </c>
      <c r="F1618" t="s">
        <v>311</v>
      </c>
      <c r="G1618" s="3"/>
      <c r="H1618" s="3">
        <v>0</v>
      </c>
      <c r="I1618" s="9"/>
    </row>
    <row r="1619" spans="1:9">
      <c r="A1619" s="1" t="s">
        <v>16</v>
      </c>
      <c r="B1619" s="1" t="s">
        <v>310</v>
      </c>
      <c r="C1619" t="str">
        <f t="shared" si="25"/>
        <v xml:space="preserve"> </v>
      </c>
      <c r="D1619" s="1">
        <v>1</v>
      </c>
      <c r="E1619" s="1">
        <v>1</v>
      </c>
      <c r="F1619" s="1" t="s">
        <v>311</v>
      </c>
      <c r="G1619" s="3"/>
      <c r="H1619" s="3">
        <v>0</v>
      </c>
      <c r="I1619" s="9"/>
    </row>
    <row r="1620" spans="1:9">
      <c r="A1620" t="s">
        <v>16</v>
      </c>
      <c r="B1620" t="s">
        <v>310</v>
      </c>
      <c r="C1620" t="str">
        <f t="shared" si="25"/>
        <v>2222</v>
      </c>
      <c r="D1620">
        <v>1</v>
      </c>
      <c r="E1620">
        <v>1</v>
      </c>
      <c r="F1620" t="s">
        <v>311</v>
      </c>
      <c r="G1620" t="s">
        <v>15</v>
      </c>
      <c r="H1620" s="2">
        <f>H1604-SUMIF(G1605:G1619,"&lt;&gt;",H1605:H1619)</f>
        <v>0</v>
      </c>
    </row>
    <row r="1621" spans="1:9">
      <c r="A1621" s="1"/>
      <c r="B1621" s="1"/>
      <c r="C1621" t="str">
        <f t="shared" si="25"/>
        <v xml:space="preserve"> </v>
      </c>
      <c r="D1621" s="1"/>
      <c r="E1621" s="1"/>
      <c r="F1621" s="1"/>
      <c r="G1621" s="1"/>
      <c r="H1621" s="1"/>
      <c r="I1621" s="43"/>
    </row>
    <row r="1622" spans="1:9">
      <c r="A1622" t="s">
        <v>16</v>
      </c>
      <c r="B1622" t="s">
        <v>312</v>
      </c>
      <c r="C1622" t="str">
        <f t="shared" si="25"/>
        <v xml:space="preserve"> </v>
      </c>
      <c r="D1622">
        <v>1</v>
      </c>
      <c r="E1622">
        <v>2</v>
      </c>
      <c r="F1622" t="s">
        <v>313</v>
      </c>
      <c r="G1622" t="s">
        <v>13</v>
      </c>
      <c r="H1622" s="2">
        <f>VLOOKUP(B1622,'uc_2024-25'!D:U, 18, FALSE)</f>
        <v>56</v>
      </c>
      <c r="I1622" s="9"/>
    </row>
    <row r="1623" spans="1:9">
      <c r="A1623" s="1" t="s">
        <v>16</v>
      </c>
      <c r="B1623" s="1" t="s">
        <v>312</v>
      </c>
      <c r="C1623" t="str">
        <f t="shared" si="25"/>
        <v xml:space="preserve"> </v>
      </c>
      <c r="D1623" s="1">
        <v>1</v>
      </c>
      <c r="E1623" s="1">
        <v>2</v>
      </c>
      <c r="F1623" s="1" t="s">
        <v>313</v>
      </c>
      <c r="G1623" s="4" t="str">
        <f>VLOOKUP(B1622,'uc_2024-25'!D:AB, 25, FALSE)</f>
        <v>Susana Maria de Abreu Dias</v>
      </c>
      <c r="H1623" s="3">
        <v>30</v>
      </c>
      <c r="I1623" s="9"/>
    </row>
    <row r="1624" spans="1:9">
      <c r="A1624" t="s">
        <v>16</v>
      </c>
      <c r="B1624" t="s">
        <v>312</v>
      </c>
      <c r="C1624" t="str">
        <f t="shared" si="25"/>
        <v xml:space="preserve"> </v>
      </c>
      <c r="D1624">
        <v>1</v>
      </c>
      <c r="E1624">
        <v>2</v>
      </c>
      <c r="F1624" t="s">
        <v>313</v>
      </c>
      <c r="G1624" s="3" t="s">
        <v>314</v>
      </c>
      <c r="H1624" s="3">
        <v>2</v>
      </c>
      <c r="I1624" s="9"/>
    </row>
    <row r="1625" spans="1:9" ht="76.5">
      <c r="A1625" s="1" t="s">
        <v>16</v>
      </c>
      <c r="B1625" s="1" t="s">
        <v>312</v>
      </c>
      <c r="C1625" t="str">
        <f t="shared" si="25"/>
        <v xml:space="preserve"> </v>
      </c>
      <c r="D1625" s="1">
        <v>1</v>
      </c>
      <c r="E1625" s="1">
        <v>2</v>
      </c>
      <c r="F1625" s="1" t="s">
        <v>313</v>
      </c>
      <c r="G1625" s="3" t="s">
        <v>48</v>
      </c>
      <c r="H1625" s="3">
        <v>24</v>
      </c>
      <c r="I1625" s="9" t="s">
        <v>315</v>
      </c>
    </row>
    <row r="1626" spans="1:9">
      <c r="A1626" t="s">
        <v>16</v>
      </c>
      <c r="B1626" t="s">
        <v>312</v>
      </c>
      <c r="C1626" t="str">
        <f t="shared" si="25"/>
        <v xml:space="preserve"> </v>
      </c>
      <c r="D1626">
        <v>1</v>
      </c>
      <c r="E1626">
        <v>2</v>
      </c>
      <c r="F1626" t="s">
        <v>313</v>
      </c>
      <c r="G1626" s="3"/>
      <c r="H1626" s="3">
        <v>0</v>
      </c>
      <c r="I1626" s="9"/>
    </row>
    <row r="1627" spans="1:9">
      <c r="A1627" s="1" t="s">
        <v>16</v>
      </c>
      <c r="B1627" s="1" t="s">
        <v>312</v>
      </c>
      <c r="C1627" t="str">
        <f t="shared" si="25"/>
        <v xml:space="preserve"> </v>
      </c>
      <c r="D1627" s="1">
        <v>1</v>
      </c>
      <c r="E1627" s="1">
        <v>2</v>
      </c>
      <c r="F1627" s="1" t="s">
        <v>313</v>
      </c>
      <c r="G1627" s="3"/>
      <c r="H1627" s="3">
        <v>0</v>
      </c>
      <c r="I1627" s="9"/>
    </row>
    <row r="1628" spans="1:9">
      <c r="A1628" t="s">
        <v>16</v>
      </c>
      <c r="B1628" t="s">
        <v>312</v>
      </c>
      <c r="C1628" t="str">
        <f t="shared" si="25"/>
        <v xml:space="preserve"> </v>
      </c>
      <c r="D1628">
        <v>1</v>
      </c>
      <c r="E1628">
        <v>2</v>
      </c>
      <c r="F1628" t="s">
        <v>313</v>
      </c>
      <c r="G1628" s="3"/>
      <c r="H1628" s="3">
        <v>0</v>
      </c>
      <c r="I1628" s="9"/>
    </row>
    <row r="1629" spans="1:9">
      <c r="A1629" s="1" t="s">
        <v>16</v>
      </c>
      <c r="B1629" s="1" t="s">
        <v>312</v>
      </c>
      <c r="C1629" t="str">
        <f t="shared" si="25"/>
        <v xml:space="preserve"> </v>
      </c>
      <c r="D1629" s="1">
        <v>1</v>
      </c>
      <c r="E1629" s="1">
        <v>2</v>
      </c>
      <c r="F1629" s="1" t="s">
        <v>313</v>
      </c>
      <c r="G1629" s="3"/>
      <c r="H1629" s="3">
        <v>0</v>
      </c>
      <c r="I1629" s="9"/>
    </row>
    <row r="1630" spans="1:9">
      <c r="A1630" t="s">
        <v>16</v>
      </c>
      <c r="B1630" t="s">
        <v>312</v>
      </c>
      <c r="C1630" t="str">
        <f t="shared" si="25"/>
        <v xml:space="preserve"> </v>
      </c>
      <c r="D1630">
        <v>1</v>
      </c>
      <c r="E1630">
        <v>2</v>
      </c>
      <c r="F1630" t="s">
        <v>313</v>
      </c>
      <c r="G1630" s="3"/>
      <c r="H1630" s="3">
        <v>0</v>
      </c>
      <c r="I1630" s="9"/>
    </row>
    <row r="1631" spans="1:9">
      <c r="A1631" s="1" t="s">
        <v>16</v>
      </c>
      <c r="B1631" s="1" t="s">
        <v>312</v>
      </c>
      <c r="C1631" t="str">
        <f t="shared" si="25"/>
        <v xml:space="preserve"> </v>
      </c>
      <c r="D1631" s="1">
        <v>1</v>
      </c>
      <c r="E1631" s="1">
        <v>2</v>
      </c>
      <c r="F1631" s="1" t="s">
        <v>313</v>
      </c>
      <c r="G1631" s="3"/>
      <c r="H1631" s="3">
        <v>0</v>
      </c>
      <c r="I1631" s="9"/>
    </row>
    <row r="1632" spans="1:9">
      <c r="A1632" t="s">
        <v>16</v>
      </c>
      <c r="B1632" t="s">
        <v>312</v>
      </c>
      <c r="C1632" t="str">
        <f t="shared" si="25"/>
        <v xml:space="preserve"> </v>
      </c>
      <c r="D1632">
        <v>1</v>
      </c>
      <c r="E1632">
        <v>2</v>
      </c>
      <c r="F1632" t="s">
        <v>313</v>
      </c>
      <c r="G1632" s="3"/>
      <c r="H1632" s="3">
        <v>0</v>
      </c>
      <c r="I1632" s="9"/>
    </row>
    <row r="1633" spans="1:9">
      <c r="A1633" s="1" t="s">
        <v>16</v>
      </c>
      <c r="B1633" s="1" t="s">
        <v>312</v>
      </c>
      <c r="C1633" t="str">
        <f t="shared" si="25"/>
        <v xml:space="preserve"> </v>
      </c>
      <c r="D1633" s="1">
        <v>1</v>
      </c>
      <c r="E1633" s="1">
        <v>2</v>
      </c>
      <c r="F1633" s="1" t="s">
        <v>313</v>
      </c>
      <c r="G1633" s="3"/>
      <c r="H1633" s="3">
        <v>0</v>
      </c>
      <c r="I1633" s="9"/>
    </row>
    <row r="1634" spans="1:9">
      <c r="A1634" t="s">
        <v>16</v>
      </c>
      <c r="B1634" t="s">
        <v>312</v>
      </c>
      <c r="C1634" t="str">
        <f t="shared" si="25"/>
        <v xml:space="preserve"> </v>
      </c>
      <c r="D1634">
        <v>1</v>
      </c>
      <c r="E1634">
        <v>2</v>
      </c>
      <c r="F1634" t="s">
        <v>313</v>
      </c>
      <c r="G1634" s="3"/>
      <c r="H1634" s="3">
        <v>0</v>
      </c>
      <c r="I1634" s="9"/>
    </row>
    <row r="1635" spans="1:9">
      <c r="A1635" s="1" t="s">
        <v>16</v>
      </c>
      <c r="B1635" s="1" t="s">
        <v>312</v>
      </c>
      <c r="C1635" t="str">
        <f t="shared" si="25"/>
        <v xml:space="preserve"> </v>
      </c>
      <c r="D1635" s="1">
        <v>1</v>
      </c>
      <c r="E1635" s="1">
        <v>2</v>
      </c>
      <c r="F1635" s="1" t="s">
        <v>313</v>
      </c>
      <c r="G1635" s="3"/>
      <c r="H1635" s="3">
        <v>0</v>
      </c>
      <c r="I1635" s="9"/>
    </row>
    <row r="1636" spans="1:9">
      <c r="A1636" t="s">
        <v>16</v>
      </c>
      <c r="B1636" t="s">
        <v>312</v>
      </c>
      <c r="C1636" t="str">
        <f t="shared" si="25"/>
        <v xml:space="preserve"> </v>
      </c>
      <c r="D1636">
        <v>1</v>
      </c>
      <c r="E1636">
        <v>2</v>
      </c>
      <c r="F1636" t="s">
        <v>313</v>
      </c>
      <c r="G1636" s="3"/>
      <c r="H1636" s="3">
        <v>0</v>
      </c>
      <c r="I1636" s="9"/>
    </row>
    <row r="1637" spans="1:9">
      <c r="A1637" s="1" t="s">
        <v>16</v>
      </c>
      <c r="B1637" s="1" t="s">
        <v>312</v>
      </c>
      <c r="C1637" t="str">
        <f t="shared" si="25"/>
        <v xml:space="preserve"> </v>
      </c>
      <c r="D1637" s="1">
        <v>1</v>
      </c>
      <c r="E1637" s="1">
        <v>2</v>
      </c>
      <c r="F1637" s="1" t="s">
        <v>313</v>
      </c>
      <c r="G1637" s="3"/>
      <c r="H1637" s="3">
        <v>0</v>
      </c>
      <c r="I1637" s="9"/>
    </row>
    <row r="1638" spans="1:9">
      <c r="A1638" t="s">
        <v>16</v>
      </c>
      <c r="B1638" t="s">
        <v>312</v>
      </c>
      <c r="C1638" t="str">
        <f t="shared" si="25"/>
        <v>1614</v>
      </c>
      <c r="D1638">
        <v>1</v>
      </c>
      <c r="E1638">
        <v>2</v>
      </c>
      <c r="F1638" t="s">
        <v>313</v>
      </c>
      <c r="G1638" t="s">
        <v>15</v>
      </c>
      <c r="H1638" s="2">
        <f>H1622-SUMIF(G1623:G1637,"&lt;&gt;",H1623:H1637)</f>
        <v>0</v>
      </c>
    </row>
    <row r="1639" spans="1:9">
      <c r="A1639" s="1"/>
      <c r="B1639" s="1"/>
      <c r="C1639" t="str">
        <f t="shared" si="25"/>
        <v xml:space="preserve"> </v>
      </c>
      <c r="D1639" s="1"/>
      <c r="E1639" s="1"/>
      <c r="F1639" s="1"/>
      <c r="G1639" s="1"/>
      <c r="H1639" s="1"/>
      <c r="I1639" s="43"/>
    </row>
    <row r="1640" spans="1:9">
      <c r="A1640" t="s">
        <v>16</v>
      </c>
      <c r="B1640" t="s">
        <v>316</v>
      </c>
      <c r="C1640" t="str">
        <f t="shared" si="25"/>
        <v xml:space="preserve"> </v>
      </c>
      <c r="D1640">
        <v>1</v>
      </c>
      <c r="E1640">
        <v>2</v>
      </c>
      <c r="F1640" t="s">
        <v>317</v>
      </c>
      <c r="G1640" t="s">
        <v>13</v>
      </c>
      <c r="H1640" s="2">
        <f>VLOOKUP(B1640,'uc_2024-25'!D:U, 18, FALSE)</f>
        <v>0</v>
      </c>
      <c r="I1640" s="9"/>
    </row>
    <row r="1641" spans="1:9">
      <c r="A1641" s="1" t="s">
        <v>16</v>
      </c>
      <c r="B1641" s="1" t="s">
        <v>316</v>
      </c>
      <c r="C1641" t="str">
        <f t="shared" si="25"/>
        <v xml:space="preserve"> </v>
      </c>
      <c r="D1641" s="1">
        <v>1</v>
      </c>
      <c r="E1641" s="1">
        <v>2</v>
      </c>
      <c r="F1641" s="1" t="s">
        <v>317</v>
      </c>
      <c r="G1641" s="4" t="str">
        <f>VLOOKUP(B1640,'uc_2024-25'!D:AB, 25, FALSE)</f>
        <v>Coordenação externa ao ISA</v>
      </c>
      <c r="H1641" s="3">
        <v>0</v>
      </c>
      <c r="I1641" s="9"/>
    </row>
    <row r="1642" spans="1:9">
      <c r="A1642" t="s">
        <v>16</v>
      </c>
      <c r="B1642" t="s">
        <v>316</v>
      </c>
      <c r="C1642" t="str">
        <f t="shared" si="25"/>
        <v xml:space="preserve"> </v>
      </c>
      <c r="D1642">
        <v>1</v>
      </c>
      <c r="E1642">
        <v>2</v>
      </c>
      <c r="F1642" t="s">
        <v>317</v>
      </c>
      <c r="G1642" s="3"/>
      <c r="H1642" s="3">
        <v>0</v>
      </c>
      <c r="I1642" s="9"/>
    </row>
    <row r="1643" spans="1:9">
      <c r="A1643" s="1" t="s">
        <v>16</v>
      </c>
      <c r="B1643" s="1" t="s">
        <v>316</v>
      </c>
      <c r="C1643" t="str">
        <f t="shared" si="25"/>
        <v xml:space="preserve"> </v>
      </c>
      <c r="D1643" s="1">
        <v>1</v>
      </c>
      <c r="E1643" s="1">
        <v>2</v>
      </c>
      <c r="F1643" s="1" t="s">
        <v>317</v>
      </c>
      <c r="G1643" s="3"/>
      <c r="H1643" s="3">
        <v>0</v>
      </c>
      <c r="I1643" s="9"/>
    </row>
    <row r="1644" spans="1:9">
      <c r="A1644" t="s">
        <v>16</v>
      </c>
      <c r="B1644" t="s">
        <v>316</v>
      </c>
      <c r="C1644" t="str">
        <f t="shared" si="25"/>
        <v xml:space="preserve"> </v>
      </c>
      <c r="D1644">
        <v>1</v>
      </c>
      <c r="E1644">
        <v>2</v>
      </c>
      <c r="F1644" t="s">
        <v>317</v>
      </c>
      <c r="G1644" s="3"/>
      <c r="H1644" s="3">
        <v>0</v>
      </c>
      <c r="I1644" s="9"/>
    </row>
    <row r="1645" spans="1:9">
      <c r="A1645" s="1" t="s">
        <v>16</v>
      </c>
      <c r="B1645" s="1" t="s">
        <v>316</v>
      </c>
      <c r="C1645" t="str">
        <f t="shared" si="25"/>
        <v xml:space="preserve"> </v>
      </c>
      <c r="D1645" s="1">
        <v>1</v>
      </c>
      <c r="E1645" s="1">
        <v>2</v>
      </c>
      <c r="F1645" s="1" t="s">
        <v>317</v>
      </c>
      <c r="G1645" s="3"/>
      <c r="H1645" s="3">
        <v>0</v>
      </c>
      <c r="I1645" s="9"/>
    </row>
    <row r="1646" spans="1:9">
      <c r="A1646" t="s">
        <v>16</v>
      </c>
      <c r="B1646" t="s">
        <v>316</v>
      </c>
      <c r="C1646" t="str">
        <f t="shared" si="25"/>
        <v xml:space="preserve"> </v>
      </c>
      <c r="D1646">
        <v>1</v>
      </c>
      <c r="E1646">
        <v>2</v>
      </c>
      <c r="F1646" t="s">
        <v>317</v>
      </c>
      <c r="G1646" s="3"/>
      <c r="H1646" s="3">
        <v>0</v>
      </c>
      <c r="I1646" s="9"/>
    </row>
    <row r="1647" spans="1:9">
      <c r="A1647" s="1" t="s">
        <v>16</v>
      </c>
      <c r="B1647" s="1" t="s">
        <v>316</v>
      </c>
      <c r="C1647" t="str">
        <f t="shared" si="25"/>
        <v xml:space="preserve"> </v>
      </c>
      <c r="D1647" s="1">
        <v>1</v>
      </c>
      <c r="E1647" s="1">
        <v>2</v>
      </c>
      <c r="F1647" s="1" t="s">
        <v>317</v>
      </c>
      <c r="G1647" s="3"/>
      <c r="H1647" s="3">
        <v>0</v>
      </c>
      <c r="I1647" s="9"/>
    </row>
    <row r="1648" spans="1:9">
      <c r="A1648" t="s">
        <v>16</v>
      </c>
      <c r="B1648" t="s">
        <v>316</v>
      </c>
      <c r="C1648" t="str">
        <f t="shared" si="25"/>
        <v xml:space="preserve"> </v>
      </c>
      <c r="D1648">
        <v>1</v>
      </c>
      <c r="E1648">
        <v>2</v>
      </c>
      <c r="F1648" t="s">
        <v>317</v>
      </c>
      <c r="G1648" s="3"/>
      <c r="H1648" s="3">
        <v>0</v>
      </c>
      <c r="I1648" s="9"/>
    </row>
    <row r="1649" spans="1:9">
      <c r="A1649" s="1" t="s">
        <v>16</v>
      </c>
      <c r="B1649" s="1" t="s">
        <v>316</v>
      </c>
      <c r="C1649" t="str">
        <f t="shared" si="25"/>
        <v xml:space="preserve"> </v>
      </c>
      <c r="D1649" s="1">
        <v>1</v>
      </c>
      <c r="E1649" s="1">
        <v>2</v>
      </c>
      <c r="F1649" s="1" t="s">
        <v>317</v>
      </c>
      <c r="G1649" s="3"/>
      <c r="H1649" s="3">
        <v>0</v>
      </c>
      <c r="I1649" s="9"/>
    </row>
    <row r="1650" spans="1:9">
      <c r="A1650" t="s">
        <v>16</v>
      </c>
      <c r="B1650" t="s">
        <v>316</v>
      </c>
      <c r="C1650" t="str">
        <f t="shared" si="25"/>
        <v xml:space="preserve"> </v>
      </c>
      <c r="D1650">
        <v>1</v>
      </c>
      <c r="E1650">
        <v>2</v>
      </c>
      <c r="F1650" t="s">
        <v>317</v>
      </c>
      <c r="G1650" s="3"/>
      <c r="H1650" s="3">
        <v>0</v>
      </c>
      <c r="I1650" s="9"/>
    </row>
    <row r="1651" spans="1:9">
      <c r="A1651" s="1" t="s">
        <v>16</v>
      </c>
      <c r="B1651" s="1" t="s">
        <v>316</v>
      </c>
      <c r="C1651" t="str">
        <f t="shared" si="25"/>
        <v xml:space="preserve"> </v>
      </c>
      <c r="D1651" s="1">
        <v>1</v>
      </c>
      <c r="E1651" s="1">
        <v>2</v>
      </c>
      <c r="F1651" s="1" t="s">
        <v>317</v>
      </c>
      <c r="G1651" s="3"/>
      <c r="H1651" s="3">
        <v>0</v>
      </c>
      <c r="I1651" s="9"/>
    </row>
    <row r="1652" spans="1:9">
      <c r="A1652" t="s">
        <v>16</v>
      </c>
      <c r="B1652" t="s">
        <v>316</v>
      </c>
      <c r="C1652" t="str">
        <f t="shared" si="25"/>
        <v xml:space="preserve"> </v>
      </c>
      <c r="D1652">
        <v>1</v>
      </c>
      <c r="E1652">
        <v>2</v>
      </c>
      <c r="F1652" t="s">
        <v>317</v>
      </c>
      <c r="G1652" s="3"/>
      <c r="H1652" s="3">
        <v>0</v>
      </c>
      <c r="I1652" s="9"/>
    </row>
    <row r="1653" spans="1:9">
      <c r="A1653" s="1" t="s">
        <v>16</v>
      </c>
      <c r="B1653" s="1" t="s">
        <v>316</v>
      </c>
      <c r="C1653" t="str">
        <f t="shared" si="25"/>
        <v xml:space="preserve"> </v>
      </c>
      <c r="D1653" s="1">
        <v>1</v>
      </c>
      <c r="E1653" s="1">
        <v>2</v>
      </c>
      <c r="F1653" s="1" t="s">
        <v>317</v>
      </c>
      <c r="G1653" s="3"/>
      <c r="H1653" s="3">
        <v>0</v>
      </c>
      <c r="I1653" s="9"/>
    </row>
    <row r="1654" spans="1:9">
      <c r="A1654" t="s">
        <v>16</v>
      </c>
      <c r="B1654" t="s">
        <v>316</v>
      </c>
      <c r="C1654" t="str">
        <f t="shared" si="25"/>
        <v xml:space="preserve"> </v>
      </c>
      <c r="D1654">
        <v>1</v>
      </c>
      <c r="E1654">
        <v>2</v>
      </c>
      <c r="F1654" t="s">
        <v>317</v>
      </c>
      <c r="G1654" s="3"/>
      <c r="H1654" s="3">
        <v>0</v>
      </c>
      <c r="I1654" s="9"/>
    </row>
    <row r="1655" spans="1:9">
      <c r="A1655" s="1" t="s">
        <v>16</v>
      </c>
      <c r="B1655" s="1" t="s">
        <v>316</v>
      </c>
      <c r="C1655" t="str">
        <f t="shared" si="25"/>
        <v xml:space="preserve"> </v>
      </c>
      <c r="D1655" s="1">
        <v>1</v>
      </c>
      <c r="E1655" s="1">
        <v>2</v>
      </c>
      <c r="F1655" s="1" t="s">
        <v>317</v>
      </c>
      <c r="G1655" s="3"/>
      <c r="H1655" s="3">
        <v>0</v>
      </c>
      <c r="I1655" s="9"/>
    </row>
    <row r="1656" spans="1:9">
      <c r="A1656" t="s">
        <v>16</v>
      </c>
      <c r="B1656" t="s">
        <v>316</v>
      </c>
      <c r="C1656" t="str">
        <f t="shared" si="25"/>
        <v>10022</v>
      </c>
      <c r="D1656">
        <v>1</v>
      </c>
      <c r="E1656">
        <v>2</v>
      </c>
      <c r="F1656" t="s">
        <v>317</v>
      </c>
      <c r="G1656" t="s">
        <v>15</v>
      </c>
      <c r="H1656" s="2">
        <f>H1640-SUMIF(G1641:G1655,"&lt;&gt;",H1641:H1655)</f>
        <v>0</v>
      </c>
    </row>
    <row r="1657" spans="1:9">
      <c r="A1657" s="1"/>
      <c r="B1657" s="1"/>
      <c r="C1657" t="str">
        <f t="shared" si="25"/>
        <v xml:space="preserve"> </v>
      </c>
      <c r="D1657" s="1"/>
      <c r="E1657" s="1"/>
      <c r="F1657" s="1"/>
      <c r="G1657" s="1"/>
      <c r="H1657" s="1"/>
      <c r="I1657" s="43"/>
    </row>
    <row r="1658" spans="1:9">
      <c r="A1658" t="s">
        <v>34</v>
      </c>
      <c r="B1658" t="s">
        <v>318</v>
      </c>
      <c r="C1658" t="str">
        <f t="shared" si="25"/>
        <v xml:space="preserve"> </v>
      </c>
      <c r="D1658">
        <v>3</v>
      </c>
      <c r="E1658">
        <v>1</v>
      </c>
      <c r="F1658" t="s">
        <v>319</v>
      </c>
      <c r="G1658" t="s">
        <v>13</v>
      </c>
      <c r="H1658" s="2">
        <f>VLOOKUP(B1658,'uc_2024-25'!D:U, 18, FALSE)</f>
        <v>28</v>
      </c>
      <c r="I1658" s="9"/>
    </row>
    <row r="1659" spans="1:9">
      <c r="A1659" s="1" t="s">
        <v>34</v>
      </c>
      <c r="B1659" s="1" t="s">
        <v>318</v>
      </c>
      <c r="C1659" t="str">
        <f t="shared" si="25"/>
        <v xml:space="preserve"> </v>
      </c>
      <c r="D1659" s="1">
        <v>3</v>
      </c>
      <c r="E1659" s="1">
        <v>1</v>
      </c>
      <c r="F1659" s="1" t="s">
        <v>319</v>
      </c>
      <c r="G1659" s="4" t="str">
        <f>VLOOKUP(B1658,'uc_2024-25'!D:AB, 25, FALSE)</f>
        <v>Maria Teresa Marques Ferreira</v>
      </c>
      <c r="H1659" s="3">
        <v>14</v>
      </c>
      <c r="I1659" s="9"/>
    </row>
    <row r="1660" spans="1:9">
      <c r="A1660" t="s">
        <v>34</v>
      </c>
      <c r="B1660" t="s">
        <v>318</v>
      </c>
      <c r="C1660" t="str">
        <f t="shared" si="25"/>
        <v xml:space="preserve"> </v>
      </c>
      <c r="D1660">
        <v>3</v>
      </c>
      <c r="E1660">
        <v>1</v>
      </c>
      <c r="F1660" t="s">
        <v>319</v>
      </c>
      <c r="G1660" s="3" t="s">
        <v>320</v>
      </c>
      <c r="H1660" s="3">
        <v>14</v>
      </c>
      <c r="I1660" s="9"/>
    </row>
    <row r="1661" spans="1:9">
      <c r="A1661" s="1" t="s">
        <v>34</v>
      </c>
      <c r="B1661" s="1" t="s">
        <v>318</v>
      </c>
      <c r="C1661" t="str">
        <f t="shared" si="25"/>
        <v xml:space="preserve"> </v>
      </c>
      <c r="D1661" s="1">
        <v>3</v>
      </c>
      <c r="E1661" s="1">
        <v>1</v>
      </c>
      <c r="F1661" s="1" t="s">
        <v>319</v>
      </c>
      <c r="G1661" s="3"/>
      <c r="H1661" s="3">
        <v>0</v>
      </c>
      <c r="I1661" s="9"/>
    </row>
    <row r="1662" spans="1:9">
      <c r="A1662" t="s">
        <v>34</v>
      </c>
      <c r="B1662" t="s">
        <v>318</v>
      </c>
      <c r="C1662" t="str">
        <f t="shared" si="25"/>
        <v xml:space="preserve"> </v>
      </c>
      <c r="D1662">
        <v>3</v>
      </c>
      <c r="E1662">
        <v>1</v>
      </c>
      <c r="F1662" t="s">
        <v>319</v>
      </c>
      <c r="G1662" s="3"/>
      <c r="H1662" s="3">
        <v>0</v>
      </c>
      <c r="I1662" s="9"/>
    </row>
    <row r="1663" spans="1:9">
      <c r="A1663" s="1" t="s">
        <v>34</v>
      </c>
      <c r="B1663" s="1" t="s">
        <v>318</v>
      </c>
      <c r="C1663" t="str">
        <f t="shared" si="25"/>
        <v xml:space="preserve"> </v>
      </c>
      <c r="D1663" s="1">
        <v>3</v>
      </c>
      <c r="E1663" s="1">
        <v>1</v>
      </c>
      <c r="F1663" s="1" t="s">
        <v>319</v>
      </c>
      <c r="G1663" s="3"/>
      <c r="H1663" s="3">
        <v>0</v>
      </c>
      <c r="I1663" s="9"/>
    </row>
    <row r="1664" spans="1:9">
      <c r="A1664" t="s">
        <v>34</v>
      </c>
      <c r="B1664" t="s">
        <v>318</v>
      </c>
      <c r="C1664" t="str">
        <f t="shared" si="25"/>
        <v xml:space="preserve"> </v>
      </c>
      <c r="D1664">
        <v>3</v>
      </c>
      <c r="E1664">
        <v>1</v>
      </c>
      <c r="F1664" t="s">
        <v>319</v>
      </c>
      <c r="G1664" s="3"/>
      <c r="H1664" s="3">
        <v>0</v>
      </c>
      <c r="I1664" s="9"/>
    </row>
    <row r="1665" spans="1:9">
      <c r="A1665" s="1" t="s">
        <v>34</v>
      </c>
      <c r="B1665" s="1" t="s">
        <v>318</v>
      </c>
      <c r="C1665" t="str">
        <f t="shared" si="25"/>
        <v xml:space="preserve"> </v>
      </c>
      <c r="D1665" s="1">
        <v>3</v>
      </c>
      <c r="E1665" s="1">
        <v>1</v>
      </c>
      <c r="F1665" s="1" t="s">
        <v>319</v>
      </c>
      <c r="G1665" s="3"/>
      <c r="H1665" s="3">
        <v>0</v>
      </c>
      <c r="I1665" s="9"/>
    </row>
    <row r="1666" spans="1:9">
      <c r="A1666" t="s">
        <v>34</v>
      </c>
      <c r="B1666" t="s">
        <v>318</v>
      </c>
      <c r="C1666" t="str">
        <f t="shared" si="25"/>
        <v xml:space="preserve"> </v>
      </c>
      <c r="D1666">
        <v>3</v>
      </c>
      <c r="E1666">
        <v>1</v>
      </c>
      <c r="F1666" t="s">
        <v>319</v>
      </c>
      <c r="G1666" s="3"/>
      <c r="H1666" s="3">
        <v>0</v>
      </c>
      <c r="I1666" s="9"/>
    </row>
    <row r="1667" spans="1:9">
      <c r="A1667" s="1" t="s">
        <v>34</v>
      </c>
      <c r="B1667" s="1" t="s">
        <v>318</v>
      </c>
      <c r="C1667" t="str">
        <f t="shared" ref="C1667:C1730" si="26">IF(G1667="Em falta (positivo); A mais (negativo):",B1667," ")</f>
        <v xml:space="preserve"> </v>
      </c>
      <c r="D1667" s="1">
        <v>3</v>
      </c>
      <c r="E1667" s="1">
        <v>1</v>
      </c>
      <c r="F1667" s="1" t="s">
        <v>319</v>
      </c>
      <c r="G1667" s="3"/>
      <c r="H1667" s="3">
        <v>0</v>
      </c>
      <c r="I1667" s="9"/>
    </row>
    <row r="1668" spans="1:9">
      <c r="A1668" t="s">
        <v>34</v>
      </c>
      <c r="B1668" t="s">
        <v>318</v>
      </c>
      <c r="C1668" t="str">
        <f t="shared" si="26"/>
        <v xml:space="preserve"> </v>
      </c>
      <c r="D1668">
        <v>3</v>
      </c>
      <c r="E1668">
        <v>1</v>
      </c>
      <c r="F1668" t="s">
        <v>319</v>
      </c>
      <c r="G1668" s="3"/>
      <c r="H1668" s="3">
        <v>0</v>
      </c>
      <c r="I1668" s="9"/>
    </row>
    <row r="1669" spans="1:9">
      <c r="A1669" s="1" t="s">
        <v>34</v>
      </c>
      <c r="B1669" s="1" t="s">
        <v>318</v>
      </c>
      <c r="C1669" t="str">
        <f t="shared" si="26"/>
        <v xml:space="preserve"> </v>
      </c>
      <c r="D1669" s="1">
        <v>3</v>
      </c>
      <c r="E1669" s="1">
        <v>1</v>
      </c>
      <c r="F1669" s="1" t="s">
        <v>319</v>
      </c>
      <c r="G1669" s="3"/>
      <c r="H1669" s="3">
        <v>0</v>
      </c>
      <c r="I1669" s="9"/>
    </row>
    <row r="1670" spans="1:9">
      <c r="A1670" t="s">
        <v>34</v>
      </c>
      <c r="B1670" t="s">
        <v>318</v>
      </c>
      <c r="C1670" t="str">
        <f t="shared" si="26"/>
        <v xml:space="preserve"> </v>
      </c>
      <c r="D1670">
        <v>3</v>
      </c>
      <c r="E1670">
        <v>1</v>
      </c>
      <c r="F1670" t="s">
        <v>319</v>
      </c>
      <c r="G1670" s="3"/>
      <c r="H1670" s="3">
        <v>0</v>
      </c>
      <c r="I1670" s="9"/>
    </row>
    <row r="1671" spans="1:9">
      <c r="A1671" s="1" t="s">
        <v>34</v>
      </c>
      <c r="B1671" s="1" t="s">
        <v>318</v>
      </c>
      <c r="C1671" t="str">
        <f t="shared" si="26"/>
        <v xml:space="preserve"> </v>
      </c>
      <c r="D1671" s="1">
        <v>3</v>
      </c>
      <c r="E1671" s="1">
        <v>1</v>
      </c>
      <c r="F1671" s="1" t="s">
        <v>319</v>
      </c>
      <c r="G1671" s="3"/>
      <c r="H1671" s="3">
        <v>0</v>
      </c>
      <c r="I1671" s="9"/>
    </row>
    <row r="1672" spans="1:9">
      <c r="A1672" t="s">
        <v>34</v>
      </c>
      <c r="B1672" t="s">
        <v>318</v>
      </c>
      <c r="C1672" t="str">
        <f t="shared" si="26"/>
        <v xml:space="preserve"> </v>
      </c>
      <c r="D1672">
        <v>3</v>
      </c>
      <c r="E1672">
        <v>1</v>
      </c>
      <c r="F1672" t="s">
        <v>319</v>
      </c>
      <c r="G1672" s="3"/>
      <c r="H1672" s="3">
        <v>0</v>
      </c>
      <c r="I1672" s="9"/>
    </row>
    <row r="1673" spans="1:9">
      <c r="A1673" s="1" t="s">
        <v>34</v>
      </c>
      <c r="B1673" s="1" t="s">
        <v>318</v>
      </c>
      <c r="C1673" t="str">
        <f t="shared" si="26"/>
        <v xml:space="preserve"> </v>
      </c>
      <c r="D1673" s="1">
        <v>3</v>
      </c>
      <c r="E1673" s="1">
        <v>1</v>
      </c>
      <c r="F1673" s="1" t="s">
        <v>319</v>
      </c>
      <c r="G1673" s="3"/>
      <c r="H1673" s="3">
        <v>0</v>
      </c>
      <c r="I1673" s="9"/>
    </row>
    <row r="1674" spans="1:9">
      <c r="A1674" t="s">
        <v>34</v>
      </c>
      <c r="B1674" t="s">
        <v>318</v>
      </c>
      <c r="C1674" t="str">
        <f t="shared" si="26"/>
        <v>2488</v>
      </c>
      <c r="D1674">
        <v>3</v>
      </c>
      <c r="E1674">
        <v>1</v>
      </c>
      <c r="F1674" t="s">
        <v>319</v>
      </c>
      <c r="G1674" t="s">
        <v>15</v>
      </c>
      <c r="H1674" s="2">
        <f>H1658-SUMIF(G1659:G1673,"&lt;&gt;",H1659:H1673)</f>
        <v>0</v>
      </c>
    </row>
    <row r="1675" spans="1:9">
      <c r="A1675" s="1"/>
      <c r="B1675" s="1"/>
      <c r="C1675" t="str">
        <f t="shared" si="26"/>
        <v xml:space="preserve"> </v>
      </c>
      <c r="D1675" s="1"/>
      <c r="E1675" s="1"/>
      <c r="F1675" s="1"/>
      <c r="G1675" s="1"/>
      <c r="H1675" s="1"/>
      <c r="I1675" s="43"/>
    </row>
    <row r="1676" spans="1:9" ht="30.75">
      <c r="A1676" t="s">
        <v>16</v>
      </c>
      <c r="B1676" t="s">
        <v>321</v>
      </c>
      <c r="C1676" t="str">
        <f t="shared" si="26"/>
        <v xml:space="preserve"> </v>
      </c>
      <c r="D1676">
        <v>1</v>
      </c>
      <c r="E1676">
        <v>1</v>
      </c>
      <c r="F1676" t="s">
        <v>322</v>
      </c>
      <c r="G1676" t="s">
        <v>13</v>
      </c>
      <c r="H1676" s="2">
        <f>VLOOKUP(B1676,'uc_2024-25'!D:U, 18, FALSE)</f>
        <v>70</v>
      </c>
      <c r="I1676" s="9" t="s">
        <v>323</v>
      </c>
    </row>
    <row r="1677" spans="1:9">
      <c r="A1677" s="1" t="s">
        <v>16</v>
      </c>
      <c r="B1677" s="1" t="s">
        <v>321</v>
      </c>
      <c r="C1677" t="str">
        <f t="shared" si="26"/>
        <v xml:space="preserve"> </v>
      </c>
      <c r="D1677" s="1">
        <v>1</v>
      </c>
      <c r="E1677" s="1">
        <v>1</v>
      </c>
      <c r="F1677" s="1" t="s">
        <v>322</v>
      </c>
      <c r="G1677" s="4" t="str">
        <f>VLOOKUP(B1676,'uc_2024-25'!D:AB, 25, FALSE)</f>
        <v>Manuela Rodrigues Branco Simões</v>
      </c>
      <c r="H1677" s="3">
        <v>32</v>
      </c>
      <c r="I1677" s="9"/>
    </row>
    <row r="1678" spans="1:9">
      <c r="A1678" t="s">
        <v>16</v>
      </c>
      <c r="B1678" t="s">
        <v>321</v>
      </c>
      <c r="C1678" t="str">
        <f t="shared" si="26"/>
        <v xml:space="preserve"> </v>
      </c>
      <c r="D1678">
        <v>1</v>
      </c>
      <c r="E1678">
        <v>1</v>
      </c>
      <c r="F1678" t="s">
        <v>322</v>
      </c>
      <c r="G1678" s="3" t="s">
        <v>165</v>
      </c>
      <c r="H1678" s="3">
        <v>12</v>
      </c>
      <c r="I1678" s="9"/>
    </row>
    <row r="1679" spans="1:9" ht="30.75">
      <c r="A1679" s="1" t="s">
        <v>16</v>
      </c>
      <c r="B1679" s="1" t="s">
        <v>321</v>
      </c>
      <c r="C1679" t="str">
        <f t="shared" si="26"/>
        <v xml:space="preserve"> </v>
      </c>
      <c r="D1679" s="1">
        <v>1</v>
      </c>
      <c r="E1679" s="1">
        <v>1</v>
      </c>
      <c r="F1679" s="1" t="s">
        <v>322</v>
      </c>
      <c r="G1679" s="3" t="s">
        <v>48</v>
      </c>
      <c r="H1679" s="3">
        <v>12</v>
      </c>
      <c r="I1679" s="9" t="s">
        <v>324</v>
      </c>
    </row>
    <row r="1680" spans="1:9">
      <c r="A1680" t="s">
        <v>16</v>
      </c>
      <c r="B1680" t="s">
        <v>321</v>
      </c>
      <c r="C1680" t="str">
        <f t="shared" si="26"/>
        <v xml:space="preserve"> </v>
      </c>
      <c r="D1680">
        <v>1</v>
      </c>
      <c r="E1680">
        <v>1</v>
      </c>
      <c r="F1680" t="s">
        <v>322</v>
      </c>
      <c r="G1680" s="3"/>
      <c r="H1680" s="3">
        <v>0</v>
      </c>
      <c r="I1680" s="9"/>
    </row>
    <row r="1681" spans="1:9">
      <c r="A1681" s="1" t="s">
        <v>16</v>
      </c>
      <c r="B1681" s="1" t="s">
        <v>321</v>
      </c>
      <c r="C1681" t="str">
        <f t="shared" si="26"/>
        <v xml:space="preserve"> </v>
      </c>
      <c r="D1681" s="1">
        <v>1</v>
      </c>
      <c r="E1681" s="1">
        <v>1</v>
      </c>
      <c r="F1681" s="1" t="s">
        <v>322</v>
      </c>
      <c r="G1681" s="3"/>
      <c r="H1681" s="3">
        <v>0</v>
      </c>
      <c r="I1681" s="9"/>
    </row>
    <row r="1682" spans="1:9">
      <c r="A1682" t="s">
        <v>16</v>
      </c>
      <c r="B1682" t="s">
        <v>321</v>
      </c>
      <c r="C1682" t="str">
        <f t="shared" si="26"/>
        <v xml:space="preserve"> </v>
      </c>
      <c r="D1682">
        <v>1</v>
      </c>
      <c r="E1682">
        <v>1</v>
      </c>
      <c r="F1682" t="s">
        <v>322</v>
      </c>
      <c r="G1682" s="3"/>
      <c r="H1682" s="3">
        <v>0</v>
      </c>
      <c r="I1682" s="9"/>
    </row>
    <row r="1683" spans="1:9">
      <c r="A1683" s="1" t="s">
        <v>16</v>
      </c>
      <c r="B1683" s="1" t="s">
        <v>321</v>
      </c>
      <c r="C1683" t="str">
        <f t="shared" si="26"/>
        <v xml:space="preserve"> </v>
      </c>
      <c r="D1683" s="1">
        <v>1</v>
      </c>
      <c r="E1683" s="1">
        <v>1</v>
      </c>
      <c r="F1683" s="1" t="s">
        <v>322</v>
      </c>
      <c r="G1683" s="3"/>
      <c r="H1683" s="3">
        <v>0</v>
      </c>
      <c r="I1683" s="9"/>
    </row>
    <row r="1684" spans="1:9">
      <c r="A1684" t="s">
        <v>16</v>
      </c>
      <c r="B1684" t="s">
        <v>321</v>
      </c>
      <c r="C1684" t="str">
        <f t="shared" si="26"/>
        <v xml:space="preserve"> </v>
      </c>
      <c r="D1684">
        <v>1</v>
      </c>
      <c r="E1684">
        <v>1</v>
      </c>
      <c r="F1684" t="s">
        <v>322</v>
      </c>
      <c r="G1684" s="3"/>
      <c r="H1684" s="3">
        <v>0</v>
      </c>
      <c r="I1684" s="9"/>
    </row>
    <row r="1685" spans="1:9">
      <c r="A1685" s="1" t="s">
        <v>16</v>
      </c>
      <c r="B1685" s="1" t="s">
        <v>321</v>
      </c>
      <c r="C1685" t="str">
        <f t="shared" si="26"/>
        <v xml:space="preserve"> </v>
      </c>
      <c r="D1685" s="1">
        <v>1</v>
      </c>
      <c r="E1685" s="1">
        <v>1</v>
      </c>
      <c r="F1685" s="1" t="s">
        <v>322</v>
      </c>
      <c r="G1685" s="3"/>
      <c r="H1685" s="3">
        <v>0</v>
      </c>
      <c r="I1685" s="9"/>
    </row>
    <row r="1686" spans="1:9">
      <c r="A1686" t="s">
        <v>16</v>
      </c>
      <c r="B1686" t="s">
        <v>321</v>
      </c>
      <c r="C1686" t="str">
        <f t="shared" si="26"/>
        <v xml:space="preserve"> </v>
      </c>
      <c r="D1686">
        <v>1</v>
      </c>
      <c r="E1686">
        <v>1</v>
      </c>
      <c r="F1686" t="s">
        <v>322</v>
      </c>
      <c r="G1686" s="3"/>
      <c r="H1686" s="3">
        <v>0</v>
      </c>
      <c r="I1686" s="9"/>
    </row>
    <row r="1687" spans="1:9">
      <c r="A1687" s="1" t="s">
        <v>16</v>
      </c>
      <c r="B1687" s="1" t="s">
        <v>321</v>
      </c>
      <c r="C1687" t="str">
        <f t="shared" si="26"/>
        <v xml:space="preserve"> </v>
      </c>
      <c r="D1687" s="1">
        <v>1</v>
      </c>
      <c r="E1687" s="1">
        <v>1</v>
      </c>
      <c r="F1687" s="1" t="s">
        <v>322</v>
      </c>
      <c r="G1687" s="3"/>
      <c r="H1687" s="3">
        <v>0</v>
      </c>
      <c r="I1687" s="9"/>
    </row>
    <row r="1688" spans="1:9">
      <c r="A1688" t="s">
        <v>16</v>
      </c>
      <c r="B1688" t="s">
        <v>321</v>
      </c>
      <c r="C1688" t="str">
        <f t="shared" si="26"/>
        <v xml:space="preserve"> </v>
      </c>
      <c r="D1688">
        <v>1</v>
      </c>
      <c r="E1688">
        <v>1</v>
      </c>
      <c r="F1688" t="s">
        <v>322</v>
      </c>
      <c r="G1688" s="3"/>
      <c r="H1688" s="3">
        <v>0</v>
      </c>
      <c r="I1688" s="9"/>
    </row>
    <row r="1689" spans="1:9">
      <c r="A1689" s="1" t="s">
        <v>16</v>
      </c>
      <c r="B1689" s="1" t="s">
        <v>321</v>
      </c>
      <c r="C1689" t="str">
        <f t="shared" si="26"/>
        <v xml:space="preserve"> </v>
      </c>
      <c r="D1689" s="1">
        <v>1</v>
      </c>
      <c r="E1689" s="1">
        <v>1</v>
      </c>
      <c r="F1689" s="1" t="s">
        <v>322</v>
      </c>
      <c r="G1689" s="3"/>
      <c r="H1689" s="3">
        <v>0</v>
      </c>
      <c r="I1689" s="9"/>
    </row>
    <row r="1690" spans="1:9">
      <c r="A1690" t="s">
        <v>16</v>
      </c>
      <c r="B1690" t="s">
        <v>321</v>
      </c>
      <c r="C1690" t="str">
        <f t="shared" si="26"/>
        <v xml:space="preserve"> </v>
      </c>
      <c r="D1690">
        <v>1</v>
      </c>
      <c r="E1690">
        <v>1</v>
      </c>
      <c r="F1690" t="s">
        <v>322</v>
      </c>
      <c r="G1690" s="3"/>
      <c r="H1690" s="3">
        <v>0</v>
      </c>
      <c r="I1690" s="9"/>
    </row>
    <row r="1691" spans="1:9">
      <c r="A1691" s="1" t="s">
        <v>16</v>
      </c>
      <c r="B1691" s="1" t="s">
        <v>321</v>
      </c>
      <c r="C1691" t="str">
        <f t="shared" si="26"/>
        <v xml:space="preserve"> </v>
      </c>
      <c r="D1691" s="1">
        <v>1</v>
      </c>
      <c r="E1691" s="1">
        <v>1</v>
      </c>
      <c r="F1691" s="1" t="s">
        <v>322</v>
      </c>
      <c r="G1691" s="3"/>
      <c r="H1691" s="3">
        <v>0</v>
      </c>
      <c r="I1691" s="9"/>
    </row>
    <row r="1692" spans="1:9">
      <c r="A1692" t="s">
        <v>16</v>
      </c>
      <c r="B1692" t="s">
        <v>321</v>
      </c>
      <c r="C1692" t="str">
        <f t="shared" si="26"/>
        <v>1359</v>
      </c>
      <c r="D1692">
        <v>1</v>
      </c>
      <c r="E1692">
        <v>1</v>
      </c>
      <c r="F1692" t="s">
        <v>322</v>
      </c>
      <c r="G1692" t="s">
        <v>15</v>
      </c>
      <c r="H1692" s="2">
        <f>H1676-SUMIF(G1677:G1691,"&lt;&gt;",H1677:H1691)</f>
        <v>14</v>
      </c>
    </row>
    <row r="1693" spans="1:9">
      <c r="A1693" s="1"/>
      <c r="B1693" s="1"/>
      <c r="C1693" t="str">
        <f t="shared" si="26"/>
        <v xml:space="preserve"> </v>
      </c>
      <c r="D1693" s="1"/>
      <c r="E1693" s="1"/>
      <c r="F1693" s="1"/>
      <c r="G1693" s="1"/>
      <c r="H1693" s="1"/>
      <c r="I1693" s="43"/>
    </row>
    <row r="1694" spans="1:9">
      <c r="A1694" t="s">
        <v>34</v>
      </c>
      <c r="B1694" t="s">
        <v>325</v>
      </c>
      <c r="C1694" t="str">
        <f t="shared" si="26"/>
        <v xml:space="preserve"> </v>
      </c>
      <c r="D1694">
        <v>3</v>
      </c>
      <c r="E1694">
        <v>1</v>
      </c>
      <c r="F1694" t="s">
        <v>326</v>
      </c>
      <c r="G1694" t="s">
        <v>13</v>
      </c>
      <c r="H1694" s="2">
        <f>VLOOKUP(B1694,'uc_2024-25'!D:U, 18, FALSE)</f>
        <v>28</v>
      </c>
      <c r="I1694" s="9"/>
    </row>
    <row r="1695" spans="1:9">
      <c r="A1695" s="1" t="s">
        <v>34</v>
      </c>
      <c r="B1695" s="1" t="s">
        <v>325</v>
      </c>
      <c r="C1695" t="str">
        <f t="shared" si="26"/>
        <v xml:space="preserve"> </v>
      </c>
      <c r="D1695" s="1">
        <v>3</v>
      </c>
      <c r="E1695" s="1">
        <v>1</v>
      </c>
      <c r="F1695" s="1" t="s">
        <v>326</v>
      </c>
      <c r="G1695" s="4" t="str">
        <f>VLOOKUP(B1694,'uc_2024-25'!D:AB, 25, FALSE)</f>
        <v>Miguel Nuno do Sacramento Monteiro Bugalho</v>
      </c>
      <c r="H1695" s="3">
        <v>28</v>
      </c>
      <c r="I1695" s="9"/>
    </row>
    <row r="1696" spans="1:9">
      <c r="A1696" t="s">
        <v>34</v>
      </c>
      <c r="B1696" t="s">
        <v>325</v>
      </c>
      <c r="C1696" t="str">
        <f t="shared" si="26"/>
        <v xml:space="preserve"> </v>
      </c>
      <c r="D1696">
        <v>3</v>
      </c>
      <c r="E1696">
        <v>1</v>
      </c>
      <c r="F1696" t="s">
        <v>326</v>
      </c>
      <c r="G1696" s="3"/>
      <c r="H1696" s="3">
        <v>0</v>
      </c>
      <c r="I1696" s="9"/>
    </row>
    <row r="1697" spans="1:9">
      <c r="A1697" s="1" t="s">
        <v>34</v>
      </c>
      <c r="B1697" s="1" t="s">
        <v>325</v>
      </c>
      <c r="C1697" t="str">
        <f t="shared" si="26"/>
        <v xml:space="preserve"> </v>
      </c>
      <c r="D1697" s="1">
        <v>3</v>
      </c>
      <c r="E1697" s="1">
        <v>1</v>
      </c>
      <c r="F1697" s="1" t="s">
        <v>326</v>
      </c>
      <c r="G1697" s="3"/>
      <c r="H1697" s="3">
        <v>0</v>
      </c>
      <c r="I1697" s="9"/>
    </row>
    <row r="1698" spans="1:9">
      <c r="A1698" t="s">
        <v>34</v>
      </c>
      <c r="B1698" t="s">
        <v>325</v>
      </c>
      <c r="C1698" t="str">
        <f t="shared" si="26"/>
        <v xml:space="preserve"> </v>
      </c>
      <c r="D1698">
        <v>3</v>
      </c>
      <c r="E1698">
        <v>1</v>
      </c>
      <c r="F1698" t="s">
        <v>326</v>
      </c>
      <c r="G1698" s="3"/>
      <c r="H1698" s="3">
        <v>0</v>
      </c>
      <c r="I1698" s="9"/>
    </row>
    <row r="1699" spans="1:9">
      <c r="A1699" s="1" t="s">
        <v>34</v>
      </c>
      <c r="B1699" s="1" t="s">
        <v>325</v>
      </c>
      <c r="C1699" t="str">
        <f t="shared" si="26"/>
        <v xml:space="preserve"> </v>
      </c>
      <c r="D1699" s="1">
        <v>3</v>
      </c>
      <c r="E1699" s="1">
        <v>1</v>
      </c>
      <c r="F1699" s="1" t="s">
        <v>326</v>
      </c>
      <c r="G1699" s="3"/>
      <c r="H1699" s="3">
        <v>0</v>
      </c>
      <c r="I1699" s="9"/>
    </row>
    <row r="1700" spans="1:9">
      <c r="A1700" t="s">
        <v>34</v>
      </c>
      <c r="B1700" t="s">
        <v>325</v>
      </c>
      <c r="C1700" t="str">
        <f t="shared" si="26"/>
        <v xml:space="preserve"> </v>
      </c>
      <c r="D1700">
        <v>3</v>
      </c>
      <c r="E1700">
        <v>1</v>
      </c>
      <c r="F1700" t="s">
        <v>326</v>
      </c>
      <c r="G1700" s="3"/>
      <c r="H1700" s="3">
        <v>0</v>
      </c>
      <c r="I1700" s="9"/>
    </row>
    <row r="1701" spans="1:9">
      <c r="A1701" s="1" t="s">
        <v>34</v>
      </c>
      <c r="B1701" s="1" t="s">
        <v>325</v>
      </c>
      <c r="C1701" t="str">
        <f t="shared" si="26"/>
        <v xml:space="preserve"> </v>
      </c>
      <c r="D1701" s="1">
        <v>3</v>
      </c>
      <c r="E1701" s="1">
        <v>1</v>
      </c>
      <c r="F1701" s="1" t="s">
        <v>326</v>
      </c>
      <c r="G1701" s="3"/>
      <c r="H1701" s="3">
        <v>0</v>
      </c>
      <c r="I1701" s="9"/>
    </row>
    <row r="1702" spans="1:9">
      <c r="A1702" t="s">
        <v>34</v>
      </c>
      <c r="B1702" t="s">
        <v>325</v>
      </c>
      <c r="C1702" t="str">
        <f t="shared" si="26"/>
        <v xml:space="preserve"> </v>
      </c>
      <c r="D1702">
        <v>3</v>
      </c>
      <c r="E1702">
        <v>1</v>
      </c>
      <c r="F1702" t="s">
        <v>326</v>
      </c>
      <c r="G1702" s="3"/>
      <c r="H1702" s="3">
        <v>0</v>
      </c>
      <c r="I1702" s="9"/>
    </row>
    <row r="1703" spans="1:9">
      <c r="A1703" s="1" t="s">
        <v>34</v>
      </c>
      <c r="B1703" s="1" t="s">
        <v>325</v>
      </c>
      <c r="C1703" t="str">
        <f t="shared" si="26"/>
        <v xml:space="preserve"> </v>
      </c>
      <c r="D1703" s="1">
        <v>3</v>
      </c>
      <c r="E1703" s="1">
        <v>1</v>
      </c>
      <c r="F1703" s="1" t="s">
        <v>326</v>
      </c>
      <c r="G1703" s="3"/>
      <c r="H1703" s="3">
        <v>0</v>
      </c>
      <c r="I1703" s="9"/>
    </row>
    <row r="1704" spans="1:9">
      <c r="A1704" t="s">
        <v>34</v>
      </c>
      <c r="B1704" t="s">
        <v>325</v>
      </c>
      <c r="C1704" t="str">
        <f t="shared" si="26"/>
        <v xml:space="preserve"> </v>
      </c>
      <c r="D1704">
        <v>3</v>
      </c>
      <c r="E1704">
        <v>1</v>
      </c>
      <c r="F1704" t="s">
        <v>326</v>
      </c>
      <c r="G1704" s="3"/>
      <c r="H1704" s="3">
        <v>0</v>
      </c>
      <c r="I1704" s="9"/>
    </row>
    <row r="1705" spans="1:9">
      <c r="A1705" s="1" t="s">
        <v>34</v>
      </c>
      <c r="B1705" s="1" t="s">
        <v>325</v>
      </c>
      <c r="C1705" t="str">
        <f t="shared" si="26"/>
        <v xml:space="preserve"> </v>
      </c>
      <c r="D1705" s="1">
        <v>3</v>
      </c>
      <c r="E1705" s="1">
        <v>1</v>
      </c>
      <c r="F1705" s="1" t="s">
        <v>326</v>
      </c>
      <c r="G1705" s="3"/>
      <c r="H1705" s="3">
        <v>0</v>
      </c>
      <c r="I1705" s="9"/>
    </row>
    <row r="1706" spans="1:9">
      <c r="A1706" t="s">
        <v>34</v>
      </c>
      <c r="B1706" t="s">
        <v>325</v>
      </c>
      <c r="C1706" t="str">
        <f t="shared" si="26"/>
        <v xml:space="preserve"> </v>
      </c>
      <c r="D1706">
        <v>3</v>
      </c>
      <c r="E1706">
        <v>1</v>
      </c>
      <c r="F1706" t="s">
        <v>326</v>
      </c>
      <c r="G1706" s="3"/>
      <c r="H1706" s="3">
        <v>0</v>
      </c>
      <c r="I1706" s="9"/>
    </row>
    <row r="1707" spans="1:9">
      <c r="A1707" s="1" t="s">
        <v>34</v>
      </c>
      <c r="B1707" s="1" t="s">
        <v>325</v>
      </c>
      <c r="C1707" t="str">
        <f t="shared" si="26"/>
        <v xml:space="preserve"> </v>
      </c>
      <c r="D1707" s="1">
        <v>3</v>
      </c>
      <c r="E1707" s="1">
        <v>1</v>
      </c>
      <c r="F1707" s="1" t="s">
        <v>326</v>
      </c>
      <c r="G1707" s="3"/>
      <c r="H1707" s="3">
        <v>0</v>
      </c>
      <c r="I1707" s="9"/>
    </row>
    <row r="1708" spans="1:9">
      <c r="A1708" t="s">
        <v>34</v>
      </c>
      <c r="B1708" t="s">
        <v>325</v>
      </c>
      <c r="C1708" t="str">
        <f t="shared" si="26"/>
        <v xml:space="preserve"> </v>
      </c>
      <c r="D1708">
        <v>3</v>
      </c>
      <c r="E1708">
        <v>1</v>
      </c>
      <c r="F1708" t="s">
        <v>326</v>
      </c>
      <c r="G1708" s="3"/>
      <c r="H1708" s="3">
        <v>0</v>
      </c>
      <c r="I1708" s="9"/>
    </row>
    <row r="1709" spans="1:9">
      <c r="A1709" s="1" t="s">
        <v>34</v>
      </c>
      <c r="B1709" s="1" t="s">
        <v>325</v>
      </c>
      <c r="C1709" t="str">
        <f t="shared" si="26"/>
        <v xml:space="preserve"> </v>
      </c>
      <c r="D1709" s="1">
        <v>3</v>
      </c>
      <c r="E1709" s="1">
        <v>1</v>
      </c>
      <c r="F1709" s="1" t="s">
        <v>326</v>
      </c>
      <c r="G1709" s="3"/>
      <c r="H1709" s="3">
        <v>0</v>
      </c>
      <c r="I1709" s="9"/>
    </row>
    <row r="1710" spans="1:9">
      <c r="A1710" t="s">
        <v>34</v>
      </c>
      <c r="B1710" t="s">
        <v>325</v>
      </c>
      <c r="C1710" t="str">
        <f t="shared" si="26"/>
        <v>2487</v>
      </c>
      <c r="D1710">
        <v>3</v>
      </c>
      <c r="E1710">
        <v>1</v>
      </c>
      <c r="F1710" t="s">
        <v>326</v>
      </c>
      <c r="G1710" t="s">
        <v>15</v>
      </c>
      <c r="H1710" s="2">
        <f>H1694-SUMIF(G1695:G1709,"&lt;&gt;",H1695:H1709)</f>
        <v>0</v>
      </c>
    </row>
    <row r="1711" spans="1:9">
      <c r="A1711" s="1"/>
      <c r="B1711" s="1"/>
      <c r="C1711" t="str">
        <f t="shared" si="26"/>
        <v xml:space="preserve"> </v>
      </c>
      <c r="D1711" s="1"/>
      <c r="E1711" s="1"/>
      <c r="F1711" s="1"/>
      <c r="G1711" s="1"/>
      <c r="H1711" s="1"/>
      <c r="I1711" s="43"/>
    </row>
    <row r="1712" spans="1:9">
      <c r="A1712" t="s">
        <v>16</v>
      </c>
      <c r="B1712" t="s">
        <v>327</v>
      </c>
      <c r="C1712" t="str">
        <f t="shared" si="26"/>
        <v xml:space="preserve"> </v>
      </c>
      <c r="D1712">
        <v>1</v>
      </c>
      <c r="E1712">
        <v>2</v>
      </c>
      <c r="F1712" t="s">
        <v>328</v>
      </c>
      <c r="G1712" t="s">
        <v>13</v>
      </c>
      <c r="H1712" s="2">
        <f>VLOOKUP(B1712,'uc_2024-25'!D:U, 18, FALSE)</f>
        <v>56</v>
      </c>
      <c r="I1712" s="9"/>
    </row>
    <row r="1713" spans="1:9">
      <c r="A1713" s="1" t="s">
        <v>16</v>
      </c>
      <c r="B1713" s="1" t="s">
        <v>327</v>
      </c>
      <c r="C1713" t="str">
        <f t="shared" si="26"/>
        <v xml:space="preserve"> </v>
      </c>
      <c r="D1713" s="1">
        <v>1</v>
      </c>
      <c r="E1713" s="1">
        <v>2</v>
      </c>
      <c r="F1713" s="1" t="s">
        <v>328</v>
      </c>
      <c r="G1713" s="4" t="str">
        <f>VLOOKUP(B1712,'uc_2024-25'!D:AB, 25, FALSE)</f>
        <v>José Miguel Oliveira Cardoso Pereira</v>
      </c>
      <c r="H1713" s="3">
        <v>56</v>
      </c>
      <c r="I1713" s="9"/>
    </row>
    <row r="1714" spans="1:9">
      <c r="A1714" t="s">
        <v>16</v>
      </c>
      <c r="B1714" t="s">
        <v>327</v>
      </c>
      <c r="C1714" t="str">
        <f t="shared" si="26"/>
        <v xml:space="preserve"> </v>
      </c>
      <c r="D1714">
        <v>1</v>
      </c>
      <c r="E1714">
        <v>2</v>
      </c>
      <c r="F1714" t="s">
        <v>328</v>
      </c>
      <c r="G1714" s="3"/>
      <c r="H1714" s="3">
        <v>0</v>
      </c>
      <c r="I1714" s="9"/>
    </row>
    <row r="1715" spans="1:9">
      <c r="A1715" s="1" t="s">
        <v>16</v>
      </c>
      <c r="B1715" s="1" t="s">
        <v>327</v>
      </c>
      <c r="C1715" t="str">
        <f t="shared" si="26"/>
        <v xml:space="preserve"> </v>
      </c>
      <c r="D1715" s="1">
        <v>1</v>
      </c>
      <c r="E1715" s="1">
        <v>2</v>
      </c>
      <c r="F1715" s="1" t="s">
        <v>328</v>
      </c>
      <c r="G1715" s="3"/>
      <c r="H1715" s="3">
        <v>0</v>
      </c>
      <c r="I1715" s="9"/>
    </row>
    <row r="1716" spans="1:9">
      <c r="A1716" t="s">
        <v>16</v>
      </c>
      <c r="B1716" t="s">
        <v>327</v>
      </c>
      <c r="C1716" t="str">
        <f t="shared" si="26"/>
        <v xml:space="preserve"> </v>
      </c>
      <c r="D1716">
        <v>1</v>
      </c>
      <c r="E1716">
        <v>2</v>
      </c>
      <c r="F1716" t="s">
        <v>328</v>
      </c>
      <c r="G1716" s="3"/>
      <c r="H1716" s="3">
        <v>0</v>
      </c>
      <c r="I1716" s="9"/>
    </row>
    <row r="1717" spans="1:9">
      <c r="A1717" s="1" t="s">
        <v>16</v>
      </c>
      <c r="B1717" s="1" t="s">
        <v>327</v>
      </c>
      <c r="C1717" t="str">
        <f t="shared" si="26"/>
        <v xml:space="preserve"> </v>
      </c>
      <c r="D1717" s="1">
        <v>1</v>
      </c>
      <c r="E1717" s="1">
        <v>2</v>
      </c>
      <c r="F1717" s="1" t="s">
        <v>328</v>
      </c>
      <c r="G1717" s="3"/>
      <c r="H1717" s="3">
        <v>0</v>
      </c>
      <c r="I1717" s="9"/>
    </row>
    <row r="1718" spans="1:9">
      <c r="A1718" t="s">
        <v>16</v>
      </c>
      <c r="B1718" t="s">
        <v>327</v>
      </c>
      <c r="C1718" t="str">
        <f t="shared" si="26"/>
        <v xml:space="preserve"> </v>
      </c>
      <c r="D1718">
        <v>1</v>
      </c>
      <c r="E1718">
        <v>2</v>
      </c>
      <c r="F1718" t="s">
        <v>328</v>
      </c>
      <c r="G1718" s="3"/>
      <c r="H1718" s="3">
        <v>0</v>
      </c>
      <c r="I1718" s="9"/>
    </row>
    <row r="1719" spans="1:9">
      <c r="A1719" s="1" t="s">
        <v>16</v>
      </c>
      <c r="B1719" s="1" t="s">
        <v>327</v>
      </c>
      <c r="C1719" t="str">
        <f t="shared" si="26"/>
        <v xml:space="preserve"> </v>
      </c>
      <c r="D1719" s="1">
        <v>1</v>
      </c>
      <c r="E1719" s="1">
        <v>2</v>
      </c>
      <c r="F1719" s="1" t="s">
        <v>328</v>
      </c>
      <c r="G1719" s="3"/>
      <c r="H1719" s="3">
        <v>0</v>
      </c>
      <c r="I1719" s="9"/>
    </row>
    <row r="1720" spans="1:9">
      <c r="A1720" t="s">
        <v>16</v>
      </c>
      <c r="B1720" t="s">
        <v>327</v>
      </c>
      <c r="C1720" t="str">
        <f t="shared" si="26"/>
        <v xml:space="preserve"> </v>
      </c>
      <c r="D1720">
        <v>1</v>
      </c>
      <c r="E1720">
        <v>2</v>
      </c>
      <c r="F1720" t="s">
        <v>328</v>
      </c>
      <c r="G1720" s="3"/>
      <c r="H1720" s="3">
        <v>0</v>
      </c>
      <c r="I1720" s="9"/>
    </row>
    <row r="1721" spans="1:9">
      <c r="A1721" s="1" t="s">
        <v>16</v>
      </c>
      <c r="B1721" s="1" t="s">
        <v>327</v>
      </c>
      <c r="C1721" t="str">
        <f t="shared" si="26"/>
        <v xml:space="preserve"> </v>
      </c>
      <c r="D1721" s="1">
        <v>1</v>
      </c>
      <c r="E1721" s="1">
        <v>2</v>
      </c>
      <c r="F1721" s="1" t="s">
        <v>328</v>
      </c>
      <c r="G1721" s="3"/>
      <c r="H1721" s="3">
        <v>0</v>
      </c>
      <c r="I1721" s="9"/>
    </row>
    <row r="1722" spans="1:9">
      <c r="A1722" t="s">
        <v>16</v>
      </c>
      <c r="B1722" t="s">
        <v>327</v>
      </c>
      <c r="C1722" t="str">
        <f t="shared" si="26"/>
        <v xml:space="preserve"> </v>
      </c>
      <c r="D1722">
        <v>1</v>
      </c>
      <c r="E1722">
        <v>2</v>
      </c>
      <c r="F1722" t="s">
        <v>328</v>
      </c>
      <c r="G1722" s="3"/>
      <c r="H1722" s="3">
        <v>0</v>
      </c>
      <c r="I1722" s="9"/>
    </row>
    <row r="1723" spans="1:9">
      <c r="A1723" s="1" t="s">
        <v>16</v>
      </c>
      <c r="B1723" s="1" t="s">
        <v>327</v>
      </c>
      <c r="C1723" t="str">
        <f t="shared" si="26"/>
        <v xml:space="preserve"> </v>
      </c>
      <c r="D1723" s="1">
        <v>1</v>
      </c>
      <c r="E1723" s="1">
        <v>2</v>
      </c>
      <c r="F1723" s="1" t="s">
        <v>328</v>
      </c>
      <c r="G1723" s="3"/>
      <c r="H1723" s="3">
        <v>0</v>
      </c>
      <c r="I1723" s="9"/>
    </row>
    <row r="1724" spans="1:9">
      <c r="A1724" t="s">
        <v>16</v>
      </c>
      <c r="B1724" t="s">
        <v>327</v>
      </c>
      <c r="C1724" t="str">
        <f t="shared" si="26"/>
        <v xml:space="preserve"> </v>
      </c>
      <c r="D1724">
        <v>1</v>
      </c>
      <c r="E1724">
        <v>2</v>
      </c>
      <c r="F1724" t="s">
        <v>328</v>
      </c>
      <c r="G1724" s="3"/>
      <c r="H1724" s="3">
        <v>0</v>
      </c>
      <c r="I1724" s="9"/>
    </row>
    <row r="1725" spans="1:9">
      <c r="A1725" s="1" t="s">
        <v>16</v>
      </c>
      <c r="B1725" s="1" t="s">
        <v>327</v>
      </c>
      <c r="C1725" t="str">
        <f t="shared" si="26"/>
        <v xml:space="preserve"> </v>
      </c>
      <c r="D1725" s="1">
        <v>1</v>
      </c>
      <c r="E1725" s="1">
        <v>2</v>
      </c>
      <c r="F1725" s="1" t="s">
        <v>328</v>
      </c>
      <c r="G1725" s="3"/>
      <c r="H1725" s="3">
        <v>0</v>
      </c>
      <c r="I1725" s="9"/>
    </row>
    <row r="1726" spans="1:9">
      <c r="A1726" t="s">
        <v>16</v>
      </c>
      <c r="B1726" t="s">
        <v>327</v>
      </c>
      <c r="C1726" t="str">
        <f t="shared" si="26"/>
        <v xml:space="preserve"> </v>
      </c>
      <c r="D1726">
        <v>1</v>
      </c>
      <c r="E1726">
        <v>2</v>
      </c>
      <c r="F1726" t="s">
        <v>328</v>
      </c>
      <c r="G1726" s="3"/>
      <c r="H1726" s="3">
        <v>0</v>
      </c>
      <c r="I1726" s="9"/>
    </row>
    <row r="1727" spans="1:9">
      <c r="A1727" s="1" t="s">
        <v>16</v>
      </c>
      <c r="B1727" s="1" t="s">
        <v>327</v>
      </c>
      <c r="C1727" t="str">
        <f t="shared" si="26"/>
        <v xml:space="preserve"> </v>
      </c>
      <c r="D1727" s="1">
        <v>1</v>
      </c>
      <c r="E1727" s="1">
        <v>2</v>
      </c>
      <c r="F1727" s="1" t="s">
        <v>328</v>
      </c>
      <c r="G1727" s="3"/>
      <c r="H1727" s="3">
        <v>0</v>
      </c>
      <c r="I1727" s="9"/>
    </row>
    <row r="1728" spans="1:9">
      <c r="A1728" t="s">
        <v>16</v>
      </c>
      <c r="B1728" t="s">
        <v>327</v>
      </c>
      <c r="C1728" t="str">
        <f t="shared" si="26"/>
        <v>1360</v>
      </c>
      <c r="D1728">
        <v>1</v>
      </c>
      <c r="E1728">
        <v>2</v>
      </c>
      <c r="F1728" t="s">
        <v>328</v>
      </c>
      <c r="G1728" t="s">
        <v>15</v>
      </c>
      <c r="H1728" s="2">
        <f>H1712-SUMIF(G1713:G1727,"&lt;&gt;",H1713:H1727)</f>
        <v>0</v>
      </c>
    </row>
    <row r="1729" spans="1:9">
      <c r="A1729" s="1"/>
      <c r="B1729" s="1"/>
      <c r="C1729" t="str">
        <f t="shared" si="26"/>
        <v xml:space="preserve"> </v>
      </c>
      <c r="D1729" s="1"/>
      <c r="E1729" s="1"/>
      <c r="F1729" s="1"/>
      <c r="G1729" s="1"/>
      <c r="H1729" s="1"/>
      <c r="I1729" s="43"/>
    </row>
    <row r="1730" spans="1:9">
      <c r="A1730" t="s">
        <v>34</v>
      </c>
      <c r="B1730" t="s">
        <v>329</v>
      </c>
      <c r="C1730" t="str">
        <f t="shared" si="26"/>
        <v xml:space="preserve"> </v>
      </c>
      <c r="D1730">
        <v>2</v>
      </c>
      <c r="E1730">
        <v>2</v>
      </c>
      <c r="F1730" t="s">
        <v>330</v>
      </c>
      <c r="G1730" t="s">
        <v>13</v>
      </c>
      <c r="H1730" s="2">
        <f>VLOOKUP(B1730,'uc_2024-25'!D:U, 18, FALSE)</f>
        <v>308</v>
      </c>
      <c r="I1730" s="9"/>
    </row>
    <row r="1731" spans="1:9">
      <c r="A1731" s="1" t="s">
        <v>34</v>
      </c>
      <c r="B1731" s="1" t="s">
        <v>329</v>
      </c>
      <c r="C1731" t="str">
        <f t="shared" ref="C1731:C1794" si="27">IF(G1731="Em falta (positivo); A mais (negativo):",B1731," ")</f>
        <v xml:space="preserve"> </v>
      </c>
      <c r="D1731" s="1">
        <v>2</v>
      </c>
      <c r="E1731" s="1">
        <v>2</v>
      </c>
      <c r="F1731" s="1" t="s">
        <v>330</v>
      </c>
      <c r="G1731" s="4" t="str">
        <f>VLOOKUP(B1730,'uc_2024-25'!D:AB, 25, FALSE)</f>
        <v>Maria Teresa Marques Ferreira</v>
      </c>
      <c r="H1731" s="3">
        <v>56</v>
      </c>
      <c r="I1731" s="9"/>
    </row>
    <row r="1732" spans="1:9">
      <c r="A1732" t="s">
        <v>34</v>
      </c>
      <c r="B1732" t="s">
        <v>329</v>
      </c>
      <c r="C1732" t="str">
        <f t="shared" si="27"/>
        <v xml:space="preserve"> </v>
      </c>
      <c r="D1732">
        <v>2</v>
      </c>
      <c r="E1732">
        <v>2</v>
      </c>
      <c r="F1732" t="s">
        <v>330</v>
      </c>
      <c r="G1732" s="3" t="s">
        <v>320</v>
      </c>
      <c r="H1732" s="3">
        <v>54</v>
      </c>
      <c r="I1732" s="9"/>
    </row>
    <row r="1733" spans="1:9">
      <c r="A1733" s="1" t="s">
        <v>34</v>
      </c>
      <c r="B1733" s="1" t="s">
        <v>329</v>
      </c>
      <c r="C1733" t="str">
        <f t="shared" si="27"/>
        <v xml:space="preserve"> </v>
      </c>
      <c r="D1733" s="1">
        <v>2</v>
      </c>
      <c r="E1733" s="1">
        <v>2</v>
      </c>
      <c r="F1733" s="1" t="s">
        <v>330</v>
      </c>
      <c r="G1733" s="3" t="s">
        <v>141</v>
      </c>
      <c r="H1733" s="3">
        <v>54</v>
      </c>
      <c r="I1733" s="9"/>
    </row>
    <row r="1734" spans="1:9">
      <c r="A1734" t="s">
        <v>34</v>
      </c>
      <c r="B1734" t="s">
        <v>329</v>
      </c>
      <c r="C1734" t="str">
        <f t="shared" si="27"/>
        <v xml:space="preserve"> </v>
      </c>
      <c r="D1734">
        <v>2</v>
      </c>
      <c r="E1734">
        <v>2</v>
      </c>
      <c r="F1734" t="s">
        <v>330</v>
      </c>
      <c r="G1734" s="3" t="s">
        <v>50</v>
      </c>
      <c r="H1734" s="3">
        <v>54</v>
      </c>
      <c r="I1734" s="9"/>
    </row>
    <row r="1735" spans="1:9">
      <c r="A1735" s="1" t="s">
        <v>34</v>
      </c>
      <c r="B1735" s="1" t="s">
        <v>329</v>
      </c>
      <c r="C1735" t="str">
        <f t="shared" si="27"/>
        <v xml:space="preserve"> </v>
      </c>
      <c r="D1735" s="1">
        <v>2</v>
      </c>
      <c r="E1735" s="1">
        <v>2</v>
      </c>
      <c r="F1735" s="1" t="s">
        <v>330</v>
      </c>
      <c r="G1735" s="3" t="s">
        <v>123</v>
      </c>
      <c r="H1735" s="3">
        <v>36</v>
      </c>
      <c r="I1735" s="9"/>
    </row>
    <row r="1736" spans="1:9">
      <c r="A1736" t="s">
        <v>34</v>
      </c>
      <c r="B1736" t="s">
        <v>329</v>
      </c>
      <c r="C1736" t="str">
        <f t="shared" si="27"/>
        <v xml:space="preserve"> </v>
      </c>
      <c r="D1736">
        <v>2</v>
      </c>
      <c r="E1736">
        <v>2</v>
      </c>
      <c r="F1736" t="s">
        <v>330</v>
      </c>
      <c r="G1736" s="3" t="s">
        <v>122</v>
      </c>
      <c r="H1736" s="3">
        <v>56</v>
      </c>
      <c r="I1736" s="9"/>
    </row>
    <row r="1737" spans="1:9">
      <c r="A1737" s="1" t="s">
        <v>34</v>
      </c>
      <c r="B1737" s="1" t="s">
        <v>329</v>
      </c>
      <c r="C1737" t="str">
        <f t="shared" si="27"/>
        <v xml:space="preserve"> </v>
      </c>
      <c r="D1737" s="1">
        <v>2</v>
      </c>
      <c r="E1737" s="1">
        <v>2</v>
      </c>
      <c r="F1737" s="1" t="s">
        <v>330</v>
      </c>
      <c r="G1737" s="3"/>
      <c r="H1737" s="3">
        <v>0</v>
      </c>
      <c r="I1737" s="9"/>
    </row>
    <row r="1738" spans="1:9">
      <c r="A1738" t="s">
        <v>34</v>
      </c>
      <c r="B1738" t="s">
        <v>329</v>
      </c>
      <c r="C1738" t="str">
        <f t="shared" si="27"/>
        <v xml:space="preserve"> </v>
      </c>
      <c r="D1738">
        <v>2</v>
      </c>
      <c r="E1738">
        <v>2</v>
      </c>
      <c r="F1738" t="s">
        <v>330</v>
      </c>
      <c r="G1738" s="3"/>
      <c r="H1738" s="3">
        <v>0</v>
      </c>
      <c r="I1738" s="9"/>
    </row>
    <row r="1739" spans="1:9">
      <c r="A1739" s="1" t="s">
        <v>34</v>
      </c>
      <c r="B1739" s="1" t="s">
        <v>329</v>
      </c>
      <c r="C1739" t="str">
        <f t="shared" si="27"/>
        <v xml:space="preserve"> </v>
      </c>
      <c r="D1739" s="1">
        <v>2</v>
      </c>
      <c r="E1739" s="1">
        <v>2</v>
      </c>
      <c r="F1739" s="1" t="s">
        <v>330</v>
      </c>
      <c r="G1739" s="3"/>
      <c r="H1739" s="3">
        <v>0</v>
      </c>
      <c r="I1739" s="9"/>
    </row>
    <row r="1740" spans="1:9">
      <c r="A1740" t="s">
        <v>34</v>
      </c>
      <c r="B1740" t="s">
        <v>329</v>
      </c>
      <c r="C1740" t="str">
        <f t="shared" si="27"/>
        <v xml:space="preserve"> </v>
      </c>
      <c r="D1740">
        <v>2</v>
      </c>
      <c r="E1740">
        <v>2</v>
      </c>
      <c r="F1740" t="s">
        <v>330</v>
      </c>
      <c r="G1740" s="3"/>
      <c r="H1740" s="3">
        <v>0</v>
      </c>
      <c r="I1740" s="9"/>
    </row>
    <row r="1741" spans="1:9">
      <c r="A1741" s="1" t="s">
        <v>34</v>
      </c>
      <c r="B1741" s="1" t="s">
        <v>329</v>
      </c>
      <c r="C1741" t="str">
        <f t="shared" si="27"/>
        <v xml:space="preserve"> </v>
      </c>
      <c r="D1741" s="1">
        <v>2</v>
      </c>
      <c r="E1741" s="1">
        <v>2</v>
      </c>
      <c r="F1741" s="1" t="s">
        <v>330</v>
      </c>
      <c r="G1741" s="3"/>
      <c r="H1741" s="3">
        <v>0</v>
      </c>
      <c r="I1741" s="9"/>
    </row>
    <row r="1742" spans="1:9">
      <c r="A1742" t="s">
        <v>34</v>
      </c>
      <c r="B1742" t="s">
        <v>329</v>
      </c>
      <c r="C1742" t="str">
        <f t="shared" si="27"/>
        <v xml:space="preserve"> </v>
      </c>
      <c r="D1742">
        <v>2</v>
      </c>
      <c r="E1742">
        <v>2</v>
      </c>
      <c r="F1742" t="s">
        <v>330</v>
      </c>
      <c r="G1742" s="3"/>
      <c r="H1742" s="3">
        <v>0</v>
      </c>
      <c r="I1742" s="9"/>
    </row>
    <row r="1743" spans="1:9">
      <c r="A1743" s="1" t="s">
        <v>34</v>
      </c>
      <c r="B1743" s="1" t="s">
        <v>329</v>
      </c>
      <c r="C1743" t="str">
        <f t="shared" si="27"/>
        <v xml:space="preserve"> </v>
      </c>
      <c r="D1743" s="1">
        <v>2</v>
      </c>
      <c r="E1743" s="1">
        <v>2</v>
      </c>
      <c r="F1743" s="1" t="s">
        <v>330</v>
      </c>
      <c r="G1743" s="3"/>
      <c r="H1743" s="3">
        <v>0</v>
      </c>
      <c r="I1743" s="9"/>
    </row>
    <row r="1744" spans="1:9">
      <c r="A1744" t="s">
        <v>34</v>
      </c>
      <c r="B1744" t="s">
        <v>329</v>
      </c>
      <c r="C1744" t="str">
        <f t="shared" si="27"/>
        <v xml:space="preserve"> </v>
      </c>
      <c r="D1744">
        <v>2</v>
      </c>
      <c r="E1744">
        <v>2</v>
      </c>
      <c r="F1744" t="s">
        <v>330</v>
      </c>
      <c r="G1744" s="3"/>
      <c r="H1744" s="3">
        <v>0</v>
      </c>
      <c r="I1744" s="9"/>
    </row>
    <row r="1745" spans="1:9">
      <c r="A1745" s="1" t="s">
        <v>34</v>
      </c>
      <c r="B1745" s="1" t="s">
        <v>329</v>
      </c>
      <c r="C1745" t="str">
        <f t="shared" si="27"/>
        <v xml:space="preserve"> </v>
      </c>
      <c r="D1745" s="1">
        <v>2</v>
      </c>
      <c r="E1745" s="1">
        <v>2</v>
      </c>
      <c r="F1745" s="1" t="s">
        <v>330</v>
      </c>
      <c r="G1745" s="3"/>
      <c r="H1745" s="3">
        <v>0</v>
      </c>
      <c r="I1745" s="9"/>
    </row>
    <row r="1746" spans="1:9">
      <c r="A1746" t="s">
        <v>34</v>
      </c>
      <c r="B1746" t="s">
        <v>329</v>
      </c>
      <c r="C1746" t="str">
        <f t="shared" si="27"/>
        <v>2489</v>
      </c>
      <c r="D1746">
        <v>2</v>
      </c>
      <c r="E1746">
        <v>2</v>
      </c>
      <c r="F1746" t="s">
        <v>330</v>
      </c>
      <c r="G1746" t="s">
        <v>15</v>
      </c>
      <c r="H1746" s="2">
        <f>H1730-SUMIF(G1731:G1745,"&lt;&gt;",H1731:H1745)</f>
        <v>-2</v>
      </c>
    </row>
    <row r="1747" spans="1:9">
      <c r="A1747" s="1"/>
      <c r="B1747" s="1"/>
      <c r="C1747" t="str">
        <f t="shared" si="27"/>
        <v xml:space="preserve"> </v>
      </c>
      <c r="D1747" s="1"/>
      <c r="E1747" s="1"/>
      <c r="F1747" s="1"/>
      <c r="G1747" s="1"/>
      <c r="H1747" s="1"/>
      <c r="I1747" s="43"/>
    </row>
    <row r="1748" spans="1:9">
      <c r="A1748" t="s">
        <v>8</v>
      </c>
      <c r="B1748" t="s">
        <v>331</v>
      </c>
      <c r="C1748" t="str">
        <f t="shared" si="27"/>
        <v xml:space="preserve"> </v>
      </c>
      <c r="D1748" t="s">
        <v>10</v>
      </c>
      <c r="E1748" t="s">
        <v>10</v>
      </c>
      <c r="F1748" t="s">
        <v>332</v>
      </c>
      <c r="G1748" t="s">
        <v>13</v>
      </c>
      <c r="H1748" s="2">
        <f>VLOOKUP(B1748,'uc_2024-25'!D:U, 18, FALSE)</f>
        <v>0</v>
      </c>
      <c r="I1748" s="9"/>
    </row>
    <row r="1749" spans="1:9">
      <c r="A1749" s="1" t="s">
        <v>8</v>
      </c>
      <c r="B1749" s="1" t="s">
        <v>331</v>
      </c>
      <c r="C1749" t="str">
        <f t="shared" si="27"/>
        <v xml:space="preserve"> </v>
      </c>
      <c r="D1749" s="1" t="s">
        <v>10</v>
      </c>
      <c r="E1749" s="1" t="s">
        <v>10</v>
      </c>
      <c r="F1749" s="1" t="s">
        <v>332</v>
      </c>
      <c r="G1749" s="4">
        <f>VLOOKUP(B1748,'uc_2024-25'!D:AB, 25, FALSE)</f>
        <v>0</v>
      </c>
      <c r="H1749" s="3">
        <v>0</v>
      </c>
      <c r="I1749" s="9"/>
    </row>
    <row r="1750" spans="1:9">
      <c r="A1750" t="s">
        <v>8</v>
      </c>
      <c r="B1750" t="s">
        <v>331</v>
      </c>
      <c r="C1750" t="str">
        <f t="shared" si="27"/>
        <v xml:space="preserve"> </v>
      </c>
      <c r="D1750" t="s">
        <v>10</v>
      </c>
      <c r="E1750" t="s">
        <v>10</v>
      </c>
      <c r="F1750" t="s">
        <v>332</v>
      </c>
      <c r="G1750" s="3"/>
      <c r="H1750" s="3">
        <v>0</v>
      </c>
      <c r="I1750" s="9"/>
    </row>
    <row r="1751" spans="1:9">
      <c r="A1751" s="1" t="s">
        <v>8</v>
      </c>
      <c r="B1751" s="1" t="s">
        <v>331</v>
      </c>
      <c r="C1751" t="str">
        <f t="shared" si="27"/>
        <v xml:space="preserve"> </v>
      </c>
      <c r="D1751" s="1" t="s">
        <v>10</v>
      </c>
      <c r="E1751" s="1" t="s">
        <v>10</v>
      </c>
      <c r="F1751" s="1" t="s">
        <v>332</v>
      </c>
      <c r="G1751" s="3"/>
      <c r="H1751" s="3">
        <v>0</v>
      </c>
      <c r="I1751" s="9"/>
    </row>
    <row r="1752" spans="1:9">
      <c r="A1752" t="s">
        <v>8</v>
      </c>
      <c r="B1752" t="s">
        <v>331</v>
      </c>
      <c r="C1752" t="str">
        <f t="shared" si="27"/>
        <v xml:space="preserve"> </v>
      </c>
      <c r="D1752" t="s">
        <v>10</v>
      </c>
      <c r="E1752" t="s">
        <v>10</v>
      </c>
      <c r="F1752" t="s">
        <v>332</v>
      </c>
      <c r="G1752" s="3"/>
      <c r="H1752" s="3">
        <v>0</v>
      </c>
      <c r="I1752" s="9"/>
    </row>
    <row r="1753" spans="1:9">
      <c r="A1753" s="1" t="s">
        <v>8</v>
      </c>
      <c r="B1753" s="1" t="s">
        <v>331</v>
      </c>
      <c r="C1753" t="str">
        <f t="shared" si="27"/>
        <v xml:space="preserve"> </v>
      </c>
      <c r="D1753" s="1" t="s">
        <v>10</v>
      </c>
      <c r="E1753" s="1" t="s">
        <v>10</v>
      </c>
      <c r="F1753" s="1" t="s">
        <v>332</v>
      </c>
      <c r="G1753" s="3"/>
      <c r="H1753" s="3">
        <v>0</v>
      </c>
      <c r="I1753" s="9"/>
    </row>
    <row r="1754" spans="1:9">
      <c r="A1754" t="s">
        <v>8</v>
      </c>
      <c r="B1754" t="s">
        <v>331</v>
      </c>
      <c r="C1754" t="str">
        <f t="shared" si="27"/>
        <v xml:space="preserve"> </v>
      </c>
      <c r="D1754" t="s">
        <v>10</v>
      </c>
      <c r="E1754" t="s">
        <v>10</v>
      </c>
      <c r="F1754" t="s">
        <v>332</v>
      </c>
      <c r="G1754" s="3"/>
      <c r="H1754" s="3">
        <v>0</v>
      </c>
      <c r="I1754" s="9"/>
    </row>
    <row r="1755" spans="1:9">
      <c r="A1755" s="1" t="s">
        <v>8</v>
      </c>
      <c r="B1755" s="1" t="s">
        <v>331</v>
      </c>
      <c r="C1755" t="str">
        <f t="shared" si="27"/>
        <v xml:space="preserve"> </v>
      </c>
      <c r="D1755" s="1" t="s">
        <v>10</v>
      </c>
      <c r="E1755" s="1" t="s">
        <v>10</v>
      </c>
      <c r="F1755" s="1" t="s">
        <v>332</v>
      </c>
      <c r="G1755" s="3"/>
      <c r="H1755" s="3">
        <v>0</v>
      </c>
      <c r="I1755" s="9"/>
    </row>
    <row r="1756" spans="1:9">
      <c r="A1756" t="s">
        <v>8</v>
      </c>
      <c r="B1756" t="s">
        <v>331</v>
      </c>
      <c r="C1756" t="str">
        <f t="shared" si="27"/>
        <v xml:space="preserve"> </v>
      </c>
      <c r="D1756" t="s">
        <v>10</v>
      </c>
      <c r="E1756" t="s">
        <v>10</v>
      </c>
      <c r="F1756" t="s">
        <v>332</v>
      </c>
      <c r="G1756" s="3"/>
      <c r="H1756" s="3">
        <v>0</v>
      </c>
      <c r="I1756" s="9"/>
    </row>
    <row r="1757" spans="1:9">
      <c r="A1757" s="1" t="s">
        <v>8</v>
      </c>
      <c r="B1757" s="1" t="s">
        <v>331</v>
      </c>
      <c r="C1757" t="str">
        <f t="shared" si="27"/>
        <v xml:space="preserve"> </v>
      </c>
      <c r="D1757" s="1" t="s">
        <v>10</v>
      </c>
      <c r="E1757" s="1" t="s">
        <v>10</v>
      </c>
      <c r="F1757" s="1" t="s">
        <v>332</v>
      </c>
      <c r="G1757" s="3"/>
      <c r="H1757" s="3">
        <v>0</v>
      </c>
      <c r="I1757" s="9"/>
    </row>
    <row r="1758" spans="1:9">
      <c r="A1758" t="s">
        <v>8</v>
      </c>
      <c r="B1758" t="s">
        <v>331</v>
      </c>
      <c r="C1758" t="str">
        <f t="shared" si="27"/>
        <v xml:space="preserve"> </v>
      </c>
      <c r="D1758" t="s">
        <v>10</v>
      </c>
      <c r="E1758" t="s">
        <v>10</v>
      </c>
      <c r="F1758" t="s">
        <v>332</v>
      </c>
      <c r="G1758" s="3"/>
      <c r="H1758" s="3">
        <v>0</v>
      </c>
      <c r="I1758" s="9"/>
    </row>
    <row r="1759" spans="1:9">
      <c r="A1759" s="1" t="s">
        <v>8</v>
      </c>
      <c r="B1759" s="1" t="s">
        <v>331</v>
      </c>
      <c r="C1759" t="str">
        <f t="shared" si="27"/>
        <v xml:space="preserve"> </v>
      </c>
      <c r="D1759" s="1" t="s">
        <v>10</v>
      </c>
      <c r="E1759" s="1" t="s">
        <v>10</v>
      </c>
      <c r="F1759" s="1" t="s">
        <v>332</v>
      </c>
      <c r="G1759" s="3"/>
      <c r="H1759" s="3">
        <v>0</v>
      </c>
      <c r="I1759" s="9"/>
    </row>
    <row r="1760" spans="1:9">
      <c r="A1760" t="s">
        <v>8</v>
      </c>
      <c r="B1760" t="s">
        <v>331</v>
      </c>
      <c r="C1760" t="str">
        <f t="shared" si="27"/>
        <v xml:space="preserve"> </v>
      </c>
      <c r="D1760" t="s">
        <v>10</v>
      </c>
      <c r="E1760" t="s">
        <v>10</v>
      </c>
      <c r="F1760" t="s">
        <v>332</v>
      </c>
      <c r="G1760" s="3"/>
      <c r="H1760" s="3">
        <v>0</v>
      </c>
      <c r="I1760" s="9"/>
    </row>
    <row r="1761" spans="1:9">
      <c r="A1761" s="1" t="s">
        <v>8</v>
      </c>
      <c r="B1761" s="1" t="s">
        <v>331</v>
      </c>
      <c r="C1761" t="str">
        <f t="shared" si="27"/>
        <v xml:space="preserve"> </v>
      </c>
      <c r="D1761" s="1" t="s">
        <v>10</v>
      </c>
      <c r="E1761" s="1" t="s">
        <v>10</v>
      </c>
      <c r="F1761" s="1" t="s">
        <v>332</v>
      </c>
      <c r="G1761" s="3"/>
      <c r="H1761" s="3">
        <v>0</v>
      </c>
      <c r="I1761" s="9"/>
    </row>
    <row r="1762" spans="1:9">
      <c r="A1762" t="s">
        <v>8</v>
      </c>
      <c r="B1762" t="s">
        <v>331</v>
      </c>
      <c r="C1762" t="str">
        <f t="shared" si="27"/>
        <v xml:space="preserve"> </v>
      </c>
      <c r="D1762" t="s">
        <v>10</v>
      </c>
      <c r="E1762" t="s">
        <v>10</v>
      </c>
      <c r="F1762" t="s">
        <v>332</v>
      </c>
      <c r="G1762" s="3"/>
      <c r="H1762" s="3">
        <v>0</v>
      </c>
      <c r="I1762" s="9"/>
    </row>
    <row r="1763" spans="1:9">
      <c r="A1763" s="1" t="s">
        <v>8</v>
      </c>
      <c r="B1763" s="1" t="s">
        <v>331</v>
      </c>
      <c r="C1763" t="str">
        <f t="shared" si="27"/>
        <v xml:space="preserve"> </v>
      </c>
      <c r="D1763" s="1" t="s">
        <v>10</v>
      </c>
      <c r="E1763" s="1" t="s">
        <v>10</v>
      </c>
      <c r="F1763" s="1" t="s">
        <v>332</v>
      </c>
      <c r="G1763" s="3"/>
      <c r="H1763" s="3">
        <v>0</v>
      </c>
      <c r="I1763" s="9"/>
    </row>
    <row r="1764" spans="1:9">
      <c r="A1764" t="s">
        <v>8</v>
      </c>
      <c r="B1764" t="s">
        <v>331</v>
      </c>
      <c r="C1764" t="str">
        <f t="shared" si="27"/>
        <v>2024</v>
      </c>
      <c r="D1764" t="s">
        <v>10</v>
      </c>
      <c r="E1764" t="s">
        <v>10</v>
      </c>
      <c r="F1764" t="s">
        <v>332</v>
      </c>
      <c r="G1764" t="s">
        <v>15</v>
      </c>
      <c r="H1764" s="2">
        <f>H1748-SUMIF(G1749:G1763,"&lt;&gt;",H1749:H1763)</f>
        <v>0</v>
      </c>
    </row>
    <row r="1765" spans="1:9">
      <c r="A1765" s="1"/>
      <c r="B1765" s="1"/>
      <c r="C1765" t="str">
        <f t="shared" si="27"/>
        <v xml:space="preserve"> </v>
      </c>
      <c r="D1765" s="1"/>
      <c r="E1765" s="1"/>
      <c r="F1765" s="1"/>
      <c r="G1765" s="1"/>
      <c r="H1765" s="1"/>
      <c r="I1765" s="43"/>
    </row>
    <row r="1766" spans="1:9">
      <c r="A1766" t="s">
        <v>34</v>
      </c>
      <c r="B1766" t="s">
        <v>333</v>
      </c>
      <c r="C1766" t="str">
        <f t="shared" si="27"/>
        <v xml:space="preserve"> </v>
      </c>
      <c r="D1766">
        <v>3</v>
      </c>
      <c r="E1766">
        <v>1</v>
      </c>
      <c r="F1766" t="s">
        <v>334</v>
      </c>
      <c r="G1766" t="s">
        <v>13</v>
      </c>
      <c r="H1766" s="2">
        <f>VLOOKUP(B1766,'uc_2024-25'!D:U, 18, FALSE)</f>
        <v>56</v>
      </c>
      <c r="I1766" s="9"/>
    </row>
    <row r="1767" spans="1:9">
      <c r="A1767" s="1" t="s">
        <v>34</v>
      </c>
      <c r="B1767" s="1" t="s">
        <v>333</v>
      </c>
      <c r="C1767" t="str">
        <f t="shared" si="27"/>
        <v xml:space="preserve"> </v>
      </c>
      <c r="D1767" s="1">
        <v>3</v>
      </c>
      <c r="E1767" s="1">
        <v>1</v>
      </c>
      <c r="F1767" s="1" t="s">
        <v>334</v>
      </c>
      <c r="G1767" s="4" t="str">
        <f>VLOOKUP(B1766,'uc_2024-25'!D:AB, 25, FALSE)</f>
        <v>Paulo Pacheco de Castro Flores Ribeiro</v>
      </c>
      <c r="H1767" s="3">
        <v>56</v>
      </c>
      <c r="I1767" s="9"/>
    </row>
    <row r="1768" spans="1:9">
      <c r="A1768" t="s">
        <v>34</v>
      </c>
      <c r="B1768" t="s">
        <v>333</v>
      </c>
      <c r="C1768" t="str">
        <f t="shared" si="27"/>
        <v xml:space="preserve"> </v>
      </c>
      <c r="D1768">
        <v>3</v>
      </c>
      <c r="E1768">
        <v>1</v>
      </c>
      <c r="F1768" t="s">
        <v>334</v>
      </c>
      <c r="G1768" s="3"/>
      <c r="H1768" s="3">
        <v>0</v>
      </c>
      <c r="I1768" s="9"/>
    </row>
    <row r="1769" spans="1:9">
      <c r="A1769" s="1" t="s">
        <v>34</v>
      </c>
      <c r="B1769" s="1" t="s">
        <v>333</v>
      </c>
      <c r="C1769" t="str">
        <f t="shared" si="27"/>
        <v xml:space="preserve"> </v>
      </c>
      <c r="D1769" s="1">
        <v>3</v>
      </c>
      <c r="E1769" s="1">
        <v>1</v>
      </c>
      <c r="F1769" s="1" t="s">
        <v>334</v>
      </c>
      <c r="G1769" s="3"/>
      <c r="H1769" s="3">
        <v>0</v>
      </c>
      <c r="I1769" s="9"/>
    </row>
    <row r="1770" spans="1:9">
      <c r="A1770" t="s">
        <v>34</v>
      </c>
      <c r="B1770" t="s">
        <v>333</v>
      </c>
      <c r="C1770" t="str">
        <f t="shared" si="27"/>
        <v xml:space="preserve"> </v>
      </c>
      <c r="D1770">
        <v>3</v>
      </c>
      <c r="E1770">
        <v>1</v>
      </c>
      <c r="F1770" t="s">
        <v>334</v>
      </c>
      <c r="G1770" s="3"/>
      <c r="H1770" s="3">
        <v>0</v>
      </c>
      <c r="I1770" s="9"/>
    </row>
    <row r="1771" spans="1:9">
      <c r="A1771" s="1" t="s">
        <v>34</v>
      </c>
      <c r="B1771" s="1" t="s">
        <v>333</v>
      </c>
      <c r="C1771" t="str">
        <f t="shared" si="27"/>
        <v xml:space="preserve"> </v>
      </c>
      <c r="D1771" s="1">
        <v>3</v>
      </c>
      <c r="E1771" s="1">
        <v>1</v>
      </c>
      <c r="F1771" s="1" t="s">
        <v>334</v>
      </c>
      <c r="G1771" s="3"/>
      <c r="H1771" s="3">
        <v>0</v>
      </c>
      <c r="I1771" s="9"/>
    </row>
    <row r="1772" spans="1:9">
      <c r="A1772" t="s">
        <v>34</v>
      </c>
      <c r="B1772" t="s">
        <v>333</v>
      </c>
      <c r="C1772" t="str">
        <f t="shared" si="27"/>
        <v xml:space="preserve"> </v>
      </c>
      <c r="D1772">
        <v>3</v>
      </c>
      <c r="E1772">
        <v>1</v>
      </c>
      <c r="F1772" t="s">
        <v>334</v>
      </c>
      <c r="G1772" s="3"/>
      <c r="H1772" s="3">
        <v>0</v>
      </c>
      <c r="I1772" s="9"/>
    </row>
    <row r="1773" spans="1:9">
      <c r="A1773" s="1" t="s">
        <v>34</v>
      </c>
      <c r="B1773" s="1" t="s">
        <v>333</v>
      </c>
      <c r="C1773" t="str">
        <f t="shared" si="27"/>
        <v xml:space="preserve"> </v>
      </c>
      <c r="D1773" s="1">
        <v>3</v>
      </c>
      <c r="E1773" s="1">
        <v>1</v>
      </c>
      <c r="F1773" s="1" t="s">
        <v>334</v>
      </c>
      <c r="G1773" s="3"/>
      <c r="H1773" s="3">
        <v>0</v>
      </c>
      <c r="I1773" s="9"/>
    </row>
    <row r="1774" spans="1:9">
      <c r="A1774" t="s">
        <v>34</v>
      </c>
      <c r="B1774" t="s">
        <v>333</v>
      </c>
      <c r="C1774" t="str">
        <f t="shared" si="27"/>
        <v xml:space="preserve"> </v>
      </c>
      <c r="D1774">
        <v>3</v>
      </c>
      <c r="E1774">
        <v>1</v>
      </c>
      <c r="F1774" t="s">
        <v>334</v>
      </c>
      <c r="G1774" s="3"/>
      <c r="H1774" s="3">
        <v>0</v>
      </c>
      <c r="I1774" s="9"/>
    </row>
    <row r="1775" spans="1:9">
      <c r="A1775" s="1" t="s">
        <v>34</v>
      </c>
      <c r="B1775" s="1" t="s">
        <v>333</v>
      </c>
      <c r="C1775" t="str">
        <f t="shared" si="27"/>
        <v xml:space="preserve"> </v>
      </c>
      <c r="D1775" s="1">
        <v>3</v>
      </c>
      <c r="E1775" s="1">
        <v>1</v>
      </c>
      <c r="F1775" s="1" t="s">
        <v>334</v>
      </c>
      <c r="G1775" s="3"/>
      <c r="H1775" s="3">
        <v>0</v>
      </c>
      <c r="I1775" s="9"/>
    </row>
    <row r="1776" spans="1:9">
      <c r="A1776" t="s">
        <v>34</v>
      </c>
      <c r="B1776" t="s">
        <v>333</v>
      </c>
      <c r="C1776" t="str">
        <f t="shared" si="27"/>
        <v xml:space="preserve"> </v>
      </c>
      <c r="D1776">
        <v>3</v>
      </c>
      <c r="E1776">
        <v>1</v>
      </c>
      <c r="F1776" t="s">
        <v>334</v>
      </c>
      <c r="G1776" s="3"/>
      <c r="H1776" s="3">
        <v>0</v>
      </c>
      <c r="I1776" s="9"/>
    </row>
    <row r="1777" spans="1:9">
      <c r="A1777" s="1" t="s">
        <v>34</v>
      </c>
      <c r="B1777" s="1" t="s">
        <v>333</v>
      </c>
      <c r="C1777" t="str">
        <f t="shared" si="27"/>
        <v xml:space="preserve"> </v>
      </c>
      <c r="D1777" s="1">
        <v>3</v>
      </c>
      <c r="E1777" s="1">
        <v>1</v>
      </c>
      <c r="F1777" s="1" t="s">
        <v>334</v>
      </c>
      <c r="G1777" s="3"/>
      <c r="H1777" s="3">
        <v>0</v>
      </c>
      <c r="I1777" s="9"/>
    </row>
    <row r="1778" spans="1:9">
      <c r="A1778" t="s">
        <v>34</v>
      </c>
      <c r="B1778" t="s">
        <v>333</v>
      </c>
      <c r="C1778" t="str">
        <f t="shared" si="27"/>
        <v xml:space="preserve"> </v>
      </c>
      <c r="D1778">
        <v>3</v>
      </c>
      <c r="E1778">
        <v>1</v>
      </c>
      <c r="F1778" t="s">
        <v>334</v>
      </c>
      <c r="G1778" s="3"/>
      <c r="H1778" s="3">
        <v>0</v>
      </c>
      <c r="I1778" s="9"/>
    </row>
    <row r="1779" spans="1:9">
      <c r="A1779" s="1" t="s">
        <v>34</v>
      </c>
      <c r="B1779" s="1" t="s">
        <v>333</v>
      </c>
      <c r="C1779" t="str">
        <f t="shared" si="27"/>
        <v xml:space="preserve"> </v>
      </c>
      <c r="D1779" s="1">
        <v>3</v>
      </c>
      <c r="E1779" s="1">
        <v>1</v>
      </c>
      <c r="F1779" s="1" t="s">
        <v>334</v>
      </c>
      <c r="G1779" s="3"/>
      <c r="H1779" s="3">
        <v>0</v>
      </c>
      <c r="I1779" s="9"/>
    </row>
    <row r="1780" spans="1:9">
      <c r="A1780" t="s">
        <v>34</v>
      </c>
      <c r="B1780" t="s">
        <v>333</v>
      </c>
      <c r="C1780" t="str">
        <f t="shared" si="27"/>
        <v xml:space="preserve"> </v>
      </c>
      <c r="D1780">
        <v>3</v>
      </c>
      <c r="E1780">
        <v>1</v>
      </c>
      <c r="F1780" t="s">
        <v>334</v>
      </c>
      <c r="G1780" s="3"/>
      <c r="H1780" s="3">
        <v>0</v>
      </c>
      <c r="I1780" s="9"/>
    </row>
    <row r="1781" spans="1:9">
      <c r="A1781" s="1" t="s">
        <v>34</v>
      </c>
      <c r="B1781" s="1" t="s">
        <v>333</v>
      </c>
      <c r="C1781" t="str">
        <f t="shared" si="27"/>
        <v xml:space="preserve"> </v>
      </c>
      <c r="D1781" s="1">
        <v>3</v>
      </c>
      <c r="E1781" s="1">
        <v>1</v>
      </c>
      <c r="F1781" s="1" t="s">
        <v>334</v>
      </c>
      <c r="G1781" s="3"/>
      <c r="H1781" s="3">
        <v>0</v>
      </c>
      <c r="I1781" s="9"/>
    </row>
    <row r="1782" spans="1:9">
      <c r="A1782" t="s">
        <v>34</v>
      </c>
      <c r="B1782" t="s">
        <v>333</v>
      </c>
      <c r="C1782" t="str">
        <f t="shared" si="27"/>
        <v>2490</v>
      </c>
      <c r="D1782">
        <v>3</v>
      </c>
      <c r="E1782">
        <v>1</v>
      </c>
      <c r="F1782" t="s">
        <v>334</v>
      </c>
      <c r="G1782" t="s">
        <v>15</v>
      </c>
      <c r="H1782" s="2">
        <f>H1766-SUMIF(G1767:G1781,"&lt;&gt;",H1767:H1781)</f>
        <v>0</v>
      </c>
    </row>
    <row r="1783" spans="1:9">
      <c r="A1783" s="1"/>
      <c r="B1783" s="1"/>
      <c r="C1783" t="str">
        <f t="shared" si="27"/>
        <v xml:space="preserve"> </v>
      </c>
      <c r="D1783" s="1"/>
      <c r="E1783" s="1"/>
      <c r="F1783" s="1"/>
      <c r="G1783" s="1"/>
      <c r="H1783" s="1"/>
      <c r="I1783" s="43"/>
    </row>
    <row r="1784" spans="1:9">
      <c r="A1784" t="s">
        <v>34</v>
      </c>
      <c r="B1784" t="s">
        <v>335</v>
      </c>
      <c r="C1784" t="str">
        <f t="shared" si="27"/>
        <v xml:space="preserve"> </v>
      </c>
      <c r="D1784">
        <v>2</v>
      </c>
      <c r="E1784">
        <v>2</v>
      </c>
      <c r="F1784" t="s">
        <v>336</v>
      </c>
      <c r="G1784" t="s">
        <v>13</v>
      </c>
      <c r="H1784" s="2">
        <f>VLOOKUP(B1784,'uc_2024-25'!D:U, 18, FALSE)</f>
        <v>70</v>
      </c>
      <c r="I1784" s="9"/>
    </row>
    <row r="1785" spans="1:9">
      <c r="A1785" s="1" t="s">
        <v>34</v>
      </c>
      <c r="B1785" s="1" t="s">
        <v>335</v>
      </c>
      <c r="C1785" t="str">
        <f t="shared" si="27"/>
        <v xml:space="preserve"> </v>
      </c>
      <c r="D1785" s="1">
        <v>2</v>
      </c>
      <c r="E1785" s="1">
        <v>2</v>
      </c>
      <c r="F1785" s="1" t="s">
        <v>336</v>
      </c>
      <c r="G1785" s="4" t="str">
        <f>VLOOKUP(B1784,'uc_2024-25'!D:AB, 25, FALSE)</f>
        <v>Paulo Pacheco de Castro Flores Ribeiro</v>
      </c>
      <c r="H1785" s="3">
        <v>70</v>
      </c>
      <c r="I1785" s="9"/>
    </row>
    <row r="1786" spans="1:9">
      <c r="A1786" t="s">
        <v>34</v>
      </c>
      <c r="B1786" t="s">
        <v>335</v>
      </c>
      <c r="C1786" t="str">
        <f t="shared" si="27"/>
        <v xml:space="preserve"> </v>
      </c>
      <c r="D1786">
        <v>2</v>
      </c>
      <c r="E1786">
        <v>2</v>
      </c>
      <c r="F1786" t="s">
        <v>336</v>
      </c>
      <c r="G1786" s="3"/>
      <c r="H1786" s="3">
        <v>0</v>
      </c>
      <c r="I1786" s="9"/>
    </row>
    <row r="1787" spans="1:9">
      <c r="A1787" s="1" t="s">
        <v>34</v>
      </c>
      <c r="B1787" s="1" t="s">
        <v>335</v>
      </c>
      <c r="C1787" t="str">
        <f t="shared" si="27"/>
        <v xml:space="preserve"> </v>
      </c>
      <c r="D1787" s="1">
        <v>2</v>
      </c>
      <c r="E1787" s="1">
        <v>2</v>
      </c>
      <c r="F1787" s="1" t="s">
        <v>336</v>
      </c>
      <c r="G1787" s="3"/>
      <c r="H1787" s="3">
        <v>0</v>
      </c>
      <c r="I1787" s="9"/>
    </row>
    <row r="1788" spans="1:9">
      <c r="A1788" t="s">
        <v>34</v>
      </c>
      <c r="B1788" t="s">
        <v>335</v>
      </c>
      <c r="C1788" t="str">
        <f t="shared" si="27"/>
        <v xml:space="preserve"> </v>
      </c>
      <c r="D1788">
        <v>2</v>
      </c>
      <c r="E1788">
        <v>2</v>
      </c>
      <c r="F1788" t="s">
        <v>336</v>
      </c>
      <c r="G1788" s="3"/>
      <c r="H1788" s="3">
        <v>0</v>
      </c>
      <c r="I1788" s="9"/>
    </row>
    <row r="1789" spans="1:9">
      <c r="A1789" s="1" t="s">
        <v>34</v>
      </c>
      <c r="B1789" s="1" t="s">
        <v>335</v>
      </c>
      <c r="C1789" t="str">
        <f t="shared" si="27"/>
        <v xml:space="preserve"> </v>
      </c>
      <c r="D1789" s="1">
        <v>2</v>
      </c>
      <c r="E1789" s="1">
        <v>2</v>
      </c>
      <c r="F1789" s="1" t="s">
        <v>336</v>
      </c>
      <c r="G1789" s="3"/>
      <c r="H1789" s="3">
        <v>0</v>
      </c>
      <c r="I1789" s="9"/>
    </row>
    <row r="1790" spans="1:9">
      <c r="A1790" t="s">
        <v>34</v>
      </c>
      <c r="B1790" t="s">
        <v>335</v>
      </c>
      <c r="C1790" t="str">
        <f t="shared" si="27"/>
        <v xml:space="preserve"> </v>
      </c>
      <c r="D1790">
        <v>2</v>
      </c>
      <c r="E1790">
        <v>2</v>
      </c>
      <c r="F1790" t="s">
        <v>336</v>
      </c>
      <c r="G1790" s="3"/>
      <c r="H1790" s="3">
        <v>0</v>
      </c>
      <c r="I1790" s="9"/>
    </row>
    <row r="1791" spans="1:9">
      <c r="A1791" s="1" t="s">
        <v>34</v>
      </c>
      <c r="B1791" s="1" t="s">
        <v>335</v>
      </c>
      <c r="C1791" t="str">
        <f t="shared" si="27"/>
        <v xml:space="preserve"> </v>
      </c>
      <c r="D1791" s="1">
        <v>2</v>
      </c>
      <c r="E1791" s="1">
        <v>2</v>
      </c>
      <c r="F1791" s="1" t="s">
        <v>336</v>
      </c>
      <c r="G1791" s="3"/>
      <c r="H1791" s="3">
        <v>0</v>
      </c>
      <c r="I1791" s="9"/>
    </row>
    <row r="1792" spans="1:9">
      <c r="A1792" t="s">
        <v>34</v>
      </c>
      <c r="B1792" t="s">
        <v>335</v>
      </c>
      <c r="C1792" t="str">
        <f t="shared" si="27"/>
        <v xml:space="preserve"> </v>
      </c>
      <c r="D1792">
        <v>2</v>
      </c>
      <c r="E1792">
        <v>2</v>
      </c>
      <c r="F1792" t="s">
        <v>336</v>
      </c>
      <c r="G1792" s="3"/>
      <c r="H1792" s="3">
        <v>0</v>
      </c>
      <c r="I1792" s="9"/>
    </row>
    <row r="1793" spans="1:9">
      <c r="A1793" s="1" t="s">
        <v>34</v>
      </c>
      <c r="B1793" s="1" t="s">
        <v>335</v>
      </c>
      <c r="C1793" t="str">
        <f t="shared" si="27"/>
        <v xml:space="preserve"> </v>
      </c>
      <c r="D1793" s="1">
        <v>2</v>
      </c>
      <c r="E1793" s="1">
        <v>2</v>
      </c>
      <c r="F1793" s="1" t="s">
        <v>336</v>
      </c>
      <c r="G1793" s="3"/>
      <c r="H1793" s="3">
        <v>0</v>
      </c>
      <c r="I1793" s="9"/>
    </row>
    <row r="1794" spans="1:9">
      <c r="A1794" t="s">
        <v>34</v>
      </c>
      <c r="B1794" t="s">
        <v>335</v>
      </c>
      <c r="C1794" t="str">
        <f t="shared" si="27"/>
        <v xml:space="preserve"> </v>
      </c>
      <c r="D1794">
        <v>2</v>
      </c>
      <c r="E1794">
        <v>2</v>
      </c>
      <c r="F1794" t="s">
        <v>336</v>
      </c>
      <c r="G1794" s="3"/>
      <c r="H1794" s="3">
        <v>0</v>
      </c>
      <c r="I1794" s="9"/>
    </row>
    <row r="1795" spans="1:9">
      <c r="A1795" s="1" t="s">
        <v>34</v>
      </c>
      <c r="B1795" s="1" t="s">
        <v>335</v>
      </c>
      <c r="C1795" t="str">
        <f t="shared" ref="C1795:C1858" si="28">IF(G1795="Em falta (positivo); A mais (negativo):",B1795," ")</f>
        <v xml:space="preserve"> </v>
      </c>
      <c r="D1795" s="1">
        <v>2</v>
      </c>
      <c r="E1795" s="1">
        <v>2</v>
      </c>
      <c r="F1795" s="1" t="s">
        <v>336</v>
      </c>
      <c r="G1795" s="3"/>
      <c r="H1795" s="3">
        <v>0</v>
      </c>
      <c r="I1795" s="9"/>
    </row>
    <row r="1796" spans="1:9">
      <c r="A1796" t="s">
        <v>34</v>
      </c>
      <c r="B1796" t="s">
        <v>335</v>
      </c>
      <c r="C1796" t="str">
        <f t="shared" si="28"/>
        <v xml:space="preserve"> </v>
      </c>
      <c r="D1796">
        <v>2</v>
      </c>
      <c r="E1796">
        <v>2</v>
      </c>
      <c r="F1796" t="s">
        <v>336</v>
      </c>
      <c r="G1796" s="3"/>
      <c r="H1796" s="3">
        <v>0</v>
      </c>
      <c r="I1796" s="9"/>
    </row>
    <row r="1797" spans="1:9">
      <c r="A1797" s="1" t="s">
        <v>34</v>
      </c>
      <c r="B1797" s="1" t="s">
        <v>335</v>
      </c>
      <c r="C1797" t="str">
        <f t="shared" si="28"/>
        <v xml:space="preserve"> </v>
      </c>
      <c r="D1797" s="1">
        <v>2</v>
      </c>
      <c r="E1797" s="1">
        <v>2</v>
      </c>
      <c r="F1797" s="1" t="s">
        <v>336</v>
      </c>
      <c r="G1797" s="3"/>
      <c r="H1797" s="3">
        <v>0</v>
      </c>
      <c r="I1797" s="9"/>
    </row>
    <row r="1798" spans="1:9">
      <c r="A1798" t="s">
        <v>34</v>
      </c>
      <c r="B1798" t="s">
        <v>335</v>
      </c>
      <c r="C1798" t="str">
        <f t="shared" si="28"/>
        <v xml:space="preserve"> </v>
      </c>
      <c r="D1798">
        <v>2</v>
      </c>
      <c r="E1798">
        <v>2</v>
      </c>
      <c r="F1798" t="s">
        <v>336</v>
      </c>
      <c r="G1798" s="3"/>
      <c r="H1798" s="3">
        <v>0</v>
      </c>
      <c r="I1798" s="9"/>
    </row>
    <row r="1799" spans="1:9">
      <c r="A1799" s="1" t="s">
        <v>34</v>
      </c>
      <c r="B1799" s="1" t="s">
        <v>335</v>
      </c>
      <c r="C1799" t="str">
        <f t="shared" si="28"/>
        <v xml:space="preserve"> </v>
      </c>
      <c r="D1799" s="1">
        <v>2</v>
      </c>
      <c r="E1799" s="1">
        <v>2</v>
      </c>
      <c r="F1799" s="1" t="s">
        <v>336</v>
      </c>
      <c r="G1799" s="3"/>
      <c r="H1799" s="3">
        <v>0</v>
      </c>
      <c r="I1799" s="9"/>
    </row>
    <row r="1800" spans="1:9">
      <c r="A1800" t="s">
        <v>34</v>
      </c>
      <c r="B1800" t="s">
        <v>335</v>
      </c>
      <c r="C1800" t="str">
        <f t="shared" si="28"/>
        <v>2491</v>
      </c>
      <c r="D1800">
        <v>2</v>
      </c>
      <c r="E1800">
        <v>2</v>
      </c>
      <c r="F1800" t="s">
        <v>336</v>
      </c>
      <c r="G1800" t="s">
        <v>15</v>
      </c>
      <c r="H1800" s="2">
        <f>H1784-SUMIF(G1785:G1799,"&lt;&gt;",H1785:H1799)</f>
        <v>0</v>
      </c>
    </row>
    <row r="1801" spans="1:9">
      <c r="A1801" s="1"/>
      <c r="B1801" s="1"/>
      <c r="C1801" t="str">
        <f t="shared" si="28"/>
        <v xml:space="preserve"> </v>
      </c>
      <c r="D1801" s="1"/>
      <c r="E1801" s="1"/>
      <c r="F1801" s="1"/>
      <c r="G1801" s="1"/>
      <c r="H1801" s="1"/>
      <c r="I1801" s="43"/>
    </row>
    <row r="1802" spans="1:9">
      <c r="A1802" t="s">
        <v>16</v>
      </c>
      <c r="B1802" t="s">
        <v>337</v>
      </c>
      <c r="C1802" t="str">
        <f t="shared" si="28"/>
        <v xml:space="preserve"> </v>
      </c>
      <c r="D1802">
        <v>2</v>
      </c>
      <c r="E1802">
        <v>1</v>
      </c>
      <c r="F1802" t="s">
        <v>338</v>
      </c>
      <c r="G1802" t="s">
        <v>13</v>
      </c>
      <c r="H1802" s="2">
        <f>VLOOKUP(B1802,'uc_2024-25'!D:U, 18, FALSE)</f>
        <v>0</v>
      </c>
      <c r="I1802" s="9"/>
    </row>
    <row r="1803" spans="1:9">
      <c r="A1803" s="1" t="s">
        <v>16</v>
      </c>
      <c r="B1803" s="1" t="s">
        <v>337</v>
      </c>
      <c r="C1803" t="str">
        <f t="shared" si="28"/>
        <v xml:space="preserve"> </v>
      </c>
      <c r="D1803" s="1">
        <v>2</v>
      </c>
      <c r="E1803" s="1">
        <v>1</v>
      </c>
      <c r="F1803" s="1" t="s">
        <v>338</v>
      </c>
      <c r="G1803" s="4" t="str">
        <f>VLOOKUP(B1802,'uc_2024-25'!D:AB, 25, FALSE)</f>
        <v>Coordenação externa ao ISA</v>
      </c>
      <c r="H1803" s="3">
        <v>0</v>
      </c>
      <c r="I1803" s="9"/>
    </row>
    <row r="1804" spans="1:9">
      <c r="A1804" t="s">
        <v>16</v>
      </c>
      <c r="B1804" t="s">
        <v>337</v>
      </c>
      <c r="C1804" t="str">
        <f t="shared" si="28"/>
        <v xml:space="preserve"> </v>
      </c>
      <c r="D1804">
        <v>2</v>
      </c>
      <c r="E1804">
        <v>1</v>
      </c>
      <c r="F1804" t="s">
        <v>338</v>
      </c>
      <c r="G1804" s="3"/>
      <c r="H1804" s="3">
        <v>0</v>
      </c>
      <c r="I1804" s="9"/>
    </row>
    <row r="1805" spans="1:9">
      <c r="A1805" s="1" t="s">
        <v>16</v>
      </c>
      <c r="B1805" s="1" t="s">
        <v>337</v>
      </c>
      <c r="C1805" t="str">
        <f t="shared" si="28"/>
        <v xml:space="preserve"> </v>
      </c>
      <c r="D1805" s="1">
        <v>2</v>
      </c>
      <c r="E1805" s="1">
        <v>1</v>
      </c>
      <c r="F1805" s="1" t="s">
        <v>338</v>
      </c>
      <c r="G1805" s="3"/>
      <c r="H1805" s="3">
        <v>0</v>
      </c>
      <c r="I1805" s="9"/>
    </row>
    <row r="1806" spans="1:9">
      <c r="A1806" t="s">
        <v>16</v>
      </c>
      <c r="B1806" t="s">
        <v>337</v>
      </c>
      <c r="C1806" t="str">
        <f t="shared" si="28"/>
        <v xml:space="preserve"> </v>
      </c>
      <c r="D1806">
        <v>2</v>
      </c>
      <c r="E1806">
        <v>1</v>
      </c>
      <c r="F1806" t="s">
        <v>338</v>
      </c>
      <c r="G1806" s="3"/>
      <c r="H1806" s="3">
        <v>0</v>
      </c>
      <c r="I1806" s="9"/>
    </row>
    <row r="1807" spans="1:9">
      <c r="A1807" s="1" t="s">
        <v>16</v>
      </c>
      <c r="B1807" s="1" t="s">
        <v>337</v>
      </c>
      <c r="C1807" t="str">
        <f t="shared" si="28"/>
        <v xml:space="preserve"> </v>
      </c>
      <c r="D1807" s="1">
        <v>2</v>
      </c>
      <c r="E1807" s="1">
        <v>1</v>
      </c>
      <c r="F1807" s="1" t="s">
        <v>338</v>
      </c>
      <c r="G1807" s="3"/>
      <c r="H1807" s="3">
        <v>0</v>
      </c>
      <c r="I1807" s="9"/>
    </row>
    <row r="1808" spans="1:9">
      <c r="A1808" t="s">
        <v>16</v>
      </c>
      <c r="B1808" t="s">
        <v>337</v>
      </c>
      <c r="C1808" t="str">
        <f t="shared" si="28"/>
        <v xml:space="preserve"> </v>
      </c>
      <c r="D1808">
        <v>2</v>
      </c>
      <c r="E1808">
        <v>1</v>
      </c>
      <c r="F1808" t="s">
        <v>338</v>
      </c>
      <c r="G1808" s="3"/>
      <c r="H1808" s="3">
        <v>0</v>
      </c>
      <c r="I1808" s="9"/>
    </row>
    <row r="1809" spans="1:9">
      <c r="A1809" s="1" t="s">
        <v>16</v>
      </c>
      <c r="B1809" s="1" t="s">
        <v>337</v>
      </c>
      <c r="C1809" t="str">
        <f t="shared" si="28"/>
        <v xml:space="preserve"> </v>
      </c>
      <c r="D1809" s="1">
        <v>2</v>
      </c>
      <c r="E1809" s="1">
        <v>1</v>
      </c>
      <c r="F1809" s="1" t="s">
        <v>338</v>
      </c>
      <c r="G1809" s="3"/>
      <c r="H1809" s="3">
        <v>0</v>
      </c>
      <c r="I1809" s="9"/>
    </row>
    <row r="1810" spans="1:9">
      <c r="A1810" t="s">
        <v>16</v>
      </c>
      <c r="B1810" t="s">
        <v>337</v>
      </c>
      <c r="C1810" t="str">
        <f t="shared" si="28"/>
        <v xml:space="preserve"> </v>
      </c>
      <c r="D1810">
        <v>2</v>
      </c>
      <c r="E1810">
        <v>1</v>
      </c>
      <c r="F1810" t="s">
        <v>338</v>
      </c>
      <c r="G1810" s="3"/>
      <c r="H1810" s="3">
        <v>0</v>
      </c>
      <c r="I1810" s="9"/>
    </row>
    <row r="1811" spans="1:9">
      <c r="A1811" s="1" t="s">
        <v>16</v>
      </c>
      <c r="B1811" s="1" t="s">
        <v>337</v>
      </c>
      <c r="C1811" t="str">
        <f t="shared" si="28"/>
        <v xml:space="preserve"> </v>
      </c>
      <c r="D1811" s="1">
        <v>2</v>
      </c>
      <c r="E1811" s="1">
        <v>1</v>
      </c>
      <c r="F1811" s="1" t="s">
        <v>338</v>
      </c>
      <c r="G1811" s="3"/>
      <c r="H1811" s="3">
        <v>0</v>
      </c>
      <c r="I1811" s="9"/>
    </row>
    <row r="1812" spans="1:9">
      <c r="A1812" t="s">
        <v>16</v>
      </c>
      <c r="B1812" t="s">
        <v>337</v>
      </c>
      <c r="C1812" t="str">
        <f t="shared" si="28"/>
        <v xml:space="preserve"> </v>
      </c>
      <c r="D1812">
        <v>2</v>
      </c>
      <c r="E1812">
        <v>1</v>
      </c>
      <c r="F1812" t="s">
        <v>338</v>
      </c>
      <c r="G1812" s="3"/>
      <c r="H1812" s="3">
        <v>0</v>
      </c>
      <c r="I1812" s="9"/>
    </row>
    <row r="1813" spans="1:9">
      <c r="A1813" s="1" t="s">
        <v>16</v>
      </c>
      <c r="B1813" s="1" t="s">
        <v>337</v>
      </c>
      <c r="C1813" t="str">
        <f t="shared" si="28"/>
        <v xml:space="preserve"> </v>
      </c>
      <c r="D1813" s="1">
        <v>2</v>
      </c>
      <c r="E1813" s="1">
        <v>1</v>
      </c>
      <c r="F1813" s="1" t="s">
        <v>338</v>
      </c>
      <c r="G1813" s="3"/>
      <c r="H1813" s="3">
        <v>0</v>
      </c>
      <c r="I1813" s="9"/>
    </row>
    <row r="1814" spans="1:9">
      <c r="A1814" t="s">
        <v>16</v>
      </c>
      <c r="B1814" t="s">
        <v>337</v>
      </c>
      <c r="C1814" t="str">
        <f t="shared" si="28"/>
        <v xml:space="preserve"> </v>
      </c>
      <c r="D1814">
        <v>2</v>
      </c>
      <c r="E1814">
        <v>1</v>
      </c>
      <c r="F1814" t="s">
        <v>338</v>
      </c>
      <c r="G1814" s="3"/>
      <c r="H1814" s="3">
        <v>0</v>
      </c>
      <c r="I1814" s="9"/>
    </row>
    <row r="1815" spans="1:9">
      <c r="A1815" s="1" t="s">
        <v>16</v>
      </c>
      <c r="B1815" s="1" t="s">
        <v>337</v>
      </c>
      <c r="C1815" t="str">
        <f t="shared" si="28"/>
        <v xml:space="preserve"> </v>
      </c>
      <c r="D1815" s="1">
        <v>2</v>
      </c>
      <c r="E1815" s="1">
        <v>1</v>
      </c>
      <c r="F1815" s="1" t="s">
        <v>338</v>
      </c>
      <c r="G1815" s="3"/>
      <c r="H1815" s="3">
        <v>0</v>
      </c>
      <c r="I1815" s="9"/>
    </row>
    <row r="1816" spans="1:9">
      <c r="A1816" t="s">
        <v>16</v>
      </c>
      <c r="B1816" t="s">
        <v>337</v>
      </c>
      <c r="C1816" t="str">
        <f t="shared" si="28"/>
        <v xml:space="preserve"> </v>
      </c>
      <c r="D1816">
        <v>2</v>
      </c>
      <c r="E1816">
        <v>1</v>
      </c>
      <c r="F1816" t="s">
        <v>338</v>
      </c>
      <c r="G1816" s="3"/>
      <c r="H1816" s="3">
        <v>0</v>
      </c>
      <c r="I1816" s="9"/>
    </row>
    <row r="1817" spans="1:9">
      <c r="A1817" s="1" t="s">
        <v>16</v>
      </c>
      <c r="B1817" s="1" t="s">
        <v>337</v>
      </c>
      <c r="C1817" t="str">
        <f t="shared" si="28"/>
        <v xml:space="preserve"> </v>
      </c>
      <c r="D1817" s="1">
        <v>2</v>
      </c>
      <c r="E1817" s="1">
        <v>1</v>
      </c>
      <c r="F1817" s="1" t="s">
        <v>338</v>
      </c>
      <c r="G1817" s="3"/>
      <c r="H1817" s="3">
        <v>0</v>
      </c>
      <c r="I1817" s="9"/>
    </row>
    <row r="1818" spans="1:9">
      <c r="A1818" t="s">
        <v>16</v>
      </c>
      <c r="B1818" t="s">
        <v>337</v>
      </c>
      <c r="C1818" t="str">
        <f t="shared" si="28"/>
        <v>10024</v>
      </c>
      <c r="D1818">
        <v>2</v>
      </c>
      <c r="E1818">
        <v>1</v>
      </c>
      <c r="F1818" t="s">
        <v>338</v>
      </c>
      <c r="G1818" t="s">
        <v>15</v>
      </c>
      <c r="H1818" s="2">
        <f>H1802-SUMIF(G1803:G1817,"&lt;&gt;",H1803:H1817)</f>
        <v>0</v>
      </c>
    </row>
    <row r="1819" spans="1:9">
      <c r="A1819" s="1"/>
      <c r="B1819" s="1"/>
      <c r="C1819" t="str">
        <f t="shared" si="28"/>
        <v xml:space="preserve"> </v>
      </c>
      <c r="D1819" s="1"/>
      <c r="E1819" s="1"/>
      <c r="F1819" s="1"/>
      <c r="G1819" s="1"/>
      <c r="H1819" s="1"/>
      <c r="I1819" s="43"/>
    </row>
    <row r="1820" spans="1:9">
      <c r="A1820" t="s">
        <v>16</v>
      </c>
      <c r="B1820" t="s">
        <v>339</v>
      </c>
      <c r="C1820" t="str">
        <f t="shared" si="28"/>
        <v xml:space="preserve"> </v>
      </c>
      <c r="D1820">
        <v>1</v>
      </c>
      <c r="E1820">
        <v>1</v>
      </c>
      <c r="F1820" t="s">
        <v>340</v>
      </c>
      <c r="G1820" t="s">
        <v>13</v>
      </c>
      <c r="H1820" s="2">
        <f>VLOOKUP(B1820,'uc_2024-25'!D:U, 18, FALSE)</f>
        <v>56</v>
      </c>
      <c r="I1820" s="9"/>
    </row>
    <row r="1821" spans="1:9">
      <c r="A1821" s="1" t="s">
        <v>16</v>
      </c>
      <c r="B1821" s="1" t="s">
        <v>339</v>
      </c>
      <c r="C1821" t="str">
        <f t="shared" si="28"/>
        <v xml:space="preserve"> </v>
      </c>
      <c r="D1821" s="1">
        <v>1</v>
      </c>
      <c r="E1821" s="1">
        <v>1</v>
      </c>
      <c r="F1821" s="1" t="s">
        <v>340</v>
      </c>
      <c r="G1821" s="4" t="str">
        <f>VLOOKUP(B1820,'uc_2024-25'!D:AB, 25, FALSE)</f>
        <v>José Manuel Osório de Barros de Lima e Santos</v>
      </c>
      <c r="H1821" s="3">
        <v>20</v>
      </c>
      <c r="I1821" s="9"/>
    </row>
    <row r="1822" spans="1:9">
      <c r="A1822" t="s">
        <v>16</v>
      </c>
      <c r="B1822" t="s">
        <v>339</v>
      </c>
      <c r="C1822" t="str">
        <f t="shared" si="28"/>
        <v xml:space="preserve"> </v>
      </c>
      <c r="D1822">
        <v>1</v>
      </c>
      <c r="E1822">
        <v>1</v>
      </c>
      <c r="F1822" t="s">
        <v>340</v>
      </c>
      <c r="G1822" s="3" t="s">
        <v>341</v>
      </c>
      <c r="H1822" s="3">
        <v>18</v>
      </c>
      <c r="I1822" s="9"/>
    </row>
    <row r="1823" spans="1:9">
      <c r="A1823" s="1" t="s">
        <v>16</v>
      </c>
      <c r="B1823" s="1" t="s">
        <v>339</v>
      </c>
      <c r="C1823" t="str">
        <f t="shared" si="28"/>
        <v xml:space="preserve"> </v>
      </c>
      <c r="D1823" s="1">
        <v>1</v>
      </c>
      <c r="E1823" s="1">
        <v>1</v>
      </c>
      <c r="F1823" s="1" t="s">
        <v>340</v>
      </c>
      <c r="G1823" s="3" t="s">
        <v>342</v>
      </c>
      <c r="H1823" s="3">
        <v>18</v>
      </c>
      <c r="I1823" s="9"/>
    </row>
    <row r="1824" spans="1:9">
      <c r="A1824" t="s">
        <v>16</v>
      </c>
      <c r="B1824" t="s">
        <v>339</v>
      </c>
      <c r="C1824" t="str">
        <f t="shared" si="28"/>
        <v xml:space="preserve"> </v>
      </c>
      <c r="D1824">
        <v>1</v>
      </c>
      <c r="E1824">
        <v>1</v>
      </c>
      <c r="F1824" t="s">
        <v>340</v>
      </c>
      <c r="G1824" s="3"/>
      <c r="H1824" s="3">
        <v>0</v>
      </c>
      <c r="I1824" s="9"/>
    </row>
    <row r="1825" spans="1:9">
      <c r="A1825" s="1" t="s">
        <v>16</v>
      </c>
      <c r="B1825" s="1" t="s">
        <v>339</v>
      </c>
      <c r="C1825" t="str">
        <f t="shared" si="28"/>
        <v xml:space="preserve"> </v>
      </c>
      <c r="D1825" s="1">
        <v>1</v>
      </c>
      <c r="E1825" s="1">
        <v>1</v>
      </c>
      <c r="F1825" s="1" t="s">
        <v>340</v>
      </c>
      <c r="G1825" s="3"/>
      <c r="H1825" s="3">
        <v>0</v>
      </c>
      <c r="I1825" s="9"/>
    </row>
    <row r="1826" spans="1:9">
      <c r="A1826" t="s">
        <v>16</v>
      </c>
      <c r="B1826" t="s">
        <v>339</v>
      </c>
      <c r="C1826" t="str">
        <f t="shared" si="28"/>
        <v xml:space="preserve"> </v>
      </c>
      <c r="D1826">
        <v>1</v>
      </c>
      <c r="E1826">
        <v>1</v>
      </c>
      <c r="F1826" t="s">
        <v>340</v>
      </c>
      <c r="G1826" s="3"/>
      <c r="H1826" s="3">
        <v>0</v>
      </c>
      <c r="I1826" s="9"/>
    </row>
    <row r="1827" spans="1:9">
      <c r="A1827" s="1" t="s">
        <v>16</v>
      </c>
      <c r="B1827" s="1" t="s">
        <v>339</v>
      </c>
      <c r="C1827" t="str">
        <f t="shared" si="28"/>
        <v xml:space="preserve"> </v>
      </c>
      <c r="D1827" s="1">
        <v>1</v>
      </c>
      <c r="E1827" s="1">
        <v>1</v>
      </c>
      <c r="F1827" s="1" t="s">
        <v>340</v>
      </c>
      <c r="G1827" s="3"/>
      <c r="H1827" s="3">
        <v>0</v>
      </c>
      <c r="I1827" s="9"/>
    </row>
    <row r="1828" spans="1:9">
      <c r="A1828" t="s">
        <v>16</v>
      </c>
      <c r="B1828" t="s">
        <v>339</v>
      </c>
      <c r="C1828" t="str">
        <f t="shared" si="28"/>
        <v xml:space="preserve"> </v>
      </c>
      <c r="D1828">
        <v>1</v>
      </c>
      <c r="E1828">
        <v>1</v>
      </c>
      <c r="F1828" t="s">
        <v>340</v>
      </c>
      <c r="G1828" s="3"/>
      <c r="H1828" s="3">
        <v>0</v>
      </c>
      <c r="I1828" s="9"/>
    </row>
    <row r="1829" spans="1:9">
      <c r="A1829" s="1" t="s">
        <v>16</v>
      </c>
      <c r="B1829" s="1" t="s">
        <v>339</v>
      </c>
      <c r="C1829" t="str">
        <f t="shared" si="28"/>
        <v xml:space="preserve"> </v>
      </c>
      <c r="D1829" s="1">
        <v>1</v>
      </c>
      <c r="E1829" s="1">
        <v>1</v>
      </c>
      <c r="F1829" s="1" t="s">
        <v>340</v>
      </c>
      <c r="G1829" s="3"/>
      <c r="H1829" s="3">
        <v>0</v>
      </c>
      <c r="I1829" s="9"/>
    </row>
    <row r="1830" spans="1:9">
      <c r="A1830" t="s">
        <v>16</v>
      </c>
      <c r="B1830" t="s">
        <v>339</v>
      </c>
      <c r="C1830" t="str">
        <f t="shared" si="28"/>
        <v xml:space="preserve"> </v>
      </c>
      <c r="D1830">
        <v>1</v>
      </c>
      <c r="E1830">
        <v>1</v>
      </c>
      <c r="F1830" t="s">
        <v>340</v>
      </c>
      <c r="G1830" s="3"/>
      <c r="H1830" s="3">
        <v>0</v>
      </c>
      <c r="I1830" s="9"/>
    </row>
    <row r="1831" spans="1:9">
      <c r="A1831" s="1" t="s">
        <v>16</v>
      </c>
      <c r="B1831" s="1" t="s">
        <v>339</v>
      </c>
      <c r="C1831" t="str">
        <f t="shared" si="28"/>
        <v xml:space="preserve"> </v>
      </c>
      <c r="D1831" s="1">
        <v>1</v>
      </c>
      <c r="E1831" s="1">
        <v>1</v>
      </c>
      <c r="F1831" s="1" t="s">
        <v>340</v>
      </c>
      <c r="G1831" s="3"/>
      <c r="H1831" s="3">
        <v>0</v>
      </c>
      <c r="I1831" s="9"/>
    </row>
    <row r="1832" spans="1:9">
      <c r="A1832" t="s">
        <v>16</v>
      </c>
      <c r="B1832" t="s">
        <v>339</v>
      </c>
      <c r="C1832" t="str">
        <f t="shared" si="28"/>
        <v xml:space="preserve"> </v>
      </c>
      <c r="D1832">
        <v>1</v>
      </c>
      <c r="E1832">
        <v>1</v>
      </c>
      <c r="F1832" t="s">
        <v>340</v>
      </c>
      <c r="G1832" s="3"/>
      <c r="H1832" s="3">
        <v>0</v>
      </c>
      <c r="I1832" s="9"/>
    </row>
    <row r="1833" spans="1:9">
      <c r="A1833" s="1" t="s">
        <v>16</v>
      </c>
      <c r="B1833" s="1" t="s">
        <v>339</v>
      </c>
      <c r="C1833" t="str">
        <f t="shared" si="28"/>
        <v xml:space="preserve"> </v>
      </c>
      <c r="D1833" s="1">
        <v>1</v>
      </c>
      <c r="E1833" s="1">
        <v>1</v>
      </c>
      <c r="F1833" s="1" t="s">
        <v>340</v>
      </c>
      <c r="G1833" s="3"/>
      <c r="H1833" s="3">
        <v>0</v>
      </c>
      <c r="I1833" s="9"/>
    </row>
    <row r="1834" spans="1:9">
      <c r="A1834" t="s">
        <v>16</v>
      </c>
      <c r="B1834" t="s">
        <v>339</v>
      </c>
      <c r="C1834" t="str">
        <f t="shared" si="28"/>
        <v xml:space="preserve"> </v>
      </c>
      <c r="D1834">
        <v>1</v>
      </c>
      <c r="E1834">
        <v>1</v>
      </c>
      <c r="F1834" t="s">
        <v>340</v>
      </c>
      <c r="G1834" s="3"/>
      <c r="H1834" s="3">
        <v>0</v>
      </c>
      <c r="I1834" s="9"/>
    </row>
    <row r="1835" spans="1:9">
      <c r="A1835" s="1" t="s">
        <v>16</v>
      </c>
      <c r="B1835" s="1" t="s">
        <v>339</v>
      </c>
      <c r="C1835" t="str">
        <f t="shared" si="28"/>
        <v xml:space="preserve"> </v>
      </c>
      <c r="D1835" s="1">
        <v>1</v>
      </c>
      <c r="E1835" s="1">
        <v>1</v>
      </c>
      <c r="F1835" s="1" t="s">
        <v>340</v>
      </c>
      <c r="G1835" s="3"/>
      <c r="H1835" s="3">
        <v>0</v>
      </c>
      <c r="I1835" s="9"/>
    </row>
    <row r="1836" spans="1:9">
      <c r="A1836" t="s">
        <v>16</v>
      </c>
      <c r="B1836" t="s">
        <v>339</v>
      </c>
      <c r="C1836" t="str">
        <f t="shared" si="28"/>
        <v>2183</v>
      </c>
      <c r="D1836">
        <v>1</v>
      </c>
      <c r="E1836">
        <v>1</v>
      </c>
      <c r="F1836" t="s">
        <v>340</v>
      </c>
      <c r="G1836" t="s">
        <v>15</v>
      </c>
      <c r="H1836" s="2">
        <f>H1820-SUMIF(G1821:G1835,"&lt;&gt;",H1821:H1835)</f>
        <v>0</v>
      </c>
    </row>
    <row r="1837" spans="1:9">
      <c r="A1837" s="1"/>
      <c r="B1837" s="1"/>
      <c r="C1837" t="str">
        <f t="shared" si="28"/>
        <v xml:space="preserve"> </v>
      </c>
      <c r="D1837" s="1"/>
      <c r="E1837" s="1"/>
      <c r="F1837" s="1"/>
      <c r="G1837" s="1"/>
      <c r="H1837" s="1"/>
      <c r="I1837" s="43"/>
    </row>
    <row r="1838" spans="1:9">
      <c r="A1838" t="s">
        <v>16</v>
      </c>
      <c r="B1838" t="s">
        <v>343</v>
      </c>
      <c r="C1838" t="str">
        <f t="shared" si="28"/>
        <v xml:space="preserve"> </v>
      </c>
      <c r="D1838">
        <v>2</v>
      </c>
      <c r="E1838">
        <v>1</v>
      </c>
      <c r="F1838" t="s">
        <v>344</v>
      </c>
      <c r="G1838" t="s">
        <v>13</v>
      </c>
      <c r="H1838" s="2">
        <f>VLOOKUP(B1838,'uc_2024-25'!D:U, 18, FALSE)</f>
        <v>84</v>
      </c>
      <c r="I1838" s="9"/>
    </row>
    <row r="1839" spans="1:9">
      <c r="A1839" s="1" t="s">
        <v>16</v>
      </c>
      <c r="B1839" s="1" t="s">
        <v>343</v>
      </c>
      <c r="C1839" t="str">
        <f t="shared" si="28"/>
        <v xml:space="preserve"> </v>
      </c>
      <c r="D1839" s="1">
        <v>2</v>
      </c>
      <c r="E1839" s="1">
        <v>1</v>
      </c>
      <c r="F1839" s="1" t="s">
        <v>344</v>
      </c>
      <c r="G1839" s="4" t="str">
        <f>VLOOKUP(B1838,'uc_2024-25'!D:AB, 25, FALSE)</f>
        <v>José Manuel Osório de Barros de Lima e Santos</v>
      </c>
      <c r="H1839" s="3">
        <v>54</v>
      </c>
      <c r="I1839" s="9"/>
    </row>
    <row r="1840" spans="1:9">
      <c r="A1840" t="s">
        <v>16</v>
      </c>
      <c r="B1840" t="s">
        <v>343</v>
      </c>
      <c r="C1840" t="str">
        <f t="shared" si="28"/>
        <v xml:space="preserve"> </v>
      </c>
      <c r="D1840">
        <v>2</v>
      </c>
      <c r="E1840">
        <v>1</v>
      </c>
      <c r="F1840" t="s">
        <v>344</v>
      </c>
      <c r="G1840" s="3" t="s">
        <v>345</v>
      </c>
      <c r="H1840" s="3">
        <v>12</v>
      </c>
      <c r="I1840" s="9"/>
    </row>
    <row r="1841" spans="1:9">
      <c r="A1841" s="1" t="s">
        <v>16</v>
      </c>
      <c r="B1841" s="1" t="s">
        <v>343</v>
      </c>
      <c r="C1841" t="str">
        <f t="shared" si="28"/>
        <v xml:space="preserve"> </v>
      </c>
      <c r="D1841" s="1">
        <v>2</v>
      </c>
      <c r="E1841" s="1">
        <v>1</v>
      </c>
      <c r="F1841" s="1" t="s">
        <v>344</v>
      </c>
      <c r="G1841" s="3" t="s">
        <v>57</v>
      </c>
      <c r="H1841" s="3">
        <v>18</v>
      </c>
      <c r="I1841" s="9"/>
    </row>
    <row r="1842" spans="1:9">
      <c r="A1842" t="s">
        <v>16</v>
      </c>
      <c r="B1842" t="s">
        <v>343</v>
      </c>
      <c r="C1842" t="str">
        <f t="shared" si="28"/>
        <v xml:space="preserve"> </v>
      </c>
      <c r="D1842">
        <v>2</v>
      </c>
      <c r="E1842">
        <v>1</v>
      </c>
      <c r="F1842" t="s">
        <v>344</v>
      </c>
      <c r="G1842" s="3"/>
      <c r="H1842" s="3">
        <v>0</v>
      </c>
      <c r="I1842" s="9"/>
    </row>
    <row r="1843" spans="1:9">
      <c r="A1843" s="1" t="s">
        <v>16</v>
      </c>
      <c r="B1843" s="1" t="s">
        <v>343</v>
      </c>
      <c r="C1843" t="str">
        <f t="shared" si="28"/>
        <v xml:space="preserve"> </v>
      </c>
      <c r="D1843" s="1">
        <v>2</v>
      </c>
      <c r="E1843" s="1">
        <v>1</v>
      </c>
      <c r="F1843" s="1" t="s">
        <v>344</v>
      </c>
      <c r="G1843" s="3"/>
      <c r="H1843" s="3">
        <v>0</v>
      </c>
      <c r="I1843" s="9"/>
    </row>
    <row r="1844" spans="1:9">
      <c r="A1844" t="s">
        <v>16</v>
      </c>
      <c r="B1844" t="s">
        <v>343</v>
      </c>
      <c r="C1844" t="str">
        <f t="shared" si="28"/>
        <v xml:space="preserve"> </v>
      </c>
      <c r="D1844">
        <v>2</v>
      </c>
      <c r="E1844">
        <v>1</v>
      </c>
      <c r="F1844" t="s">
        <v>344</v>
      </c>
      <c r="G1844" s="3"/>
      <c r="H1844" s="3">
        <v>0</v>
      </c>
      <c r="I1844" s="9"/>
    </row>
    <row r="1845" spans="1:9">
      <c r="A1845" s="1" t="s">
        <v>16</v>
      </c>
      <c r="B1845" s="1" t="s">
        <v>343</v>
      </c>
      <c r="C1845" t="str">
        <f t="shared" si="28"/>
        <v xml:space="preserve"> </v>
      </c>
      <c r="D1845" s="1">
        <v>2</v>
      </c>
      <c r="E1845" s="1">
        <v>1</v>
      </c>
      <c r="F1845" s="1" t="s">
        <v>344</v>
      </c>
      <c r="G1845" s="3"/>
      <c r="H1845" s="3">
        <v>0</v>
      </c>
      <c r="I1845" s="9"/>
    </row>
    <row r="1846" spans="1:9">
      <c r="A1846" t="s">
        <v>16</v>
      </c>
      <c r="B1846" t="s">
        <v>343</v>
      </c>
      <c r="C1846" t="str">
        <f t="shared" si="28"/>
        <v xml:space="preserve"> </v>
      </c>
      <c r="D1846">
        <v>2</v>
      </c>
      <c r="E1846">
        <v>1</v>
      </c>
      <c r="F1846" t="s">
        <v>344</v>
      </c>
      <c r="G1846" s="3"/>
      <c r="H1846" s="3">
        <v>0</v>
      </c>
      <c r="I1846" s="9"/>
    </row>
    <row r="1847" spans="1:9">
      <c r="A1847" s="1" t="s">
        <v>16</v>
      </c>
      <c r="B1847" s="1" t="s">
        <v>343</v>
      </c>
      <c r="C1847" t="str">
        <f t="shared" si="28"/>
        <v xml:space="preserve"> </v>
      </c>
      <c r="D1847" s="1">
        <v>2</v>
      </c>
      <c r="E1847" s="1">
        <v>1</v>
      </c>
      <c r="F1847" s="1" t="s">
        <v>344</v>
      </c>
      <c r="G1847" s="3"/>
      <c r="H1847" s="3">
        <v>0</v>
      </c>
      <c r="I1847" s="9"/>
    </row>
    <row r="1848" spans="1:9">
      <c r="A1848" t="s">
        <v>16</v>
      </c>
      <c r="B1848" t="s">
        <v>343</v>
      </c>
      <c r="C1848" t="str">
        <f t="shared" si="28"/>
        <v xml:space="preserve"> </v>
      </c>
      <c r="D1848">
        <v>2</v>
      </c>
      <c r="E1848">
        <v>1</v>
      </c>
      <c r="F1848" t="s">
        <v>344</v>
      </c>
      <c r="G1848" s="3"/>
      <c r="H1848" s="3">
        <v>0</v>
      </c>
      <c r="I1848" s="9"/>
    </row>
    <row r="1849" spans="1:9">
      <c r="A1849" s="1" t="s">
        <v>16</v>
      </c>
      <c r="B1849" s="1" t="s">
        <v>343</v>
      </c>
      <c r="C1849" t="str">
        <f t="shared" si="28"/>
        <v xml:space="preserve"> </v>
      </c>
      <c r="D1849" s="1">
        <v>2</v>
      </c>
      <c r="E1849" s="1">
        <v>1</v>
      </c>
      <c r="F1849" s="1" t="s">
        <v>344</v>
      </c>
      <c r="G1849" s="3"/>
      <c r="H1849" s="3">
        <v>0</v>
      </c>
      <c r="I1849" s="9"/>
    </row>
    <row r="1850" spans="1:9">
      <c r="A1850" t="s">
        <v>16</v>
      </c>
      <c r="B1850" t="s">
        <v>343</v>
      </c>
      <c r="C1850" t="str">
        <f t="shared" si="28"/>
        <v xml:space="preserve"> </v>
      </c>
      <c r="D1850">
        <v>2</v>
      </c>
      <c r="E1850">
        <v>1</v>
      </c>
      <c r="F1850" t="s">
        <v>344</v>
      </c>
      <c r="G1850" s="3"/>
      <c r="H1850" s="3">
        <v>0</v>
      </c>
      <c r="I1850" s="9"/>
    </row>
    <row r="1851" spans="1:9">
      <c r="A1851" s="1" t="s">
        <v>16</v>
      </c>
      <c r="B1851" s="1" t="s">
        <v>343</v>
      </c>
      <c r="C1851" t="str">
        <f t="shared" si="28"/>
        <v xml:space="preserve"> </v>
      </c>
      <c r="D1851" s="1">
        <v>2</v>
      </c>
      <c r="E1851" s="1">
        <v>1</v>
      </c>
      <c r="F1851" s="1" t="s">
        <v>344</v>
      </c>
      <c r="G1851" s="3"/>
      <c r="H1851" s="3">
        <v>0</v>
      </c>
      <c r="I1851" s="9"/>
    </row>
    <row r="1852" spans="1:9">
      <c r="A1852" t="s">
        <v>16</v>
      </c>
      <c r="B1852" t="s">
        <v>343</v>
      </c>
      <c r="C1852" t="str">
        <f t="shared" si="28"/>
        <v xml:space="preserve"> </v>
      </c>
      <c r="D1852">
        <v>2</v>
      </c>
      <c r="E1852">
        <v>1</v>
      </c>
      <c r="F1852" t="s">
        <v>344</v>
      </c>
      <c r="G1852" s="3"/>
      <c r="H1852" s="3">
        <v>0</v>
      </c>
      <c r="I1852" s="9"/>
    </row>
    <row r="1853" spans="1:9">
      <c r="A1853" s="1" t="s">
        <v>16</v>
      </c>
      <c r="B1853" s="1" t="s">
        <v>343</v>
      </c>
      <c r="C1853" t="str">
        <f t="shared" si="28"/>
        <v xml:space="preserve"> </v>
      </c>
      <c r="D1853" s="1">
        <v>2</v>
      </c>
      <c r="E1853" s="1">
        <v>1</v>
      </c>
      <c r="F1853" s="1" t="s">
        <v>344</v>
      </c>
      <c r="G1853" s="3"/>
      <c r="H1853" s="3">
        <v>0</v>
      </c>
      <c r="I1853" s="9"/>
    </row>
    <row r="1854" spans="1:9">
      <c r="A1854" t="s">
        <v>16</v>
      </c>
      <c r="B1854" t="s">
        <v>343</v>
      </c>
      <c r="C1854" t="str">
        <f t="shared" si="28"/>
        <v>1361</v>
      </c>
      <c r="D1854">
        <v>2</v>
      </c>
      <c r="E1854">
        <v>1</v>
      </c>
      <c r="F1854" t="s">
        <v>344</v>
      </c>
      <c r="G1854" t="s">
        <v>15</v>
      </c>
      <c r="H1854" s="2">
        <f>H1838-SUMIF(G1839:G1853,"&lt;&gt;",H1839:H1853)</f>
        <v>0</v>
      </c>
    </row>
    <row r="1855" spans="1:9">
      <c r="A1855" s="1"/>
      <c r="B1855" s="1"/>
      <c r="C1855" t="str">
        <f t="shared" si="28"/>
        <v xml:space="preserve"> </v>
      </c>
      <c r="D1855" s="1"/>
      <c r="E1855" s="1"/>
      <c r="F1855" s="1"/>
      <c r="G1855" s="1"/>
      <c r="H1855" s="1"/>
      <c r="I1855" s="43"/>
    </row>
    <row r="1856" spans="1:9">
      <c r="A1856" t="s">
        <v>16</v>
      </c>
      <c r="B1856" t="s">
        <v>346</v>
      </c>
      <c r="C1856" t="str">
        <f t="shared" si="28"/>
        <v xml:space="preserve"> </v>
      </c>
      <c r="D1856">
        <v>1</v>
      </c>
      <c r="E1856">
        <v>2</v>
      </c>
      <c r="F1856" t="s">
        <v>347</v>
      </c>
      <c r="G1856" t="s">
        <v>13</v>
      </c>
      <c r="H1856" s="2">
        <f>VLOOKUP(B1856,'uc_2024-25'!D:U, 18, FALSE)</f>
        <v>0</v>
      </c>
      <c r="I1856" s="9"/>
    </row>
    <row r="1857" spans="1:9">
      <c r="A1857" s="1" t="s">
        <v>16</v>
      </c>
      <c r="B1857" s="1" t="s">
        <v>346</v>
      </c>
      <c r="C1857" t="str">
        <f t="shared" si="28"/>
        <v xml:space="preserve"> </v>
      </c>
      <c r="D1857" s="1">
        <v>1</v>
      </c>
      <c r="E1857" s="1">
        <v>2</v>
      </c>
      <c r="F1857" s="1" t="s">
        <v>347</v>
      </c>
      <c r="G1857" s="4" t="str">
        <f>VLOOKUP(B1856,'uc_2024-25'!D:AB, 25, FALSE)</f>
        <v>Coordenação externa ao ISA</v>
      </c>
      <c r="H1857" s="3">
        <v>0</v>
      </c>
      <c r="I1857" s="9"/>
    </row>
    <row r="1858" spans="1:9">
      <c r="A1858" t="s">
        <v>16</v>
      </c>
      <c r="B1858" t="s">
        <v>346</v>
      </c>
      <c r="C1858" t="str">
        <f t="shared" si="28"/>
        <v xml:space="preserve"> </v>
      </c>
      <c r="D1858">
        <v>1</v>
      </c>
      <c r="E1858">
        <v>2</v>
      </c>
      <c r="F1858" t="s">
        <v>347</v>
      </c>
      <c r="G1858" s="3"/>
      <c r="H1858" s="3">
        <v>0</v>
      </c>
      <c r="I1858" s="9"/>
    </row>
    <row r="1859" spans="1:9">
      <c r="A1859" s="1" t="s">
        <v>16</v>
      </c>
      <c r="B1859" s="1" t="s">
        <v>346</v>
      </c>
      <c r="C1859" t="str">
        <f t="shared" ref="C1859:C1922" si="29">IF(G1859="Em falta (positivo); A mais (negativo):",B1859," ")</f>
        <v xml:space="preserve"> </v>
      </c>
      <c r="D1859" s="1">
        <v>1</v>
      </c>
      <c r="E1859" s="1">
        <v>2</v>
      </c>
      <c r="F1859" s="1" t="s">
        <v>347</v>
      </c>
      <c r="G1859" s="3"/>
      <c r="H1859" s="3">
        <v>0</v>
      </c>
      <c r="I1859" s="9"/>
    </row>
    <row r="1860" spans="1:9">
      <c r="A1860" t="s">
        <v>16</v>
      </c>
      <c r="B1860" t="s">
        <v>346</v>
      </c>
      <c r="C1860" t="str">
        <f t="shared" si="29"/>
        <v xml:space="preserve"> </v>
      </c>
      <c r="D1860">
        <v>1</v>
      </c>
      <c r="E1860">
        <v>2</v>
      </c>
      <c r="F1860" t="s">
        <v>347</v>
      </c>
      <c r="G1860" s="3"/>
      <c r="H1860" s="3">
        <v>0</v>
      </c>
      <c r="I1860" s="9"/>
    </row>
    <row r="1861" spans="1:9">
      <c r="A1861" s="1" t="s">
        <v>16</v>
      </c>
      <c r="B1861" s="1" t="s">
        <v>346</v>
      </c>
      <c r="C1861" t="str">
        <f t="shared" si="29"/>
        <v xml:space="preserve"> </v>
      </c>
      <c r="D1861" s="1">
        <v>1</v>
      </c>
      <c r="E1861" s="1">
        <v>2</v>
      </c>
      <c r="F1861" s="1" t="s">
        <v>347</v>
      </c>
      <c r="G1861" s="3"/>
      <c r="H1861" s="3">
        <v>0</v>
      </c>
      <c r="I1861" s="9"/>
    </row>
    <row r="1862" spans="1:9">
      <c r="A1862" t="s">
        <v>16</v>
      </c>
      <c r="B1862" t="s">
        <v>346</v>
      </c>
      <c r="C1862" t="str">
        <f t="shared" si="29"/>
        <v xml:space="preserve"> </v>
      </c>
      <c r="D1862">
        <v>1</v>
      </c>
      <c r="E1862">
        <v>2</v>
      </c>
      <c r="F1862" t="s">
        <v>347</v>
      </c>
      <c r="G1862" s="3"/>
      <c r="H1862" s="3">
        <v>0</v>
      </c>
      <c r="I1862" s="9"/>
    </row>
    <row r="1863" spans="1:9">
      <c r="A1863" s="1" t="s">
        <v>16</v>
      </c>
      <c r="B1863" s="1" t="s">
        <v>346</v>
      </c>
      <c r="C1863" t="str">
        <f t="shared" si="29"/>
        <v xml:space="preserve"> </v>
      </c>
      <c r="D1863" s="1">
        <v>1</v>
      </c>
      <c r="E1863" s="1">
        <v>2</v>
      </c>
      <c r="F1863" s="1" t="s">
        <v>347</v>
      </c>
      <c r="G1863" s="3"/>
      <c r="H1863" s="3">
        <v>0</v>
      </c>
      <c r="I1863" s="9"/>
    </row>
    <row r="1864" spans="1:9">
      <c r="A1864" t="s">
        <v>16</v>
      </c>
      <c r="B1864" t="s">
        <v>346</v>
      </c>
      <c r="C1864" t="str">
        <f t="shared" si="29"/>
        <v xml:space="preserve"> </v>
      </c>
      <c r="D1864">
        <v>1</v>
      </c>
      <c r="E1864">
        <v>2</v>
      </c>
      <c r="F1864" t="s">
        <v>347</v>
      </c>
      <c r="G1864" s="3"/>
      <c r="H1864" s="3">
        <v>0</v>
      </c>
      <c r="I1864" s="9"/>
    </row>
    <row r="1865" spans="1:9">
      <c r="A1865" s="1" t="s">
        <v>16</v>
      </c>
      <c r="B1865" s="1" t="s">
        <v>346</v>
      </c>
      <c r="C1865" t="str">
        <f t="shared" si="29"/>
        <v xml:space="preserve"> </v>
      </c>
      <c r="D1865" s="1">
        <v>1</v>
      </c>
      <c r="E1865" s="1">
        <v>2</v>
      </c>
      <c r="F1865" s="1" t="s">
        <v>347</v>
      </c>
      <c r="G1865" s="3"/>
      <c r="H1865" s="3">
        <v>0</v>
      </c>
      <c r="I1865" s="9"/>
    </row>
    <row r="1866" spans="1:9">
      <c r="A1866" t="s">
        <v>16</v>
      </c>
      <c r="B1866" t="s">
        <v>346</v>
      </c>
      <c r="C1866" t="str">
        <f t="shared" si="29"/>
        <v xml:space="preserve"> </v>
      </c>
      <c r="D1866">
        <v>1</v>
      </c>
      <c r="E1866">
        <v>2</v>
      </c>
      <c r="F1866" t="s">
        <v>347</v>
      </c>
      <c r="G1866" s="3"/>
      <c r="H1866" s="3">
        <v>0</v>
      </c>
      <c r="I1866" s="9"/>
    </row>
    <row r="1867" spans="1:9">
      <c r="A1867" s="1" t="s">
        <v>16</v>
      </c>
      <c r="B1867" s="1" t="s">
        <v>346</v>
      </c>
      <c r="C1867" t="str">
        <f t="shared" si="29"/>
        <v xml:space="preserve"> </v>
      </c>
      <c r="D1867" s="1">
        <v>1</v>
      </c>
      <c r="E1867" s="1">
        <v>2</v>
      </c>
      <c r="F1867" s="1" t="s">
        <v>347</v>
      </c>
      <c r="G1867" s="3"/>
      <c r="H1867" s="3">
        <v>0</v>
      </c>
      <c r="I1867" s="9"/>
    </row>
    <row r="1868" spans="1:9">
      <c r="A1868" t="s">
        <v>16</v>
      </c>
      <c r="B1868" t="s">
        <v>346</v>
      </c>
      <c r="C1868" t="str">
        <f t="shared" si="29"/>
        <v xml:space="preserve"> </v>
      </c>
      <c r="D1868">
        <v>1</v>
      </c>
      <c r="E1868">
        <v>2</v>
      </c>
      <c r="F1868" t="s">
        <v>347</v>
      </c>
      <c r="G1868" s="3"/>
      <c r="H1868" s="3">
        <v>0</v>
      </c>
      <c r="I1868" s="9"/>
    </row>
    <row r="1869" spans="1:9">
      <c r="A1869" s="1" t="s">
        <v>16</v>
      </c>
      <c r="B1869" s="1" t="s">
        <v>346</v>
      </c>
      <c r="C1869" t="str">
        <f t="shared" si="29"/>
        <v xml:space="preserve"> </v>
      </c>
      <c r="D1869" s="1">
        <v>1</v>
      </c>
      <c r="E1869" s="1">
        <v>2</v>
      </c>
      <c r="F1869" s="1" t="s">
        <v>347</v>
      </c>
      <c r="G1869" s="3"/>
      <c r="H1869" s="3">
        <v>0</v>
      </c>
      <c r="I1869" s="9"/>
    </row>
    <row r="1870" spans="1:9">
      <c r="A1870" t="s">
        <v>16</v>
      </c>
      <c r="B1870" t="s">
        <v>346</v>
      </c>
      <c r="C1870" t="str">
        <f t="shared" si="29"/>
        <v xml:space="preserve"> </v>
      </c>
      <c r="D1870">
        <v>1</v>
      </c>
      <c r="E1870">
        <v>2</v>
      </c>
      <c r="F1870" t="s">
        <v>347</v>
      </c>
      <c r="G1870" s="3"/>
      <c r="H1870" s="3">
        <v>0</v>
      </c>
      <c r="I1870" s="9"/>
    </row>
    <row r="1871" spans="1:9">
      <c r="A1871" s="1" t="s">
        <v>16</v>
      </c>
      <c r="B1871" s="1" t="s">
        <v>346</v>
      </c>
      <c r="C1871" t="str">
        <f t="shared" si="29"/>
        <v xml:space="preserve"> </v>
      </c>
      <c r="D1871" s="1">
        <v>1</v>
      </c>
      <c r="E1871" s="1">
        <v>2</v>
      </c>
      <c r="F1871" s="1" t="s">
        <v>347</v>
      </c>
      <c r="G1871" s="3"/>
      <c r="H1871" s="3">
        <v>0</v>
      </c>
      <c r="I1871" s="9"/>
    </row>
    <row r="1872" spans="1:9">
      <c r="A1872" t="s">
        <v>16</v>
      </c>
      <c r="B1872" t="s">
        <v>346</v>
      </c>
      <c r="C1872" t="str">
        <f t="shared" si="29"/>
        <v>2231</v>
      </c>
      <c r="D1872">
        <v>1</v>
      </c>
      <c r="E1872">
        <v>2</v>
      </c>
      <c r="F1872" t="s">
        <v>347</v>
      </c>
      <c r="G1872" t="s">
        <v>15</v>
      </c>
      <c r="H1872" s="2">
        <f>H1856-SUMIF(G1857:G1871,"&lt;&gt;",H1857:H1871)</f>
        <v>0</v>
      </c>
    </row>
    <row r="1873" spans="1:9">
      <c r="A1873" s="1"/>
      <c r="B1873" s="1"/>
      <c r="C1873" t="str">
        <f t="shared" si="29"/>
        <v xml:space="preserve"> </v>
      </c>
      <c r="D1873" s="1"/>
      <c r="E1873" s="1"/>
      <c r="F1873" s="1"/>
      <c r="G1873" s="1"/>
      <c r="H1873" s="1"/>
      <c r="I1873" s="43"/>
    </row>
    <row r="1874" spans="1:9" ht="30.75">
      <c r="A1874" t="s">
        <v>16</v>
      </c>
      <c r="B1874" t="s">
        <v>348</v>
      </c>
      <c r="C1874" t="str">
        <f t="shared" si="29"/>
        <v xml:space="preserve"> </v>
      </c>
      <c r="D1874">
        <v>2</v>
      </c>
      <c r="E1874">
        <v>1</v>
      </c>
      <c r="F1874" t="s">
        <v>349</v>
      </c>
      <c r="G1874" t="s">
        <v>13</v>
      </c>
      <c r="H1874" s="2">
        <f>VLOOKUP(B1874,'uc_2024-25'!D:U, 18, FALSE)</f>
        <v>56</v>
      </c>
      <c r="I1874" s="9" t="s">
        <v>350</v>
      </c>
    </row>
    <row r="1875" spans="1:9">
      <c r="A1875" s="1" t="s">
        <v>16</v>
      </c>
      <c r="B1875" s="1" t="s">
        <v>348</v>
      </c>
      <c r="C1875" t="str">
        <f t="shared" si="29"/>
        <v xml:space="preserve"> </v>
      </c>
      <c r="D1875" s="1">
        <v>2</v>
      </c>
      <c r="E1875" s="1">
        <v>1</v>
      </c>
      <c r="F1875" s="1" t="s">
        <v>349</v>
      </c>
      <c r="G1875" s="4" t="str">
        <f>VLOOKUP(B1874,'uc_2024-25'!D:AB, 25, FALSE)</f>
        <v>Susana Maria de Abreu Dias</v>
      </c>
      <c r="H1875" s="3">
        <v>18</v>
      </c>
      <c r="I1875" s="9"/>
    </row>
    <row r="1876" spans="1:9">
      <c r="A1876" t="s">
        <v>16</v>
      </c>
      <c r="B1876" t="s">
        <v>348</v>
      </c>
      <c r="C1876" t="str">
        <f t="shared" si="29"/>
        <v xml:space="preserve"> </v>
      </c>
      <c r="D1876">
        <v>2</v>
      </c>
      <c r="E1876">
        <v>1</v>
      </c>
      <c r="F1876" t="s">
        <v>349</v>
      </c>
      <c r="G1876" s="3" t="s">
        <v>351</v>
      </c>
      <c r="H1876" s="3">
        <v>10</v>
      </c>
      <c r="I1876" s="9"/>
    </row>
    <row r="1877" spans="1:9">
      <c r="A1877" s="1" t="s">
        <v>16</v>
      </c>
      <c r="B1877" s="1" t="s">
        <v>348</v>
      </c>
      <c r="C1877" t="str">
        <f t="shared" si="29"/>
        <v xml:space="preserve"> </v>
      </c>
      <c r="D1877" s="1">
        <v>2</v>
      </c>
      <c r="E1877" s="1">
        <v>1</v>
      </c>
      <c r="F1877" s="1" t="s">
        <v>349</v>
      </c>
      <c r="G1877" s="3" t="s">
        <v>57</v>
      </c>
      <c r="H1877" s="3">
        <v>12</v>
      </c>
      <c r="I1877" s="9"/>
    </row>
    <row r="1878" spans="1:9">
      <c r="A1878" t="s">
        <v>16</v>
      </c>
      <c r="B1878" t="s">
        <v>348</v>
      </c>
      <c r="C1878" t="str">
        <f t="shared" si="29"/>
        <v xml:space="preserve"> </v>
      </c>
      <c r="D1878">
        <v>2</v>
      </c>
      <c r="E1878">
        <v>1</v>
      </c>
      <c r="F1878" t="s">
        <v>349</v>
      </c>
      <c r="G1878" s="3" t="s">
        <v>31</v>
      </c>
      <c r="H1878" s="3">
        <v>16</v>
      </c>
      <c r="I1878" s="9"/>
    </row>
    <row r="1879" spans="1:9">
      <c r="A1879" s="1" t="s">
        <v>16</v>
      </c>
      <c r="B1879" s="1" t="s">
        <v>348</v>
      </c>
      <c r="C1879" t="str">
        <f t="shared" si="29"/>
        <v xml:space="preserve"> </v>
      </c>
      <c r="D1879" s="1">
        <v>2</v>
      </c>
      <c r="E1879" s="1">
        <v>1</v>
      </c>
      <c r="F1879" s="1" t="s">
        <v>349</v>
      </c>
      <c r="G1879" s="3"/>
      <c r="H1879" s="3">
        <v>0</v>
      </c>
      <c r="I1879" s="9"/>
    </row>
    <row r="1880" spans="1:9">
      <c r="A1880" t="s">
        <v>16</v>
      </c>
      <c r="B1880" t="s">
        <v>348</v>
      </c>
      <c r="C1880" t="str">
        <f t="shared" si="29"/>
        <v xml:space="preserve"> </v>
      </c>
      <c r="D1880">
        <v>2</v>
      </c>
      <c r="E1880">
        <v>1</v>
      </c>
      <c r="F1880" t="s">
        <v>349</v>
      </c>
      <c r="G1880" s="3"/>
      <c r="H1880" s="3">
        <v>0</v>
      </c>
      <c r="I1880" s="9"/>
    </row>
    <row r="1881" spans="1:9">
      <c r="A1881" s="1" t="s">
        <v>16</v>
      </c>
      <c r="B1881" s="1" t="s">
        <v>348</v>
      </c>
      <c r="C1881" t="str">
        <f t="shared" si="29"/>
        <v xml:space="preserve"> </v>
      </c>
      <c r="D1881" s="1">
        <v>2</v>
      </c>
      <c r="E1881" s="1">
        <v>1</v>
      </c>
      <c r="F1881" s="1" t="s">
        <v>349</v>
      </c>
      <c r="G1881" s="3"/>
      <c r="H1881" s="3">
        <v>0</v>
      </c>
      <c r="I1881" s="9"/>
    </row>
    <row r="1882" spans="1:9">
      <c r="A1882" t="s">
        <v>16</v>
      </c>
      <c r="B1882" t="s">
        <v>348</v>
      </c>
      <c r="C1882" t="str">
        <f t="shared" si="29"/>
        <v xml:space="preserve"> </v>
      </c>
      <c r="D1882">
        <v>2</v>
      </c>
      <c r="E1882">
        <v>1</v>
      </c>
      <c r="F1882" t="s">
        <v>349</v>
      </c>
      <c r="G1882" s="3"/>
      <c r="H1882" s="3">
        <v>0</v>
      </c>
      <c r="I1882" s="9"/>
    </row>
    <row r="1883" spans="1:9">
      <c r="A1883" s="1" t="s">
        <v>16</v>
      </c>
      <c r="B1883" s="1" t="s">
        <v>348</v>
      </c>
      <c r="C1883" t="str">
        <f t="shared" si="29"/>
        <v xml:space="preserve"> </v>
      </c>
      <c r="D1883" s="1">
        <v>2</v>
      </c>
      <c r="E1883" s="1">
        <v>1</v>
      </c>
      <c r="F1883" s="1" t="s">
        <v>349</v>
      </c>
      <c r="G1883" s="3"/>
      <c r="H1883" s="3">
        <v>0</v>
      </c>
      <c r="I1883" s="9"/>
    </row>
    <row r="1884" spans="1:9">
      <c r="A1884" t="s">
        <v>16</v>
      </c>
      <c r="B1884" t="s">
        <v>348</v>
      </c>
      <c r="C1884" t="str">
        <f t="shared" si="29"/>
        <v xml:space="preserve"> </v>
      </c>
      <c r="D1884">
        <v>2</v>
      </c>
      <c r="E1884">
        <v>1</v>
      </c>
      <c r="F1884" t="s">
        <v>349</v>
      </c>
      <c r="G1884" s="3"/>
      <c r="H1884" s="3">
        <v>0</v>
      </c>
      <c r="I1884" s="9"/>
    </row>
    <row r="1885" spans="1:9">
      <c r="A1885" s="1" t="s">
        <v>16</v>
      </c>
      <c r="B1885" s="1" t="s">
        <v>348</v>
      </c>
      <c r="C1885" t="str">
        <f t="shared" si="29"/>
        <v xml:space="preserve"> </v>
      </c>
      <c r="D1885" s="1">
        <v>2</v>
      </c>
      <c r="E1885" s="1">
        <v>1</v>
      </c>
      <c r="F1885" s="1" t="s">
        <v>349</v>
      </c>
      <c r="G1885" s="3"/>
      <c r="H1885" s="3">
        <v>0</v>
      </c>
      <c r="I1885" s="9"/>
    </row>
    <row r="1886" spans="1:9">
      <c r="A1886" t="s">
        <v>16</v>
      </c>
      <c r="B1886" t="s">
        <v>348</v>
      </c>
      <c r="C1886" t="str">
        <f t="shared" si="29"/>
        <v xml:space="preserve"> </v>
      </c>
      <c r="D1886">
        <v>2</v>
      </c>
      <c r="E1886">
        <v>1</v>
      </c>
      <c r="F1886" t="s">
        <v>349</v>
      </c>
      <c r="G1886" s="3"/>
      <c r="H1886" s="3">
        <v>0</v>
      </c>
      <c r="I1886" s="9"/>
    </row>
    <row r="1887" spans="1:9">
      <c r="A1887" s="1" t="s">
        <v>16</v>
      </c>
      <c r="B1887" s="1" t="s">
        <v>348</v>
      </c>
      <c r="C1887" t="str">
        <f t="shared" si="29"/>
        <v xml:space="preserve"> </v>
      </c>
      <c r="D1887" s="1">
        <v>2</v>
      </c>
      <c r="E1887" s="1">
        <v>1</v>
      </c>
      <c r="F1887" s="1" t="s">
        <v>349</v>
      </c>
      <c r="G1887" s="3"/>
      <c r="H1887" s="3">
        <v>0</v>
      </c>
      <c r="I1887" s="9"/>
    </row>
    <row r="1888" spans="1:9">
      <c r="A1888" t="s">
        <v>16</v>
      </c>
      <c r="B1888" t="s">
        <v>348</v>
      </c>
      <c r="C1888" t="str">
        <f t="shared" si="29"/>
        <v xml:space="preserve"> </v>
      </c>
      <c r="D1888">
        <v>2</v>
      </c>
      <c r="E1888">
        <v>1</v>
      </c>
      <c r="F1888" t="s">
        <v>349</v>
      </c>
      <c r="G1888" s="3"/>
      <c r="H1888" s="3">
        <v>0</v>
      </c>
      <c r="I1888" s="9"/>
    </row>
    <row r="1889" spans="1:9">
      <c r="A1889" s="1" t="s">
        <v>16</v>
      </c>
      <c r="B1889" s="1" t="s">
        <v>348</v>
      </c>
      <c r="C1889" t="str">
        <f t="shared" si="29"/>
        <v xml:space="preserve"> </v>
      </c>
      <c r="D1889" s="1">
        <v>2</v>
      </c>
      <c r="E1889" s="1">
        <v>1</v>
      </c>
      <c r="F1889" s="1" t="s">
        <v>349</v>
      </c>
      <c r="G1889" s="3"/>
      <c r="H1889" s="3">
        <v>0</v>
      </c>
      <c r="I1889" s="9"/>
    </row>
    <row r="1890" spans="1:9">
      <c r="A1890" t="s">
        <v>16</v>
      </c>
      <c r="B1890" t="s">
        <v>348</v>
      </c>
      <c r="C1890" t="str">
        <f t="shared" si="29"/>
        <v>1365</v>
      </c>
      <c r="D1890">
        <v>2</v>
      </c>
      <c r="E1890">
        <v>1</v>
      </c>
      <c r="F1890" t="s">
        <v>349</v>
      </c>
      <c r="G1890" t="s">
        <v>15</v>
      </c>
      <c r="H1890" s="2">
        <f>H1874-SUMIF(G1875:G1889,"&lt;&gt;",H1875:H1889)</f>
        <v>0</v>
      </c>
    </row>
    <row r="1891" spans="1:9">
      <c r="A1891" s="1"/>
      <c r="B1891" s="1"/>
      <c r="C1891" t="str">
        <f t="shared" si="29"/>
        <v xml:space="preserve"> </v>
      </c>
      <c r="D1891" s="1"/>
      <c r="E1891" s="1"/>
      <c r="F1891" s="1"/>
      <c r="G1891" s="1"/>
      <c r="H1891" s="1"/>
      <c r="I1891" s="43"/>
    </row>
    <row r="1892" spans="1:9">
      <c r="A1892" t="s">
        <v>34</v>
      </c>
      <c r="B1892" t="s">
        <v>352</v>
      </c>
      <c r="C1892" t="str">
        <f t="shared" si="29"/>
        <v xml:space="preserve"> </v>
      </c>
      <c r="D1892">
        <v>2</v>
      </c>
      <c r="E1892">
        <v>2</v>
      </c>
      <c r="F1892" t="s">
        <v>353</v>
      </c>
      <c r="G1892" t="s">
        <v>13</v>
      </c>
      <c r="H1892" s="2">
        <f>VLOOKUP(B1892,'uc_2024-25'!D:U, 18, FALSE)</f>
        <v>91</v>
      </c>
      <c r="I1892" s="9" t="s">
        <v>354</v>
      </c>
    </row>
    <row r="1893" spans="1:9">
      <c r="A1893" s="1" t="s">
        <v>34</v>
      </c>
      <c r="B1893" s="1" t="s">
        <v>352</v>
      </c>
      <c r="C1893" t="str">
        <f t="shared" si="29"/>
        <v xml:space="preserve"> </v>
      </c>
      <c r="D1893" s="1">
        <v>2</v>
      </c>
      <c r="E1893" s="1">
        <v>2</v>
      </c>
      <c r="F1893" s="1" t="s">
        <v>353</v>
      </c>
      <c r="G1893" s="4" t="str">
        <f>VLOOKUP(B1892,'uc_2024-25'!D:AB, 25, FALSE)</f>
        <v>Vitor Manuel Delgado Alves</v>
      </c>
      <c r="H1893" s="3">
        <v>91</v>
      </c>
      <c r="I1893" s="9"/>
    </row>
    <row r="1894" spans="1:9">
      <c r="A1894" t="s">
        <v>34</v>
      </c>
      <c r="B1894" t="s">
        <v>352</v>
      </c>
      <c r="C1894" t="str">
        <f t="shared" si="29"/>
        <v xml:space="preserve"> </v>
      </c>
      <c r="D1894">
        <v>2</v>
      </c>
      <c r="E1894">
        <v>2</v>
      </c>
      <c r="F1894" t="s">
        <v>353</v>
      </c>
      <c r="G1894" s="3"/>
      <c r="H1894" s="3">
        <v>0</v>
      </c>
      <c r="I1894" s="9"/>
    </row>
    <row r="1895" spans="1:9">
      <c r="A1895" s="1" t="s">
        <v>34</v>
      </c>
      <c r="B1895" s="1" t="s">
        <v>352</v>
      </c>
      <c r="C1895" t="str">
        <f t="shared" si="29"/>
        <v xml:space="preserve"> </v>
      </c>
      <c r="D1895" s="1">
        <v>2</v>
      </c>
      <c r="E1895" s="1">
        <v>2</v>
      </c>
      <c r="F1895" s="1" t="s">
        <v>353</v>
      </c>
      <c r="G1895" s="3"/>
      <c r="H1895" s="3">
        <v>0</v>
      </c>
      <c r="I1895" s="9"/>
    </row>
    <row r="1896" spans="1:9">
      <c r="A1896" t="s">
        <v>34</v>
      </c>
      <c r="B1896" t="s">
        <v>352</v>
      </c>
      <c r="C1896" t="str">
        <f t="shared" si="29"/>
        <v xml:space="preserve"> </v>
      </c>
      <c r="D1896">
        <v>2</v>
      </c>
      <c r="E1896">
        <v>2</v>
      </c>
      <c r="F1896" t="s">
        <v>353</v>
      </c>
      <c r="G1896" s="3"/>
      <c r="H1896" s="3">
        <v>0</v>
      </c>
      <c r="I1896" s="9"/>
    </row>
    <row r="1897" spans="1:9">
      <c r="A1897" s="1" t="s">
        <v>34</v>
      </c>
      <c r="B1897" s="1" t="s">
        <v>352</v>
      </c>
      <c r="C1897" t="str">
        <f t="shared" si="29"/>
        <v xml:space="preserve"> </v>
      </c>
      <c r="D1897" s="1">
        <v>2</v>
      </c>
      <c r="E1897" s="1">
        <v>2</v>
      </c>
      <c r="F1897" s="1" t="s">
        <v>353</v>
      </c>
      <c r="G1897" s="3"/>
      <c r="H1897" s="3">
        <v>0</v>
      </c>
      <c r="I1897" s="9"/>
    </row>
    <row r="1898" spans="1:9">
      <c r="A1898" t="s">
        <v>34</v>
      </c>
      <c r="B1898" t="s">
        <v>352</v>
      </c>
      <c r="C1898" t="str">
        <f t="shared" si="29"/>
        <v xml:space="preserve"> </v>
      </c>
      <c r="D1898">
        <v>2</v>
      </c>
      <c r="E1898">
        <v>2</v>
      </c>
      <c r="F1898" t="s">
        <v>353</v>
      </c>
      <c r="G1898" s="3"/>
      <c r="H1898" s="3">
        <v>0</v>
      </c>
      <c r="I1898" s="9"/>
    </row>
    <row r="1899" spans="1:9">
      <c r="A1899" s="1" t="s">
        <v>34</v>
      </c>
      <c r="B1899" s="1" t="s">
        <v>352</v>
      </c>
      <c r="C1899" t="str">
        <f t="shared" si="29"/>
        <v xml:space="preserve"> </v>
      </c>
      <c r="D1899" s="1">
        <v>2</v>
      </c>
      <c r="E1899" s="1">
        <v>2</v>
      </c>
      <c r="F1899" s="1" t="s">
        <v>353</v>
      </c>
      <c r="G1899" s="3"/>
      <c r="H1899" s="3">
        <v>0</v>
      </c>
      <c r="I1899" s="9"/>
    </row>
    <row r="1900" spans="1:9">
      <c r="A1900" t="s">
        <v>34</v>
      </c>
      <c r="B1900" t="s">
        <v>352</v>
      </c>
      <c r="C1900" t="str">
        <f t="shared" si="29"/>
        <v xml:space="preserve"> </v>
      </c>
      <c r="D1900">
        <v>2</v>
      </c>
      <c r="E1900">
        <v>2</v>
      </c>
      <c r="F1900" t="s">
        <v>353</v>
      </c>
      <c r="G1900" s="3"/>
      <c r="H1900" s="3">
        <v>0</v>
      </c>
      <c r="I1900" s="9"/>
    </row>
    <row r="1901" spans="1:9">
      <c r="A1901" s="1" t="s">
        <v>34</v>
      </c>
      <c r="B1901" s="1" t="s">
        <v>352</v>
      </c>
      <c r="C1901" t="str">
        <f t="shared" si="29"/>
        <v xml:space="preserve"> </v>
      </c>
      <c r="D1901" s="1">
        <v>2</v>
      </c>
      <c r="E1901" s="1">
        <v>2</v>
      </c>
      <c r="F1901" s="1" t="s">
        <v>353</v>
      </c>
      <c r="G1901" s="3"/>
      <c r="H1901" s="3">
        <v>0</v>
      </c>
      <c r="I1901" s="9"/>
    </row>
    <row r="1902" spans="1:9">
      <c r="A1902" t="s">
        <v>34</v>
      </c>
      <c r="B1902" t="s">
        <v>352</v>
      </c>
      <c r="C1902" t="str">
        <f t="shared" si="29"/>
        <v xml:space="preserve"> </v>
      </c>
      <c r="D1902">
        <v>2</v>
      </c>
      <c r="E1902">
        <v>2</v>
      </c>
      <c r="F1902" t="s">
        <v>353</v>
      </c>
      <c r="G1902" s="3"/>
      <c r="H1902" s="3">
        <v>0</v>
      </c>
      <c r="I1902" s="9"/>
    </row>
    <row r="1903" spans="1:9">
      <c r="A1903" s="1" t="s">
        <v>34</v>
      </c>
      <c r="B1903" s="1" t="s">
        <v>352</v>
      </c>
      <c r="C1903" t="str">
        <f t="shared" si="29"/>
        <v xml:space="preserve"> </v>
      </c>
      <c r="D1903" s="1">
        <v>2</v>
      </c>
      <c r="E1903" s="1">
        <v>2</v>
      </c>
      <c r="F1903" s="1" t="s">
        <v>353</v>
      </c>
      <c r="G1903" s="3"/>
      <c r="H1903" s="3">
        <v>0</v>
      </c>
      <c r="I1903" s="9"/>
    </row>
    <row r="1904" spans="1:9">
      <c r="A1904" t="s">
        <v>34</v>
      </c>
      <c r="B1904" t="s">
        <v>352</v>
      </c>
      <c r="C1904" t="str">
        <f t="shared" si="29"/>
        <v xml:space="preserve"> </v>
      </c>
      <c r="D1904">
        <v>2</v>
      </c>
      <c r="E1904">
        <v>2</v>
      </c>
      <c r="F1904" t="s">
        <v>353</v>
      </c>
      <c r="G1904" s="3"/>
      <c r="H1904" s="3">
        <v>0</v>
      </c>
      <c r="I1904" s="9"/>
    </row>
    <row r="1905" spans="1:9">
      <c r="A1905" s="1" t="s">
        <v>34</v>
      </c>
      <c r="B1905" s="1" t="s">
        <v>352</v>
      </c>
      <c r="C1905" t="str">
        <f t="shared" si="29"/>
        <v xml:space="preserve"> </v>
      </c>
      <c r="D1905" s="1">
        <v>2</v>
      </c>
      <c r="E1905" s="1">
        <v>2</v>
      </c>
      <c r="F1905" s="1" t="s">
        <v>353</v>
      </c>
      <c r="G1905" s="3"/>
      <c r="H1905" s="3">
        <v>0</v>
      </c>
      <c r="I1905" s="9"/>
    </row>
    <row r="1906" spans="1:9">
      <c r="A1906" t="s">
        <v>34</v>
      </c>
      <c r="B1906" t="s">
        <v>352</v>
      </c>
      <c r="C1906" t="str">
        <f t="shared" si="29"/>
        <v xml:space="preserve"> </v>
      </c>
      <c r="D1906">
        <v>2</v>
      </c>
      <c r="E1906">
        <v>2</v>
      </c>
      <c r="F1906" t="s">
        <v>353</v>
      </c>
      <c r="G1906" s="3"/>
      <c r="H1906" s="3">
        <v>0</v>
      </c>
      <c r="I1906" s="9"/>
    </row>
    <row r="1907" spans="1:9">
      <c r="A1907" s="1" t="s">
        <v>34</v>
      </c>
      <c r="B1907" s="1" t="s">
        <v>352</v>
      </c>
      <c r="C1907" t="str">
        <f t="shared" si="29"/>
        <v xml:space="preserve"> </v>
      </c>
      <c r="D1907" s="1">
        <v>2</v>
      </c>
      <c r="E1907" s="1">
        <v>2</v>
      </c>
      <c r="F1907" s="1" t="s">
        <v>353</v>
      </c>
      <c r="G1907" s="3"/>
      <c r="H1907" s="3">
        <v>0</v>
      </c>
      <c r="I1907" s="9"/>
    </row>
    <row r="1908" spans="1:9">
      <c r="A1908" t="s">
        <v>34</v>
      </c>
      <c r="B1908" t="s">
        <v>352</v>
      </c>
      <c r="C1908" t="str">
        <f t="shared" si="29"/>
        <v>2492</v>
      </c>
      <c r="D1908">
        <v>2</v>
      </c>
      <c r="E1908">
        <v>2</v>
      </c>
      <c r="F1908" t="s">
        <v>353</v>
      </c>
      <c r="G1908" t="s">
        <v>15</v>
      </c>
      <c r="H1908" s="2">
        <f>H1892-SUMIF(G1893:G1907,"&lt;&gt;",H1893:H1907)</f>
        <v>0</v>
      </c>
    </row>
    <row r="1909" spans="1:9">
      <c r="A1909" s="1"/>
      <c r="B1909" s="1"/>
      <c r="C1909" t="str">
        <f t="shared" si="29"/>
        <v xml:space="preserve"> </v>
      </c>
      <c r="D1909" s="1"/>
      <c r="E1909" s="1"/>
      <c r="F1909" s="1"/>
      <c r="G1909" s="1"/>
      <c r="H1909" s="1"/>
      <c r="I1909" s="43"/>
    </row>
    <row r="1910" spans="1:9">
      <c r="A1910" t="s">
        <v>16</v>
      </c>
      <c r="B1910" t="s">
        <v>355</v>
      </c>
      <c r="C1910" t="str">
        <f t="shared" si="29"/>
        <v xml:space="preserve"> </v>
      </c>
      <c r="D1910">
        <v>2</v>
      </c>
      <c r="E1910">
        <v>1</v>
      </c>
      <c r="F1910" t="s">
        <v>356</v>
      </c>
      <c r="G1910" t="s">
        <v>13</v>
      </c>
      <c r="H1910" s="2">
        <f>VLOOKUP(B1910,'uc_2024-25'!D:U, 18, FALSE)</f>
        <v>0</v>
      </c>
      <c r="I1910" s="9"/>
    </row>
    <row r="1911" spans="1:9">
      <c r="A1911" s="1" t="s">
        <v>16</v>
      </c>
      <c r="B1911" s="1" t="s">
        <v>355</v>
      </c>
      <c r="C1911" t="str">
        <f t="shared" si="29"/>
        <v xml:space="preserve"> </v>
      </c>
      <c r="D1911" s="1">
        <v>2</v>
      </c>
      <c r="E1911" s="1">
        <v>1</v>
      </c>
      <c r="F1911" s="1" t="s">
        <v>356</v>
      </c>
      <c r="G1911" s="4" t="str">
        <f>VLOOKUP(B1910,'uc_2024-25'!D:AB, 25, FALSE)</f>
        <v>Coordenação externa ao ISA</v>
      </c>
      <c r="H1911" s="3">
        <v>0</v>
      </c>
      <c r="I1911" s="9"/>
    </row>
    <row r="1912" spans="1:9">
      <c r="A1912" t="s">
        <v>16</v>
      </c>
      <c r="B1912" t="s">
        <v>355</v>
      </c>
      <c r="C1912" t="str">
        <f t="shared" si="29"/>
        <v xml:space="preserve"> </v>
      </c>
      <c r="D1912">
        <v>2</v>
      </c>
      <c r="E1912">
        <v>1</v>
      </c>
      <c r="F1912" t="s">
        <v>356</v>
      </c>
      <c r="G1912" s="3"/>
      <c r="H1912" s="3">
        <v>0</v>
      </c>
      <c r="I1912" s="9"/>
    </row>
    <row r="1913" spans="1:9">
      <c r="A1913" s="1" t="s">
        <v>16</v>
      </c>
      <c r="B1913" s="1" t="s">
        <v>355</v>
      </c>
      <c r="C1913" t="str">
        <f t="shared" si="29"/>
        <v xml:space="preserve"> </v>
      </c>
      <c r="D1913" s="1">
        <v>2</v>
      </c>
      <c r="E1913" s="1">
        <v>1</v>
      </c>
      <c r="F1913" s="1" t="s">
        <v>356</v>
      </c>
      <c r="G1913" s="3"/>
      <c r="H1913" s="3">
        <v>0</v>
      </c>
      <c r="I1913" s="9"/>
    </row>
    <row r="1914" spans="1:9">
      <c r="A1914" t="s">
        <v>16</v>
      </c>
      <c r="B1914" t="s">
        <v>355</v>
      </c>
      <c r="C1914" t="str">
        <f t="shared" si="29"/>
        <v xml:space="preserve"> </v>
      </c>
      <c r="D1914">
        <v>2</v>
      </c>
      <c r="E1914">
        <v>1</v>
      </c>
      <c r="F1914" t="s">
        <v>356</v>
      </c>
      <c r="G1914" s="3"/>
      <c r="H1914" s="3">
        <v>0</v>
      </c>
      <c r="I1914" s="9"/>
    </row>
    <row r="1915" spans="1:9">
      <c r="A1915" s="1" t="s">
        <v>16</v>
      </c>
      <c r="B1915" s="1" t="s">
        <v>355</v>
      </c>
      <c r="C1915" t="str">
        <f t="shared" si="29"/>
        <v xml:space="preserve"> </v>
      </c>
      <c r="D1915" s="1">
        <v>2</v>
      </c>
      <c r="E1915" s="1">
        <v>1</v>
      </c>
      <c r="F1915" s="1" t="s">
        <v>356</v>
      </c>
      <c r="G1915" s="3"/>
      <c r="H1915" s="3">
        <v>0</v>
      </c>
      <c r="I1915" s="9"/>
    </row>
    <row r="1916" spans="1:9">
      <c r="A1916" t="s">
        <v>16</v>
      </c>
      <c r="B1916" t="s">
        <v>355</v>
      </c>
      <c r="C1916" t="str">
        <f t="shared" si="29"/>
        <v xml:space="preserve"> </v>
      </c>
      <c r="D1916">
        <v>2</v>
      </c>
      <c r="E1916">
        <v>1</v>
      </c>
      <c r="F1916" t="s">
        <v>356</v>
      </c>
      <c r="G1916" s="3"/>
      <c r="H1916" s="3">
        <v>0</v>
      </c>
      <c r="I1916" s="9"/>
    </row>
    <row r="1917" spans="1:9">
      <c r="A1917" s="1" t="s">
        <v>16</v>
      </c>
      <c r="B1917" s="1" t="s">
        <v>355</v>
      </c>
      <c r="C1917" t="str">
        <f t="shared" si="29"/>
        <v xml:space="preserve"> </v>
      </c>
      <c r="D1917" s="1">
        <v>2</v>
      </c>
      <c r="E1917" s="1">
        <v>1</v>
      </c>
      <c r="F1917" s="1" t="s">
        <v>356</v>
      </c>
      <c r="G1917" s="3"/>
      <c r="H1917" s="3">
        <v>0</v>
      </c>
      <c r="I1917" s="9"/>
    </row>
    <row r="1918" spans="1:9">
      <c r="A1918" t="s">
        <v>16</v>
      </c>
      <c r="B1918" t="s">
        <v>355</v>
      </c>
      <c r="C1918" t="str">
        <f t="shared" si="29"/>
        <v xml:space="preserve"> </v>
      </c>
      <c r="D1918">
        <v>2</v>
      </c>
      <c r="E1918">
        <v>1</v>
      </c>
      <c r="F1918" t="s">
        <v>356</v>
      </c>
      <c r="G1918" s="3"/>
      <c r="H1918" s="3">
        <v>0</v>
      </c>
      <c r="I1918" s="9"/>
    </row>
    <row r="1919" spans="1:9">
      <c r="A1919" s="1" t="s">
        <v>16</v>
      </c>
      <c r="B1919" s="1" t="s">
        <v>355</v>
      </c>
      <c r="C1919" t="str">
        <f t="shared" si="29"/>
        <v xml:space="preserve"> </v>
      </c>
      <c r="D1919" s="1">
        <v>2</v>
      </c>
      <c r="E1919" s="1">
        <v>1</v>
      </c>
      <c r="F1919" s="1" t="s">
        <v>356</v>
      </c>
      <c r="G1919" s="3"/>
      <c r="H1919" s="3">
        <v>0</v>
      </c>
      <c r="I1919" s="9"/>
    </row>
    <row r="1920" spans="1:9">
      <c r="A1920" t="s">
        <v>16</v>
      </c>
      <c r="B1920" t="s">
        <v>355</v>
      </c>
      <c r="C1920" t="str">
        <f t="shared" si="29"/>
        <v xml:space="preserve"> </v>
      </c>
      <c r="D1920">
        <v>2</v>
      </c>
      <c r="E1920">
        <v>1</v>
      </c>
      <c r="F1920" t="s">
        <v>356</v>
      </c>
      <c r="G1920" s="3"/>
      <c r="H1920" s="3">
        <v>0</v>
      </c>
      <c r="I1920" s="9"/>
    </row>
    <row r="1921" spans="1:9">
      <c r="A1921" s="1" t="s">
        <v>16</v>
      </c>
      <c r="B1921" s="1" t="s">
        <v>355</v>
      </c>
      <c r="C1921" t="str">
        <f t="shared" si="29"/>
        <v xml:space="preserve"> </v>
      </c>
      <c r="D1921" s="1">
        <v>2</v>
      </c>
      <c r="E1921" s="1">
        <v>1</v>
      </c>
      <c r="F1921" s="1" t="s">
        <v>356</v>
      </c>
      <c r="G1921" s="3"/>
      <c r="H1921" s="3">
        <v>0</v>
      </c>
      <c r="I1921" s="9"/>
    </row>
    <row r="1922" spans="1:9">
      <c r="A1922" t="s">
        <v>16</v>
      </c>
      <c r="B1922" t="s">
        <v>355</v>
      </c>
      <c r="C1922" t="str">
        <f t="shared" si="29"/>
        <v xml:space="preserve"> </v>
      </c>
      <c r="D1922">
        <v>2</v>
      </c>
      <c r="E1922">
        <v>1</v>
      </c>
      <c r="F1922" t="s">
        <v>356</v>
      </c>
      <c r="G1922" s="3"/>
      <c r="H1922" s="3">
        <v>0</v>
      </c>
      <c r="I1922" s="9"/>
    </row>
    <row r="1923" spans="1:9">
      <c r="A1923" s="1" t="s">
        <v>16</v>
      </c>
      <c r="B1923" s="1" t="s">
        <v>355</v>
      </c>
      <c r="C1923" t="str">
        <f t="shared" ref="C1923:C1986" si="30">IF(G1923="Em falta (positivo); A mais (negativo):",B1923," ")</f>
        <v xml:space="preserve"> </v>
      </c>
      <c r="D1923" s="1">
        <v>2</v>
      </c>
      <c r="E1923" s="1">
        <v>1</v>
      </c>
      <c r="F1923" s="1" t="s">
        <v>356</v>
      </c>
      <c r="G1923" s="3"/>
      <c r="H1923" s="3">
        <v>0</v>
      </c>
      <c r="I1923" s="9"/>
    </row>
    <row r="1924" spans="1:9">
      <c r="A1924" t="s">
        <v>16</v>
      </c>
      <c r="B1924" t="s">
        <v>355</v>
      </c>
      <c r="C1924" t="str">
        <f t="shared" si="30"/>
        <v xml:space="preserve"> </v>
      </c>
      <c r="D1924">
        <v>2</v>
      </c>
      <c r="E1924">
        <v>1</v>
      </c>
      <c r="F1924" t="s">
        <v>356</v>
      </c>
      <c r="G1924" s="3"/>
      <c r="H1924" s="3">
        <v>0</v>
      </c>
      <c r="I1924" s="9"/>
    </row>
    <row r="1925" spans="1:9">
      <c r="A1925" s="1" t="s">
        <v>16</v>
      </c>
      <c r="B1925" s="1" t="s">
        <v>355</v>
      </c>
      <c r="C1925" t="str">
        <f t="shared" si="30"/>
        <v xml:space="preserve"> </v>
      </c>
      <c r="D1925" s="1">
        <v>2</v>
      </c>
      <c r="E1925" s="1">
        <v>1</v>
      </c>
      <c r="F1925" s="1" t="s">
        <v>356</v>
      </c>
      <c r="G1925" s="3"/>
      <c r="H1925" s="3">
        <v>0</v>
      </c>
      <c r="I1925" s="9"/>
    </row>
    <row r="1926" spans="1:9">
      <c r="A1926" t="s">
        <v>16</v>
      </c>
      <c r="B1926" t="s">
        <v>355</v>
      </c>
      <c r="C1926" t="str">
        <f t="shared" si="30"/>
        <v>10026</v>
      </c>
      <c r="D1926">
        <v>2</v>
      </c>
      <c r="E1926">
        <v>1</v>
      </c>
      <c r="F1926" t="s">
        <v>356</v>
      </c>
      <c r="G1926" t="s">
        <v>15</v>
      </c>
      <c r="H1926" s="2">
        <f>H1910-SUMIF(G1911:G1925,"&lt;&gt;",H1911:H1925)</f>
        <v>0</v>
      </c>
    </row>
    <row r="1927" spans="1:9">
      <c r="A1927" s="1"/>
      <c r="B1927" s="1"/>
      <c r="C1927" t="str">
        <f t="shared" si="30"/>
        <v xml:space="preserve"> </v>
      </c>
      <c r="D1927" s="1"/>
      <c r="E1927" s="1"/>
      <c r="F1927" s="1"/>
      <c r="G1927" s="1"/>
      <c r="H1927" s="1"/>
      <c r="I1927" s="43"/>
    </row>
    <row r="1928" spans="1:9">
      <c r="A1928" t="s">
        <v>16</v>
      </c>
      <c r="B1928" t="s">
        <v>357</v>
      </c>
      <c r="C1928" t="str">
        <f t="shared" si="30"/>
        <v xml:space="preserve"> </v>
      </c>
      <c r="D1928">
        <v>1</v>
      </c>
      <c r="E1928">
        <v>2</v>
      </c>
      <c r="F1928" t="s">
        <v>358</v>
      </c>
      <c r="G1928" t="s">
        <v>13</v>
      </c>
      <c r="H1928" s="2">
        <f>VLOOKUP(B1928,'uc_2024-25'!D:U, 18, FALSE)</f>
        <v>56</v>
      </c>
      <c r="I1928" s="9"/>
    </row>
    <row r="1929" spans="1:9">
      <c r="A1929" s="1" t="s">
        <v>16</v>
      </c>
      <c r="B1929" s="1" t="s">
        <v>357</v>
      </c>
      <c r="C1929" t="str">
        <f t="shared" si="30"/>
        <v xml:space="preserve"> </v>
      </c>
      <c r="D1929" s="1">
        <v>1</v>
      </c>
      <c r="E1929" s="1">
        <v>2</v>
      </c>
      <c r="F1929" s="1" t="s">
        <v>358</v>
      </c>
      <c r="G1929" s="4" t="str">
        <f>VLOOKUP(B1928,'uc_2024-25'!D:AB, 25, FALSE)</f>
        <v>Teresa de Jesus da Silva Matos Nolasco Crespo</v>
      </c>
      <c r="H1929" s="3">
        <v>10</v>
      </c>
      <c r="I1929" s="9"/>
    </row>
    <row r="1930" spans="1:9">
      <c r="A1930" t="s">
        <v>16</v>
      </c>
      <c r="B1930" t="s">
        <v>357</v>
      </c>
      <c r="C1930" t="str">
        <f t="shared" si="30"/>
        <v xml:space="preserve"> </v>
      </c>
      <c r="D1930">
        <v>1</v>
      </c>
      <c r="E1930">
        <v>2</v>
      </c>
      <c r="F1930" t="s">
        <v>358</v>
      </c>
      <c r="G1930" s="3" t="s">
        <v>68</v>
      </c>
      <c r="H1930" s="3">
        <v>10</v>
      </c>
      <c r="I1930" s="9" t="s">
        <v>69</v>
      </c>
    </row>
    <row r="1931" spans="1:9">
      <c r="A1931" s="1" t="s">
        <v>16</v>
      </c>
      <c r="B1931" s="1" t="s">
        <v>357</v>
      </c>
      <c r="C1931" t="str">
        <f t="shared" si="30"/>
        <v xml:space="preserve"> </v>
      </c>
      <c r="D1931" s="1">
        <v>1</v>
      </c>
      <c r="E1931" s="1">
        <v>2</v>
      </c>
      <c r="F1931" s="1" t="s">
        <v>358</v>
      </c>
      <c r="G1931" s="3" t="s">
        <v>30</v>
      </c>
      <c r="H1931" s="3">
        <v>10</v>
      </c>
      <c r="I1931" s="9"/>
    </row>
    <row r="1932" spans="1:9">
      <c r="A1932" t="s">
        <v>16</v>
      </c>
      <c r="B1932" t="s">
        <v>357</v>
      </c>
      <c r="C1932" t="str">
        <f t="shared" si="30"/>
        <v xml:space="preserve"> </v>
      </c>
      <c r="D1932">
        <v>1</v>
      </c>
      <c r="E1932">
        <v>2</v>
      </c>
      <c r="F1932" t="s">
        <v>358</v>
      </c>
      <c r="G1932" s="3" t="s">
        <v>359</v>
      </c>
      <c r="H1932" s="3">
        <v>10</v>
      </c>
      <c r="I1932" s="9"/>
    </row>
    <row r="1933" spans="1:9">
      <c r="A1933" s="1" t="s">
        <v>16</v>
      </c>
      <c r="B1933" s="1" t="s">
        <v>357</v>
      </c>
      <c r="C1933" t="str">
        <f t="shared" si="30"/>
        <v xml:space="preserve"> </v>
      </c>
      <c r="D1933" s="1">
        <v>1</v>
      </c>
      <c r="E1933" s="1">
        <v>2</v>
      </c>
      <c r="F1933" s="1" t="s">
        <v>358</v>
      </c>
      <c r="G1933" s="3" t="s">
        <v>57</v>
      </c>
      <c r="H1933" s="3">
        <v>10</v>
      </c>
      <c r="I1933" s="9"/>
    </row>
    <row r="1934" spans="1:9" ht="30.75">
      <c r="A1934" t="s">
        <v>16</v>
      </c>
      <c r="B1934" t="s">
        <v>357</v>
      </c>
      <c r="C1934" t="str">
        <f t="shared" si="30"/>
        <v xml:space="preserve"> </v>
      </c>
      <c r="D1934">
        <v>1</v>
      </c>
      <c r="E1934">
        <v>2</v>
      </c>
      <c r="F1934" t="s">
        <v>358</v>
      </c>
      <c r="G1934" s="3"/>
      <c r="H1934" s="3">
        <v>6</v>
      </c>
      <c r="I1934" s="9" t="s">
        <v>360</v>
      </c>
    </row>
    <row r="1935" spans="1:9">
      <c r="A1935" s="1" t="s">
        <v>16</v>
      </c>
      <c r="B1935" s="1" t="s">
        <v>357</v>
      </c>
      <c r="C1935" t="str">
        <f t="shared" si="30"/>
        <v xml:space="preserve"> </v>
      </c>
      <c r="D1935" s="1">
        <v>1</v>
      </c>
      <c r="E1935" s="1">
        <v>2</v>
      </c>
      <c r="F1935" s="1" t="s">
        <v>358</v>
      </c>
      <c r="G1935" s="3"/>
      <c r="H1935" s="3">
        <v>0</v>
      </c>
      <c r="I1935" s="45"/>
    </row>
    <row r="1936" spans="1:9">
      <c r="A1936" t="s">
        <v>16</v>
      </c>
      <c r="B1936" t="s">
        <v>357</v>
      </c>
      <c r="C1936" t="str">
        <f t="shared" si="30"/>
        <v xml:space="preserve"> </v>
      </c>
      <c r="D1936">
        <v>1</v>
      </c>
      <c r="E1936">
        <v>2</v>
      </c>
      <c r="F1936" t="s">
        <v>358</v>
      </c>
      <c r="G1936" s="3"/>
      <c r="H1936" s="3">
        <v>0</v>
      </c>
      <c r="I1936" s="9"/>
    </row>
    <row r="1937" spans="1:9">
      <c r="A1937" s="1" t="s">
        <v>16</v>
      </c>
      <c r="B1937" s="1" t="s">
        <v>357</v>
      </c>
      <c r="C1937" t="str">
        <f t="shared" si="30"/>
        <v xml:space="preserve"> </v>
      </c>
      <c r="D1937" s="1">
        <v>1</v>
      </c>
      <c r="E1937" s="1">
        <v>2</v>
      </c>
      <c r="F1937" s="1" t="s">
        <v>358</v>
      </c>
      <c r="G1937" s="3"/>
      <c r="H1937" s="3">
        <v>0</v>
      </c>
      <c r="I1937" s="9"/>
    </row>
    <row r="1938" spans="1:9">
      <c r="A1938" t="s">
        <v>16</v>
      </c>
      <c r="B1938" t="s">
        <v>357</v>
      </c>
      <c r="C1938" t="str">
        <f t="shared" si="30"/>
        <v xml:space="preserve"> </v>
      </c>
      <c r="D1938">
        <v>1</v>
      </c>
      <c r="E1938">
        <v>2</v>
      </c>
      <c r="F1938" t="s">
        <v>358</v>
      </c>
      <c r="G1938" s="3"/>
      <c r="H1938" s="3">
        <v>0</v>
      </c>
      <c r="I1938" s="9"/>
    </row>
    <row r="1939" spans="1:9">
      <c r="A1939" s="1" t="s">
        <v>16</v>
      </c>
      <c r="B1939" s="1" t="s">
        <v>357</v>
      </c>
      <c r="C1939" t="str">
        <f t="shared" si="30"/>
        <v xml:space="preserve"> </v>
      </c>
      <c r="D1939" s="1">
        <v>1</v>
      </c>
      <c r="E1939" s="1">
        <v>2</v>
      </c>
      <c r="F1939" s="1" t="s">
        <v>358</v>
      </c>
      <c r="G1939" s="3"/>
      <c r="H1939" s="3">
        <v>0</v>
      </c>
      <c r="I1939" s="9"/>
    </row>
    <row r="1940" spans="1:9">
      <c r="A1940" t="s">
        <v>16</v>
      </c>
      <c r="B1940" t="s">
        <v>357</v>
      </c>
      <c r="C1940" t="str">
        <f t="shared" si="30"/>
        <v xml:space="preserve"> </v>
      </c>
      <c r="D1940">
        <v>1</v>
      </c>
      <c r="E1940">
        <v>2</v>
      </c>
      <c r="F1940" t="s">
        <v>358</v>
      </c>
      <c r="G1940" s="3"/>
      <c r="H1940" s="3">
        <v>0</v>
      </c>
      <c r="I1940" s="9"/>
    </row>
    <row r="1941" spans="1:9">
      <c r="A1941" s="1" t="s">
        <v>16</v>
      </c>
      <c r="B1941" s="1" t="s">
        <v>357</v>
      </c>
      <c r="C1941" t="str">
        <f t="shared" si="30"/>
        <v xml:space="preserve"> </v>
      </c>
      <c r="D1941" s="1">
        <v>1</v>
      </c>
      <c r="E1941" s="1">
        <v>2</v>
      </c>
      <c r="F1941" s="1" t="s">
        <v>358</v>
      </c>
      <c r="G1941" s="3"/>
      <c r="H1941" s="3">
        <v>0</v>
      </c>
      <c r="I1941" s="9"/>
    </row>
    <row r="1942" spans="1:9">
      <c r="A1942" t="s">
        <v>16</v>
      </c>
      <c r="B1942" t="s">
        <v>357</v>
      </c>
      <c r="C1942" t="str">
        <f t="shared" si="30"/>
        <v xml:space="preserve"> </v>
      </c>
      <c r="D1942">
        <v>1</v>
      </c>
      <c r="E1942">
        <v>2</v>
      </c>
      <c r="F1942" t="s">
        <v>358</v>
      </c>
      <c r="G1942" s="3"/>
      <c r="H1942" s="3">
        <v>0</v>
      </c>
      <c r="I1942" s="9"/>
    </row>
    <row r="1943" spans="1:9">
      <c r="A1943" s="1" t="s">
        <v>16</v>
      </c>
      <c r="B1943" s="1" t="s">
        <v>357</v>
      </c>
      <c r="C1943" t="str">
        <f t="shared" si="30"/>
        <v xml:space="preserve"> </v>
      </c>
      <c r="D1943" s="1">
        <v>1</v>
      </c>
      <c r="E1943" s="1">
        <v>2</v>
      </c>
      <c r="F1943" s="1" t="s">
        <v>358</v>
      </c>
      <c r="G1943" s="3"/>
      <c r="H1943" s="3">
        <v>0</v>
      </c>
      <c r="I1943" s="9"/>
    </row>
    <row r="1944" spans="1:9">
      <c r="A1944" t="s">
        <v>16</v>
      </c>
      <c r="B1944" t="s">
        <v>357</v>
      </c>
      <c r="C1944" t="str">
        <f t="shared" si="30"/>
        <v>10025</v>
      </c>
      <c r="D1944">
        <v>1</v>
      </c>
      <c r="E1944">
        <v>2</v>
      </c>
      <c r="F1944" t="s">
        <v>358</v>
      </c>
      <c r="G1944" t="s">
        <v>15</v>
      </c>
      <c r="H1944" s="2">
        <f>H1928-SUMIF(G1929:G1943,"&lt;&gt;",H1929:H1943)</f>
        <v>6</v>
      </c>
    </row>
    <row r="1945" spans="1:9">
      <c r="A1945" s="1"/>
      <c r="B1945" s="1"/>
      <c r="C1945" t="str">
        <f t="shared" si="30"/>
        <v xml:space="preserve"> </v>
      </c>
      <c r="D1945" s="1"/>
      <c r="E1945" s="1"/>
      <c r="F1945" s="1"/>
      <c r="G1945" s="1"/>
      <c r="H1945" s="1"/>
      <c r="I1945" s="43"/>
    </row>
    <row r="1946" spans="1:9">
      <c r="A1946" t="s">
        <v>34</v>
      </c>
      <c r="B1946" t="s">
        <v>361</v>
      </c>
      <c r="C1946" t="str">
        <f t="shared" si="30"/>
        <v xml:space="preserve"> </v>
      </c>
      <c r="D1946">
        <v>2</v>
      </c>
      <c r="E1946">
        <v>2</v>
      </c>
      <c r="F1946" t="s">
        <v>362</v>
      </c>
      <c r="G1946" t="s">
        <v>13</v>
      </c>
      <c r="H1946" s="2">
        <f>VLOOKUP(B1946,'uc_2024-25'!D:U, 18, FALSE)</f>
        <v>56</v>
      </c>
      <c r="I1946" s="9"/>
    </row>
    <row r="1947" spans="1:9">
      <c r="A1947" s="1" t="s">
        <v>34</v>
      </c>
      <c r="B1947" s="1" t="s">
        <v>361</v>
      </c>
      <c r="C1947" t="str">
        <f t="shared" si="30"/>
        <v xml:space="preserve"> </v>
      </c>
      <c r="D1947" s="1">
        <v>2</v>
      </c>
      <c r="E1947" s="1">
        <v>2</v>
      </c>
      <c r="F1947" s="1" t="s">
        <v>362</v>
      </c>
      <c r="G1947" s="4" t="str">
        <f>VLOOKUP(B1946,'uc_2024-25'!D:AB, 25, FALSE)</f>
        <v>Olívio Godinho Patrício</v>
      </c>
      <c r="H1947" s="3">
        <v>23</v>
      </c>
      <c r="I1947" s="9"/>
    </row>
    <row r="1948" spans="1:9">
      <c r="A1948" t="s">
        <v>34</v>
      </c>
      <c r="B1948" t="s">
        <v>361</v>
      </c>
      <c r="C1948" t="str">
        <f t="shared" si="30"/>
        <v xml:space="preserve"> </v>
      </c>
      <c r="D1948">
        <v>2</v>
      </c>
      <c r="E1948">
        <v>2</v>
      </c>
      <c r="F1948" t="s">
        <v>362</v>
      </c>
      <c r="G1948" s="3" t="s">
        <v>363</v>
      </c>
      <c r="H1948" s="3">
        <v>14</v>
      </c>
      <c r="I1948" s="9"/>
    </row>
    <row r="1949" spans="1:9">
      <c r="A1949" s="1" t="s">
        <v>34</v>
      </c>
      <c r="B1949" s="1" t="s">
        <v>361</v>
      </c>
      <c r="C1949" t="str">
        <f t="shared" si="30"/>
        <v xml:space="preserve"> </v>
      </c>
      <c r="D1949" s="1">
        <v>2</v>
      </c>
      <c r="E1949" s="1">
        <v>2</v>
      </c>
      <c r="F1949" s="1" t="s">
        <v>362</v>
      </c>
      <c r="G1949" s="3" t="s">
        <v>155</v>
      </c>
      <c r="H1949" s="3">
        <v>13</v>
      </c>
      <c r="I1949" s="9"/>
    </row>
    <row r="1950" spans="1:9">
      <c r="A1950" t="s">
        <v>34</v>
      </c>
      <c r="B1950" t="s">
        <v>361</v>
      </c>
      <c r="C1950" t="str">
        <f t="shared" si="30"/>
        <v xml:space="preserve"> </v>
      </c>
      <c r="D1950">
        <v>2</v>
      </c>
      <c r="E1950">
        <v>2</v>
      </c>
      <c r="F1950" t="s">
        <v>362</v>
      </c>
      <c r="G1950" s="3" t="s">
        <v>91</v>
      </c>
      <c r="H1950" s="3">
        <v>6</v>
      </c>
      <c r="I1950" s="9"/>
    </row>
    <row r="1951" spans="1:9">
      <c r="A1951" s="1" t="s">
        <v>34</v>
      </c>
      <c r="B1951" s="1" t="s">
        <v>361</v>
      </c>
      <c r="C1951" t="str">
        <f t="shared" si="30"/>
        <v xml:space="preserve"> </v>
      </c>
      <c r="D1951" s="1">
        <v>2</v>
      </c>
      <c r="E1951" s="1">
        <v>2</v>
      </c>
      <c r="F1951" s="1" t="s">
        <v>362</v>
      </c>
      <c r="G1951" s="3"/>
      <c r="H1951" s="3">
        <v>0</v>
      </c>
      <c r="I1951" s="9"/>
    </row>
    <row r="1952" spans="1:9">
      <c r="A1952" t="s">
        <v>34</v>
      </c>
      <c r="B1952" t="s">
        <v>361</v>
      </c>
      <c r="C1952" t="str">
        <f t="shared" si="30"/>
        <v xml:space="preserve"> </v>
      </c>
      <c r="D1952">
        <v>2</v>
      </c>
      <c r="E1952">
        <v>2</v>
      </c>
      <c r="F1952" t="s">
        <v>362</v>
      </c>
      <c r="G1952" s="3"/>
      <c r="H1952" s="3">
        <v>0</v>
      </c>
      <c r="I1952" s="9"/>
    </row>
    <row r="1953" spans="1:9">
      <c r="A1953" s="1" t="s">
        <v>34</v>
      </c>
      <c r="B1953" s="1" t="s">
        <v>361</v>
      </c>
      <c r="C1953" t="str">
        <f t="shared" si="30"/>
        <v xml:space="preserve"> </v>
      </c>
      <c r="D1953" s="1">
        <v>2</v>
      </c>
      <c r="E1953" s="1">
        <v>2</v>
      </c>
      <c r="F1953" s="1" t="s">
        <v>362</v>
      </c>
      <c r="G1953" s="3"/>
      <c r="H1953" s="3">
        <v>0</v>
      </c>
      <c r="I1953" s="9"/>
    </row>
    <row r="1954" spans="1:9">
      <c r="A1954" t="s">
        <v>34</v>
      </c>
      <c r="B1954" t="s">
        <v>361</v>
      </c>
      <c r="C1954" t="str">
        <f t="shared" si="30"/>
        <v xml:space="preserve"> </v>
      </c>
      <c r="D1954">
        <v>2</v>
      </c>
      <c r="E1954">
        <v>2</v>
      </c>
      <c r="F1954" t="s">
        <v>362</v>
      </c>
      <c r="G1954" s="3"/>
      <c r="H1954" s="3">
        <v>0</v>
      </c>
      <c r="I1954" s="9"/>
    </row>
    <row r="1955" spans="1:9">
      <c r="A1955" s="1" t="s">
        <v>34</v>
      </c>
      <c r="B1955" s="1" t="s">
        <v>361</v>
      </c>
      <c r="C1955" t="str">
        <f t="shared" si="30"/>
        <v xml:space="preserve"> </v>
      </c>
      <c r="D1955" s="1">
        <v>2</v>
      </c>
      <c r="E1955" s="1">
        <v>2</v>
      </c>
      <c r="F1955" s="1" t="s">
        <v>362</v>
      </c>
      <c r="G1955" s="3"/>
      <c r="H1955" s="3">
        <v>0</v>
      </c>
      <c r="I1955" s="9"/>
    </row>
    <row r="1956" spans="1:9">
      <c r="A1956" t="s">
        <v>34</v>
      </c>
      <c r="B1956" t="s">
        <v>361</v>
      </c>
      <c r="C1956" t="str">
        <f t="shared" si="30"/>
        <v xml:space="preserve"> </v>
      </c>
      <c r="D1956">
        <v>2</v>
      </c>
      <c r="E1956">
        <v>2</v>
      </c>
      <c r="F1956" t="s">
        <v>362</v>
      </c>
      <c r="G1956" s="3"/>
      <c r="H1956" s="3">
        <v>0</v>
      </c>
      <c r="I1956" s="9"/>
    </row>
    <row r="1957" spans="1:9">
      <c r="A1957" s="1" t="s">
        <v>34</v>
      </c>
      <c r="B1957" s="1" t="s">
        <v>361</v>
      </c>
      <c r="C1957" t="str">
        <f t="shared" si="30"/>
        <v xml:space="preserve"> </v>
      </c>
      <c r="D1957" s="1">
        <v>2</v>
      </c>
      <c r="E1957" s="1">
        <v>2</v>
      </c>
      <c r="F1957" s="1" t="s">
        <v>362</v>
      </c>
      <c r="G1957" s="3"/>
      <c r="H1957" s="3">
        <v>0</v>
      </c>
      <c r="I1957" s="9"/>
    </row>
    <row r="1958" spans="1:9">
      <c r="A1958" t="s">
        <v>34</v>
      </c>
      <c r="B1958" t="s">
        <v>361</v>
      </c>
      <c r="C1958" t="str">
        <f t="shared" si="30"/>
        <v xml:space="preserve"> </v>
      </c>
      <c r="D1958">
        <v>2</v>
      </c>
      <c r="E1958">
        <v>2</v>
      </c>
      <c r="F1958" t="s">
        <v>362</v>
      </c>
      <c r="G1958" s="3"/>
      <c r="H1958" s="3">
        <v>0</v>
      </c>
      <c r="I1958" s="9"/>
    </row>
    <row r="1959" spans="1:9">
      <c r="A1959" s="1" t="s">
        <v>34</v>
      </c>
      <c r="B1959" s="1" t="s">
        <v>361</v>
      </c>
      <c r="C1959" t="str">
        <f t="shared" si="30"/>
        <v xml:space="preserve"> </v>
      </c>
      <c r="D1959" s="1">
        <v>2</v>
      </c>
      <c r="E1959" s="1">
        <v>2</v>
      </c>
      <c r="F1959" s="1" t="s">
        <v>362</v>
      </c>
      <c r="G1959" s="3"/>
      <c r="H1959" s="3">
        <v>0</v>
      </c>
      <c r="I1959" s="9"/>
    </row>
    <row r="1960" spans="1:9">
      <c r="A1960" t="s">
        <v>34</v>
      </c>
      <c r="B1960" t="s">
        <v>361</v>
      </c>
      <c r="C1960" t="str">
        <f t="shared" si="30"/>
        <v xml:space="preserve"> </v>
      </c>
      <c r="D1960">
        <v>2</v>
      </c>
      <c r="E1960">
        <v>2</v>
      </c>
      <c r="F1960" t="s">
        <v>362</v>
      </c>
      <c r="G1960" s="3"/>
      <c r="H1960" s="3">
        <v>0</v>
      </c>
      <c r="I1960" s="9"/>
    </row>
    <row r="1961" spans="1:9">
      <c r="A1961" s="1" t="s">
        <v>34</v>
      </c>
      <c r="B1961" s="1" t="s">
        <v>361</v>
      </c>
      <c r="C1961" t="str">
        <f t="shared" si="30"/>
        <v xml:space="preserve"> </v>
      </c>
      <c r="D1961" s="1">
        <v>2</v>
      </c>
      <c r="E1961" s="1">
        <v>2</v>
      </c>
      <c r="F1961" s="1" t="s">
        <v>362</v>
      </c>
      <c r="G1961" s="3"/>
      <c r="H1961" s="3">
        <v>0</v>
      </c>
      <c r="I1961" s="9"/>
    </row>
    <row r="1962" spans="1:9">
      <c r="A1962" t="s">
        <v>34</v>
      </c>
      <c r="B1962" t="s">
        <v>361</v>
      </c>
      <c r="C1962" t="str">
        <f t="shared" si="30"/>
        <v>2493</v>
      </c>
      <c r="D1962">
        <v>2</v>
      </c>
      <c r="E1962">
        <v>2</v>
      </c>
      <c r="F1962" t="s">
        <v>362</v>
      </c>
      <c r="G1962" t="s">
        <v>15</v>
      </c>
      <c r="H1962" s="2">
        <f>H1946-SUMIF(G1947:G1961,"&lt;&gt;",H1947:H1961)</f>
        <v>0</v>
      </c>
    </row>
    <row r="1963" spans="1:9">
      <c r="A1963" s="1"/>
      <c r="B1963" s="1"/>
      <c r="C1963" t="str">
        <f t="shared" si="30"/>
        <v xml:space="preserve"> </v>
      </c>
      <c r="D1963" s="1"/>
      <c r="E1963" s="1"/>
      <c r="F1963" s="1"/>
      <c r="G1963" s="1"/>
      <c r="H1963" s="1"/>
      <c r="I1963" s="43"/>
    </row>
    <row r="1964" spans="1:9">
      <c r="A1964" t="s">
        <v>16</v>
      </c>
      <c r="B1964" t="s">
        <v>364</v>
      </c>
      <c r="C1964" t="str">
        <f t="shared" si="30"/>
        <v xml:space="preserve"> </v>
      </c>
      <c r="D1964">
        <v>2</v>
      </c>
      <c r="E1964">
        <v>1</v>
      </c>
      <c r="F1964" t="s">
        <v>365</v>
      </c>
      <c r="G1964" t="s">
        <v>13</v>
      </c>
      <c r="H1964" s="2">
        <f>VLOOKUP(B1964,'uc_2024-25'!D:U, 18, FALSE)</f>
        <v>0</v>
      </c>
      <c r="I1964" s="9"/>
    </row>
    <row r="1965" spans="1:9">
      <c r="A1965" s="1" t="s">
        <v>16</v>
      </c>
      <c r="B1965" s="1" t="s">
        <v>364</v>
      </c>
      <c r="C1965" t="str">
        <f t="shared" si="30"/>
        <v xml:space="preserve"> </v>
      </c>
      <c r="D1965" s="1">
        <v>2</v>
      </c>
      <c r="E1965" s="1">
        <v>1</v>
      </c>
      <c r="F1965" s="1" t="s">
        <v>365</v>
      </c>
      <c r="G1965" s="4" t="str">
        <f>VLOOKUP(B1964,'uc_2024-25'!D:AB, 25, FALSE)</f>
        <v>Coordenação externa ao ISA</v>
      </c>
      <c r="H1965" s="3">
        <v>0</v>
      </c>
      <c r="I1965" s="9"/>
    </row>
    <row r="1966" spans="1:9">
      <c r="A1966" t="s">
        <v>16</v>
      </c>
      <c r="B1966" t="s">
        <v>364</v>
      </c>
      <c r="C1966" t="str">
        <f t="shared" si="30"/>
        <v xml:space="preserve"> </v>
      </c>
      <c r="D1966">
        <v>2</v>
      </c>
      <c r="E1966">
        <v>1</v>
      </c>
      <c r="F1966" t="s">
        <v>365</v>
      </c>
      <c r="G1966" s="3"/>
      <c r="H1966" s="3">
        <v>0</v>
      </c>
      <c r="I1966" s="9"/>
    </row>
    <row r="1967" spans="1:9">
      <c r="A1967" s="1" t="s">
        <v>16</v>
      </c>
      <c r="B1967" s="1" t="s">
        <v>364</v>
      </c>
      <c r="C1967" t="str">
        <f t="shared" si="30"/>
        <v xml:space="preserve"> </v>
      </c>
      <c r="D1967" s="1">
        <v>2</v>
      </c>
      <c r="E1967" s="1">
        <v>1</v>
      </c>
      <c r="F1967" s="1" t="s">
        <v>365</v>
      </c>
      <c r="G1967" s="3"/>
      <c r="H1967" s="3">
        <v>0</v>
      </c>
      <c r="I1967" s="9"/>
    </row>
    <row r="1968" spans="1:9">
      <c r="A1968" t="s">
        <v>16</v>
      </c>
      <c r="B1968" t="s">
        <v>364</v>
      </c>
      <c r="C1968" t="str">
        <f t="shared" si="30"/>
        <v xml:space="preserve"> </v>
      </c>
      <c r="D1968">
        <v>2</v>
      </c>
      <c r="E1968">
        <v>1</v>
      </c>
      <c r="F1968" t="s">
        <v>365</v>
      </c>
      <c r="G1968" s="3"/>
      <c r="H1968" s="3">
        <v>0</v>
      </c>
      <c r="I1968" s="9"/>
    </row>
    <row r="1969" spans="1:9">
      <c r="A1969" s="1" t="s">
        <v>16</v>
      </c>
      <c r="B1969" s="1" t="s">
        <v>364</v>
      </c>
      <c r="C1969" t="str">
        <f t="shared" si="30"/>
        <v xml:space="preserve"> </v>
      </c>
      <c r="D1969" s="1">
        <v>2</v>
      </c>
      <c r="E1969" s="1">
        <v>1</v>
      </c>
      <c r="F1969" s="1" t="s">
        <v>365</v>
      </c>
      <c r="G1969" s="3"/>
      <c r="H1969" s="3">
        <v>0</v>
      </c>
      <c r="I1969" s="9"/>
    </row>
    <row r="1970" spans="1:9">
      <c r="A1970" t="s">
        <v>16</v>
      </c>
      <c r="B1970" t="s">
        <v>364</v>
      </c>
      <c r="C1970" t="str">
        <f t="shared" si="30"/>
        <v xml:space="preserve"> </v>
      </c>
      <c r="D1970">
        <v>2</v>
      </c>
      <c r="E1970">
        <v>1</v>
      </c>
      <c r="F1970" t="s">
        <v>365</v>
      </c>
      <c r="G1970" s="3"/>
      <c r="H1970" s="3">
        <v>0</v>
      </c>
      <c r="I1970" s="9"/>
    </row>
    <row r="1971" spans="1:9">
      <c r="A1971" s="1" t="s">
        <v>16</v>
      </c>
      <c r="B1971" s="1" t="s">
        <v>364</v>
      </c>
      <c r="C1971" t="str">
        <f t="shared" si="30"/>
        <v xml:space="preserve"> </v>
      </c>
      <c r="D1971" s="1">
        <v>2</v>
      </c>
      <c r="E1971" s="1">
        <v>1</v>
      </c>
      <c r="F1971" s="1" t="s">
        <v>365</v>
      </c>
      <c r="G1971" s="3"/>
      <c r="H1971" s="3">
        <v>0</v>
      </c>
      <c r="I1971" s="9"/>
    </row>
    <row r="1972" spans="1:9">
      <c r="A1972" t="s">
        <v>16</v>
      </c>
      <c r="B1972" t="s">
        <v>364</v>
      </c>
      <c r="C1972" t="str">
        <f t="shared" si="30"/>
        <v xml:space="preserve"> </v>
      </c>
      <c r="D1972">
        <v>2</v>
      </c>
      <c r="E1972">
        <v>1</v>
      </c>
      <c r="F1972" t="s">
        <v>365</v>
      </c>
      <c r="G1972" s="3"/>
      <c r="H1972" s="3">
        <v>0</v>
      </c>
      <c r="I1972" s="9"/>
    </row>
    <row r="1973" spans="1:9">
      <c r="A1973" s="1" t="s">
        <v>16</v>
      </c>
      <c r="B1973" s="1" t="s">
        <v>364</v>
      </c>
      <c r="C1973" t="str">
        <f t="shared" si="30"/>
        <v xml:space="preserve"> </v>
      </c>
      <c r="D1973" s="1">
        <v>2</v>
      </c>
      <c r="E1973" s="1">
        <v>1</v>
      </c>
      <c r="F1973" s="1" t="s">
        <v>365</v>
      </c>
      <c r="G1973" s="3"/>
      <c r="H1973" s="3">
        <v>0</v>
      </c>
      <c r="I1973" s="9"/>
    </row>
    <row r="1974" spans="1:9">
      <c r="A1974" t="s">
        <v>16</v>
      </c>
      <c r="B1974" t="s">
        <v>364</v>
      </c>
      <c r="C1974" t="str">
        <f t="shared" si="30"/>
        <v xml:space="preserve"> </v>
      </c>
      <c r="D1974">
        <v>2</v>
      </c>
      <c r="E1974">
        <v>1</v>
      </c>
      <c r="F1974" t="s">
        <v>365</v>
      </c>
      <c r="G1974" s="3"/>
      <c r="H1974" s="3">
        <v>0</v>
      </c>
      <c r="I1974" s="9"/>
    </row>
    <row r="1975" spans="1:9">
      <c r="A1975" s="1" t="s">
        <v>16</v>
      </c>
      <c r="B1975" s="1" t="s">
        <v>364</v>
      </c>
      <c r="C1975" t="str">
        <f t="shared" si="30"/>
        <v xml:space="preserve"> </v>
      </c>
      <c r="D1975" s="1">
        <v>2</v>
      </c>
      <c r="E1975" s="1">
        <v>1</v>
      </c>
      <c r="F1975" s="1" t="s">
        <v>365</v>
      </c>
      <c r="G1975" s="3"/>
      <c r="H1975" s="3">
        <v>0</v>
      </c>
      <c r="I1975" s="9"/>
    </row>
    <row r="1976" spans="1:9">
      <c r="A1976" t="s">
        <v>16</v>
      </c>
      <c r="B1976" t="s">
        <v>364</v>
      </c>
      <c r="C1976" t="str">
        <f t="shared" si="30"/>
        <v xml:space="preserve"> </v>
      </c>
      <c r="D1976">
        <v>2</v>
      </c>
      <c r="E1976">
        <v>1</v>
      </c>
      <c r="F1976" t="s">
        <v>365</v>
      </c>
      <c r="G1976" s="3"/>
      <c r="H1976" s="3">
        <v>0</v>
      </c>
      <c r="I1976" s="9"/>
    </row>
    <row r="1977" spans="1:9">
      <c r="A1977" s="1" t="s">
        <v>16</v>
      </c>
      <c r="B1977" s="1" t="s">
        <v>364</v>
      </c>
      <c r="C1977" t="str">
        <f t="shared" si="30"/>
        <v xml:space="preserve"> </v>
      </c>
      <c r="D1977" s="1">
        <v>2</v>
      </c>
      <c r="E1977" s="1">
        <v>1</v>
      </c>
      <c r="F1977" s="1" t="s">
        <v>365</v>
      </c>
      <c r="G1977" s="3"/>
      <c r="H1977" s="3">
        <v>0</v>
      </c>
      <c r="I1977" s="9"/>
    </row>
    <row r="1978" spans="1:9">
      <c r="A1978" t="s">
        <v>16</v>
      </c>
      <c r="B1978" t="s">
        <v>364</v>
      </c>
      <c r="C1978" t="str">
        <f t="shared" si="30"/>
        <v xml:space="preserve"> </v>
      </c>
      <c r="D1978">
        <v>2</v>
      </c>
      <c r="E1978">
        <v>1</v>
      </c>
      <c r="F1978" t="s">
        <v>365</v>
      </c>
      <c r="G1978" s="3"/>
      <c r="H1978" s="3">
        <v>0</v>
      </c>
      <c r="I1978" s="9"/>
    </row>
    <row r="1979" spans="1:9">
      <c r="A1979" s="1" t="s">
        <v>16</v>
      </c>
      <c r="B1979" s="1" t="s">
        <v>364</v>
      </c>
      <c r="C1979" t="str">
        <f t="shared" si="30"/>
        <v xml:space="preserve"> </v>
      </c>
      <c r="D1979" s="1">
        <v>2</v>
      </c>
      <c r="E1979" s="1">
        <v>1</v>
      </c>
      <c r="F1979" s="1" t="s">
        <v>365</v>
      </c>
      <c r="G1979" s="3"/>
      <c r="H1979" s="3">
        <v>0</v>
      </c>
      <c r="I1979" s="9"/>
    </row>
    <row r="1980" spans="1:9">
      <c r="A1980" t="s">
        <v>16</v>
      </c>
      <c r="B1980" t="s">
        <v>364</v>
      </c>
      <c r="C1980" t="str">
        <f t="shared" si="30"/>
        <v>10027</v>
      </c>
      <c r="D1980">
        <v>2</v>
      </c>
      <c r="E1980">
        <v>1</v>
      </c>
      <c r="F1980" t="s">
        <v>365</v>
      </c>
      <c r="G1980" t="s">
        <v>15</v>
      </c>
      <c r="H1980" s="2">
        <f>H1964-SUMIF(G1965:G1979,"&lt;&gt;",H1965:H1979)</f>
        <v>0</v>
      </c>
    </row>
    <row r="1981" spans="1:9">
      <c r="A1981" s="1"/>
      <c r="B1981" s="1"/>
      <c r="C1981" t="str">
        <f t="shared" si="30"/>
        <v xml:space="preserve"> </v>
      </c>
      <c r="D1981" s="1"/>
      <c r="E1981" s="1"/>
      <c r="F1981" s="1"/>
      <c r="G1981" s="1"/>
      <c r="H1981" s="1"/>
      <c r="I1981" s="43"/>
    </row>
    <row r="1982" spans="1:9">
      <c r="A1982" t="s">
        <v>16</v>
      </c>
      <c r="B1982" t="s">
        <v>366</v>
      </c>
      <c r="C1982" t="str">
        <f t="shared" si="30"/>
        <v xml:space="preserve"> </v>
      </c>
      <c r="D1982">
        <v>1</v>
      </c>
      <c r="E1982">
        <v>2</v>
      </c>
      <c r="F1982" t="s">
        <v>367</v>
      </c>
      <c r="G1982" t="s">
        <v>13</v>
      </c>
      <c r="H1982" s="2">
        <f>VLOOKUP(B1982,'uc_2024-25'!D:U, 18, FALSE)</f>
        <v>70</v>
      </c>
      <c r="I1982" s="9"/>
    </row>
    <row r="1983" spans="1:9">
      <c r="A1983" s="1" t="s">
        <v>16</v>
      </c>
      <c r="B1983" s="1" t="s">
        <v>366</v>
      </c>
      <c r="C1983" t="str">
        <f t="shared" si="30"/>
        <v xml:space="preserve"> </v>
      </c>
      <c r="D1983" s="1">
        <v>1</v>
      </c>
      <c r="E1983" s="1">
        <v>2</v>
      </c>
      <c r="F1983" s="1" t="s">
        <v>367</v>
      </c>
      <c r="G1983" s="4" t="str">
        <f>VLOOKUP(B1982,'uc_2024-25'!D:AB, 25, FALSE)</f>
        <v>Jorge Manuel Rodrigues Ricardo da Silva</v>
      </c>
      <c r="H1983" s="9">
        <v>5</v>
      </c>
      <c r="I1983" s="9"/>
    </row>
    <row r="1984" spans="1:9">
      <c r="A1984" t="s">
        <v>16</v>
      </c>
      <c r="B1984" t="s">
        <v>366</v>
      </c>
      <c r="C1984" t="str">
        <f t="shared" si="30"/>
        <v xml:space="preserve"> </v>
      </c>
      <c r="D1984">
        <v>1</v>
      </c>
      <c r="E1984">
        <v>2</v>
      </c>
      <c r="F1984" t="s">
        <v>367</v>
      </c>
      <c r="G1984" s="3" t="s">
        <v>47</v>
      </c>
      <c r="H1984" s="3">
        <v>45</v>
      </c>
      <c r="I1984" s="9"/>
    </row>
    <row r="1985" spans="1:9">
      <c r="A1985" s="1" t="s">
        <v>16</v>
      </c>
      <c r="B1985" s="1" t="s">
        <v>366</v>
      </c>
      <c r="C1985" t="str">
        <f t="shared" si="30"/>
        <v xml:space="preserve"> </v>
      </c>
      <c r="D1985" s="1">
        <v>1</v>
      </c>
      <c r="E1985" s="1">
        <v>2</v>
      </c>
      <c r="F1985" s="1" t="s">
        <v>367</v>
      </c>
      <c r="G1985" s="3" t="s">
        <v>363</v>
      </c>
      <c r="H1985" s="3">
        <v>20</v>
      </c>
      <c r="I1985" s="9"/>
    </row>
    <row r="1986" spans="1:9">
      <c r="A1986" t="s">
        <v>16</v>
      </c>
      <c r="B1986" t="s">
        <v>366</v>
      </c>
      <c r="C1986" t="str">
        <f t="shared" si="30"/>
        <v xml:space="preserve"> </v>
      </c>
      <c r="D1986">
        <v>1</v>
      </c>
      <c r="E1986">
        <v>2</v>
      </c>
      <c r="F1986" t="s">
        <v>367</v>
      </c>
      <c r="G1986" s="3"/>
      <c r="H1986" s="3">
        <v>0</v>
      </c>
      <c r="I1986" s="9"/>
    </row>
    <row r="1987" spans="1:9">
      <c r="A1987" s="1" t="s">
        <v>16</v>
      </c>
      <c r="B1987" s="1" t="s">
        <v>366</v>
      </c>
      <c r="C1987" t="str">
        <f t="shared" ref="C1987:C2050" si="31">IF(G1987="Em falta (positivo); A mais (negativo):",B1987," ")</f>
        <v xml:space="preserve"> </v>
      </c>
      <c r="D1987" s="1">
        <v>1</v>
      </c>
      <c r="E1987" s="1">
        <v>2</v>
      </c>
      <c r="F1987" s="1" t="s">
        <v>367</v>
      </c>
      <c r="G1987" s="3"/>
      <c r="H1987" s="3">
        <v>0</v>
      </c>
      <c r="I1987" s="9"/>
    </row>
    <row r="1988" spans="1:9">
      <c r="A1988" t="s">
        <v>16</v>
      </c>
      <c r="B1988" t="s">
        <v>366</v>
      </c>
      <c r="C1988" t="str">
        <f t="shared" si="31"/>
        <v xml:space="preserve"> </v>
      </c>
      <c r="D1988">
        <v>1</v>
      </c>
      <c r="E1988">
        <v>2</v>
      </c>
      <c r="F1988" t="s">
        <v>367</v>
      </c>
      <c r="G1988" s="3"/>
      <c r="H1988" s="3">
        <v>0</v>
      </c>
      <c r="I1988" s="9"/>
    </row>
    <row r="1989" spans="1:9">
      <c r="A1989" s="1" t="s">
        <v>16</v>
      </c>
      <c r="B1989" s="1" t="s">
        <v>366</v>
      </c>
      <c r="C1989" t="str">
        <f t="shared" si="31"/>
        <v xml:space="preserve"> </v>
      </c>
      <c r="D1989" s="1">
        <v>1</v>
      </c>
      <c r="E1989" s="1">
        <v>2</v>
      </c>
      <c r="F1989" s="1" t="s">
        <v>367</v>
      </c>
      <c r="G1989" s="3"/>
      <c r="H1989" s="3">
        <v>0</v>
      </c>
      <c r="I1989" s="9"/>
    </row>
    <row r="1990" spans="1:9">
      <c r="A1990" t="s">
        <v>16</v>
      </c>
      <c r="B1990" t="s">
        <v>366</v>
      </c>
      <c r="C1990" t="str">
        <f t="shared" si="31"/>
        <v xml:space="preserve"> </v>
      </c>
      <c r="D1990">
        <v>1</v>
      </c>
      <c r="E1990">
        <v>2</v>
      </c>
      <c r="F1990" t="s">
        <v>367</v>
      </c>
      <c r="G1990" s="3"/>
      <c r="H1990" s="3">
        <v>0</v>
      </c>
      <c r="I1990" s="9"/>
    </row>
    <row r="1991" spans="1:9">
      <c r="A1991" s="1" t="s">
        <v>16</v>
      </c>
      <c r="B1991" s="1" t="s">
        <v>366</v>
      </c>
      <c r="C1991" t="str">
        <f t="shared" si="31"/>
        <v xml:space="preserve"> </v>
      </c>
      <c r="D1991" s="1">
        <v>1</v>
      </c>
      <c r="E1991" s="1">
        <v>2</v>
      </c>
      <c r="F1991" s="1" t="s">
        <v>367</v>
      </c>
      <c r="G1991" s="3"/>
      <c r="H1991" s="3">
        <v>0</v>
      </c>
      <c r="I1991" s="9"/>
    </row>
    <row r="1992" spans="1:9">
      <c r="A1992" t="s">
        <v>16</v>
      </c>
      <c r="B1992" t="s">
        <v>366</v>
      </c>
      <c r="C1992" t="str">
        <f t="shared" si="31"/>
        <v xml:space="preserve"> </v>
      </c>
      <c r="D1992">
        <v>1</v>
      </c>
      <c r="E1992">
        <v>2</v>
      </c>
      <c r="F1992" t="s">
        <v>367</v>
      </c>
      <c r="G1992" s="3"/>
      <c r="H1992" s="3">
        <v>0</v>
      </c>
      <c r="I1992" s="9"/>
    </row>
    <row r="1993" spans="1:9">
      <c r="A1993" s="1" t="s">
        <v>16</v>
      </c>
      <c r="B1993" s="1" t="s">
        <v>366</v>
      </c>
      <c r="C1993" t="str">
        <f t="shared" si="31"/>
        <v xml:space="preserve"> </v>
      </c>
      <c r="D1993" s="1">
        <v>1</v>
      </c>
      <c r="E1993" s="1">
        <v>2</v>
      </c>
      <c r="F1993" s="1" t="s">
        <v>367</v>
      </c>
      <c r="G1993" s="3"/>
      <c r="H1993" s="3">
        <v>0</v>
      </c>
      <c r="I1993" s="9"/>
    </row>
    <row r="1994" spans="1:9">
      <c r="A1994" t="s">
        <v>16</v>
      </c>
      <c r="B1994" t="s">
        <v>366</v>
      </c>
      <c r="C1994" t="str">
        <f t="shared" si="31"/>
        <v xml:space="preserve"> </v>
      </c>
      <c r="D1994">
        <v>1</v>
      </c>
      <c r="E1994">
        <v>2</v>
      </c>
      <c r="F1994" t="s">
        <v>367</v>
      </c>
      <c r="G1994" s="3"/>
      <c r="H1994" s="3">
        <v>0</v>
      </c>
      <c r="I1994" s="9"/>
    </row>
    <row r="1995" spans="1:9">
      <c r="A1995" s="1" t="s">
        <v>16</v>
      </c>
      <c r="B1995" s="1" t="s">
        <v>366</v>
      </c>
      <c r="C1995" t="str">
        <f t="shared" si="31"/>
        <v xml:space="preserve"> </v>
      </c>
      <c r="D1995" s="1">
        <v>1</v>
      </c>
      <c r="E1995" s="1">
        <v>2</v>
      </c>
      <c r="F1995" s="1" t="s">
        <v>367</v>
      </c>
      <c r="G1995" s="3"/>
      <c r="H1995" s="3">
        <v>0</v>
      </c>
      <c r="I1995" s="9"/>
    </row>
    <row r="1996" spans="1:9">
      <c r="A1996" t="s">
        <v>16</v>
      </c>
      <c r="B1996" t="s">
        <v>366</v>
      </c>
      <c r="C1996" t="str">
        <f t="shared" si="31"/>
        <v xml:space="preserve"> </v>
      </c>
      <c r="D1996">
        <v>1</v>
      </c>
      <c r="E1996">
        <v>2</v>
      </c>
      <c r="F1996" t="s">
        <v>367</v>
      </c>
      <c r="G1996" s="3"/>
      <c r="H1996" s="3">
        <v>0</v>
      </c>
      <c r="I1996" s="9"/>
    </row>
    <row r="1997" spans="1:9">
      <c r="A1997" s="1" t="s">
        <v>16</v>
      </c>
      <c r="B1997" s="1" t="s">
        <v>366</v>
      </c>
      <c r="C1997" t="str">
        <f t="shared" si="31"/>
        <v xml:space="preserve"> </v>
      </c>
      <c r="D1997" s="1">
        <v>1</v>
      </c>
      <c r="E1997" s="1">
        <v>2</v>
      </c>
      <c r="F1997" s="1" t="s">
        <v>367</v>
      </c>
      <c r="G1997" s="3"/>
      <c r="H1997" s="3">
        <v>0</v>
      </c>
      <c r="I1997" s="9"/>
    </row>
    <row r="1998" spans="1:9">
      <c r="A1998" t="s">
        <v>16</v>
      </c>
      <c r="B1998" t="s">
        <v>366</v>
      </c>
      <c r="C1998" t="str">
        <f t="shared" si="31"/>
        <v>1571</v>
      </c>
      <c r="D1998">
        <v>1</v>
      </c>
      <c r="E1998">
        <v>2</v>
      </c>
      <c r="F1998" t="s">
        <v>367</v>
      </c>
      <c r="G1998" t="s">
        <v>15</v>
      </c>
      <c r="H1998" s="2">
        <f>H1982-SUMIF(G1983:G1997,"&lt;&gt;",H1983:H1997)</f>
        <v>0</v>
      </c>
    </row>
    <row r="1999" spans="1:9">
      <c r="A1999" s="1"/>
      <c r="B1999" s="1"/>
      <c r="C1999" t="str">
        <f t="shared" si="31"/>
        <v xml:space="preserve"> </v>
      </c>
      <c r="D1999" s="1"/>
      <c r="E1999" s="1"/>
      <c r="F1999" s="1"/>
      <c r="G1999" s="1"/>
      <c r="H1999" s="1"/>
      <c r="I1999" s="43"/>
    </row>
    <row r="2000" spans="1:9">
      <c r="A2000" t="s">
        <v>16</v>
      </c>
      <c r="B2000" t="s">
        <v>368</v>
      </c>
      <c r="C2000" t="str">
        <f t="shared" si="31"/>
        <v xml:space="preserve"> </v>
      </c>
      <c r="D2000">
        <v>1</v>
      </c>
      <c r="E2000">
        <v>2</v>
      </c>
      <c r="F2000" t="s">
        <v>369</v>
      </c>
      <c r="G2000" t="s">
        <v>13</v>
      </c>
      <c r="H2000" s="2">
        <f>VLOOKUP(B2000,'uc_2024-25'!D:U, 18, FALSE)</f>
        <v>56</v>
      </c>
      <c r="I2000" s="9"/>
    </row>
    <row r="2001" spans="1:9">
      <c r="A2001" s="1" t="s">
        <v>16</v>
      </c>
      <c r="B2001" s="1" t="s">
        <v>368</v>
      </c>
      <c r="C2001" t="str">
        <f t="shared" si="31"/>
        <v xml:space="preserve"> </v>
      </c>
      <c r="D2001" s="1">
        <v>1</v>
      </c>
      <c r="E2001" s="1">
        <v>2</v>
      </c>
      <c r="F2001" s="1" t="s">
        <v>369</v>
      </c>
      <c r="G2001" s="4" t="str">
        <f>VLOOKUP(B2000,'uc_2024-25'!D:AB, 25, FALSE)</f>
        <v>Maria do Rosário da Conceição Cameira</v>
      </c>
      <c r="H2001" s="3">
        <v>56</v>
      </c>
      <c r="I2001" s="9"/>
    </row>
    <row r="2002" spans="1:9">
      <c r="A2002" t="s">
        <v>16</v>
      </c>
      <c r="B2002" t="s">
        <v>368</v>
      </c>
      <c r="C2002" t="str">
        <f t="shared" si="31"/>
        <v xml:space="preserve"> </v>
      </c>
      <c r="D2002">
        <v>1</v>
      </c>
      <c r="E2002">
        <v>2</v>
      </c>
      <c r="F2002" t="s">
        <v>369</v>
      </c>
      <c r="G2002" s="3"/>
      <c r="H2002" s="3">
        <v>0</v>
      </c>
      <c r="I2002" s="9"/>
    </row>
    <row r="2003" spans="1:9">
      <c r="A2003" s="1" t="s">
        <v>16</v>
      </c>
      <c r="B2003" s="1" t="s">
        <v>368</v>
      </c>
      <c r="C2003" t="str">
        <f t="shared" si="31"/>
        <v xml:space="preserve"> </v>
      </c>
      <c r="D2003" s="1">
        <v>1</v>
      </c>
      <c r="E2003" s="1">
        <v>2</v>
      </c>
      <c r="F2003" s="1" t="s">
        <v>369</v>
      </c>
      <c r="G2003" s="3"/>
      <c r="H2003" s="3">
        <v>0</v>
      </c>
      <c r="I2003" s="9"/>
    </row>
    <row r="2004" spans="1:9">
      <c r="A2004" t="s">
        <v>16</v>
      </c>
      <c r="B2004" t="s">
        <v>368</v>
      </c>
      <c r="C2004" t="str">
        <f t="shared" si="31"/>
        <v xml:space="preserve"> </v>
      </c>
      <c r="D2004">
        <v>1</v>
      </c>
      <c r="E2004">
        <v>2</v>
      </c>
      <c r="F2004" t="s">
        <v>369</v>
      </c>
      <c r="G2004" s="3"/>
      <c r="H2004" s="3">
        <v>0</v>
      </c>
      <c r="I2004" s="9"/>
    </row>
    <row r="2005" spans="1:9">
      <c r="A2005" s="1" t="s">
        <v>16</v>
      </c>
      <c r="B2005" s="1" t="s">
        <v>368</v>
      </c>
      <c r="C2005" t="str">
        <f t="shared" si="31"/>
        <v xml:space="preserve"> </v>
      </c>
      <c r="D2005" s="1">
        <v>1</v>
      </c>
      <c r="E2005" s="1">
        <v>2</v>
      </c>
      <c r="F2005" s="1" t="s">
        <v>369</v>
      </c>
      <c r="G2005" s="3"/>
      <c r="H2005" s="3">
        <v>0</v>
      </c>
      <c r="I2005" s="9"/>
    </row>
    <row r="2006" spans="1:9">
      <c r="A2006" t="s">
        <v>16</v>
      </c>
      <c r="B2006" t="s">
        <v>368</v>
      </c>
      <c r="C2006" t="str">
        <f t="shared" si="31"/>
        <v xml:space="preserve"> </v>
      </c>
      <c r="D2006">
        <v>1</v>
      </c>
      <c r="E2006">
        <v>2</v>
      </c>
      <c r="F2006" t="s">
        <v>369</v>
      </c>
      <c r="G2006" s="3"/>
      <c r="H2006" s="3">
        <v>0</v>
      </c>
      <c r="I2006" s="9"/>
    </row>
    <row r="2007" spans="1:9">
      <c r="A2007" s="1" t="s">
        <v>16</v>
      </c>
      <c r="B2007" s="1" t="s">
        <v>368</v>
      </c>
      <c r="C2007" t="str">
        <f t="shared" si="31"/>
        <v xml:space="preserve"> </v>
      </c>
      <c r="D2007" s="1">
        <v>1</v>
      </c>
      <c r="E2007" s="1">
        <v>2</v>
      </c>
      <c r="F2007" s="1" t="s">
        <v>369</v>
      </c>
      <c r="G2007" s="3"/>
      <c r="H2007" s="3">
        <v>0</v>
      </c>
      <c r="I2007" s="9"/>
    </row>
    <row r="2008" spans="1:9">
      <c r="A2008" t="s">
        <v>16</v>
      </c>
      <c r="B2008" t="s">
        <v>368</v>
      </c>
      <c r="C2008" t="str">
        <f t="shared" si="31"/>
        <v xml:space="preserve"> </v>
      </c>
      <c r="D2008">
        <v>1</v>
      </c>
      <c r="E2008">
        <v>2</v>
      </c>
      <c r="F2008" t="s">
        <v>369</v>
      </c>
      <c r="G2008" s="3"/>
      <c r="H2008" s="3">
        <v>0</v>
      </c>
      <c r="I2008" s="9"/>
    </row>
    <row r="2009" spans="1:9">
      <c r="A2009" s="1" t="s">
        <v>16</v>
      </c>
      <c r="B2009" s="1" t="s">
        <v>368</v>
      </c>
      <c r="C2009" t="str">
        <f t="shared" si="31"/>
        <v xml:space="preserve"> </v>
      </c>
      <c r="D2009" s="1">
        <v>1</v>
      </c>
      <c r="E2009" s="1">
        <v>2</v>
      </c>
      <c r="F2009" s="1" t="s">
        <v>369</v>
      </c>
      <c r="G2009" s="3"/>
      <c r="H2009" s="3">
        <v>0</v>
      </c>
      <c r="I2009" s="9"/>
    </row>
    <row r="2010" spans="1:9">
      <c r="A2010" t="s">
        <v>16</v>
      </c>
      <c r="B2010" t="s">
        <v>368</v>
      </c>
      <c r="C2010" t="str">
        <f t="shared" si="31"/>
        <v xml:space="preserve"> </v>
      </c>
      <c r="D2010">
        <v>1</v>
      </c>
      <c r="E2010">
        <v>2</v>
      </c>
      <c r="F2010" t="s">
        <v>369</v>
      </c>
      <c r="G2010" s="3"/>
      <c r="H2010" s="3">
        <v>0</v>
      </c>
      <c r="I2010" s="9"/>
    </row>
    <row r="2011" spans="1:9">
      <c r="A2011" s="1" t="s">
        <v>16</v>
      </c>
      <c r="B2011" s="1" t="s">
        <v>368</v>
      </c>
      <c r="C2011" t="str">
        <f t="shared" si="31"/>
        <v xml:space="preserve"> </v>
      </c>
      <c r="D2011" s="1">
        <v>1</v>
      </c>
      <c r="E2011" s="1">
        <v>2</v>
      </c>
      <c r="F2011" s="1" t="s">
        <v>369</v>
      </c>
      <c r="G2011" s="3"/>
      <c r="H2011" s="3">
        <v>0</v>
      </c>
      <c r="I2011" s="9"/>
    </row>
    <row r="2012" spans="1:9">
      <c r="A2012" t="s">
        <v>16</v>
      </c>
      <c r="B2012" t="s">
        <v>368</v>
      </c>
      <c r="C2012" t="str">
        <f t="shared" si="31"/>
        <v xml:space="preserve"> </v>
      </c>
      <c r="D2012">
        <v>1</v>
      </c>
      <c r="E2012">
        <v>2</v>
      </c>
      <c r="F2012" t="s">
        <v>369</v>
      </c>
      <c r="G2012" s="3"/>
      <c r="H2012" s="3">
        <v>0</v>
      </c>
      <c r="I2012" s="9"/>
    </row>
    <row r="2013" spans="1:9">
      <c r="A2013" s="1" t="s">
        <v>16</v>
      </c>
      <c r="B2013" s="1" t="s">
        <v>368</v>
      </c>
      <c r="C2013" t="str">
        <f t="shared" si="31"/>
        <v xml:space="preserve"> </v>
      </c>
      <c r="D2013" s="1">
        <v>1</v>
      </c>
      <c r="E2013" s="1">
        <v>2</v>
      </c>
      <c r="F2013" s="1" t="s">
        <v>369</v>
      </c>
      <c r="G2013" s="3"/>
      <c r="H2013" s="3">
        <v>0</v>
      </c>
      <c r="I2013" s="9"/>
    </row>
    <row r="2014" spans="1:9">
      <c r="A2014" t="s">
        <v>16</v>
      </c>
      <c r="B2014" t="s">
        <v>368</v>
      </c>
      <c r="C2014" t="str">
        <f t="shared" si="31"/>
        <v xml:space="preserve"> </v>
      </c>
      <c r="D2014">
        <v>1</v>
      </c>
      <c r="E2014">
        <v>2</v>
      </c>
      <c r="F2014" t="s">
        <v>369</v>
      </c>
      <c r="G2014" s="3"/>
      <c r="H2014" s="3">
        <v>0</v>
      </c>
      <c r="I2014" s="9"/>
    </row>
    <row r="2015" spans="1:9">
      <c r="A2015" s="1" t="s">
        <v>16</v>
      </c>
      <c r="B2015" s="1" t="s">
        <v>368</v>
      </c>
      <c r="C2015" t="str">
        <f t="shared" si="31"/>
        <v xml:space="preserve"> </v>
      </c>
      <c r="D2015" s="1">
        <v>1</v>
      </c>
      <c r="E2015" s="1">
        <v>2</v>
      </c>
      <c r="F2015" s="1" t="s">
        <v>369</v>
      </c>
      <c r="G2015" s="3"/>
      <c r="H2015" s="3">
        <v>0</v>
      </c>
      <c r="I2015" s="9"/>
    </row>
    <row r="2016" spans="1:9">
      <c r="A2016" t="s">
        <v>16</v>
      </c>
      <c r="B2016" t="s">
        <v>368</v>
      </c>
      <c r="C2016" t="str">
        <f t="shared" si="31"/>
        <v>1367</v>
      </c>
      <c r="D2016">
        <v>1</v>
      </c>
      <c r="E2016">
        <v>2</v>
      </c>
      <c r="F2016" t="s">
        <v>369</v>
      </c>
      <c r="G2016" t="s">
        <v>15</v>
      </c>
      <c r="H2016" s="2">
        <f>H2000-SUMIF(G2001:G2015,"&lt;&gt;",H2001:H2015)</f>
        <v>0</v>
      </c>
    </row>
    <row r="2017" spans="1:9">
      <c r="A2017" s="1"/>
      <c r="B2017" s="1"/>
      <c r="C2017" t="str">
        <f t="shared" si="31"/>
        <v xml:space="preserve"> </v>
      </c>
      <c r="D2017" s="1"/>
      <c r="E2017" s="1"/>
      <c r="F2017" s="1"/>
      <c r="G2017" s="1"/>
      <c r="H2017" s="1"/>
      <c r="I2017" s="43"/>
    </row>
    <row r="2018" spans="1:9" ht="30.75">
      <c r="A2018" t="s">
        <v>16</v>
      </c>
      <c r="B2018" t="s">
        <v>370</v>
      </c>
      <c r="C2018" t="str">
        <f t="shared" si="31"/>
        <v xml:space="preserve"> </v>
      </c>
      <c r="F2018" t="s">
        <v>371</v>
      </c>
      <c r="G2018" t="s">
        <v>13</v>
      </c>
      <c r="H2018" s="2">
        <f>VLOOKUP(B2018,'uc_2024-25'!D:U, 18, FALSE)</f>
        <v>0</v>
      </c>
      <c r="I2018" s="9" t="s">
        <v>372</v>
      </c>
    </row>
    <row r="2019" spans="1:9" ht="137.25">
      <c r="A2019" s="1" t="s">
        <v>16</v>
      </c>
      <c r="B2019" s="1" t="s">
        <v>370</v>
      </c>
      <c r="C2019" t="str">
        <f t="shared" si="31"/>
        <v xml:space="preserve"> </v>
      </c>
      <c r="D2019" s="1"/>
      <c r="E2019" s="1"/>
      <c r="F2019" s="1" t="s">
        <v>371</v>
      </c>
      <c r="G2019" s="4" t="str">
        <f>VLOOKUP(B2018,'uc_2024-25'!D:AB, 25, FALSE)</f>
        <v>Jorge Manuel Rodrigues Ricardo da Silva</v>
      </c>
      <c r="H2019" s="3">
        <v>0</v>
      </c>
      <c r="I2019" s="9" t="s">
        <v>373</v>
      </c>
    </row>
    <row r="2020" spans="1:9" ht="30.75">
      <c r="A2020" t="s">
        <v>16</v>
      </c>
      <c r="B2020" t="s">
        <v>370</v>
      </c>
      <c r="C2020" t="str">
        <f t="shared" si="31"/>
        <v xml:space="preserve"> </v>
      </c>
      <c r="F2020" t="s">
        <v>371</v>
      </c>
      <c r="G2020" s="3"/>
      <c r="H2020" s="3">
        <v>0</v>
      </c>
      <c r="I2020" s="9" t="s">
        <v>374</v>
      </c>
    </row>
    <row r="2021" spans="1:9">
      <c r="A2021" s="1" t="s">
        <v>16</v>
      </c>
      <c r="B2021" s="1" t="s">
        <v>370</v>
      </c>
      <c r="C2021" t="str">
        <f t="shared" si="31"/>
        <v xml:space="preserve"> </v>
      </c>
      <c r="D2021" s="1"/>
      <c r="E2021" s="1"/>
      <c r="F2021" s="1" t="s">
        <v>371</v>
      </c>
      <c r="G2021" s="3"/>
      <c r="H2021" s="3">
        <v>0</v>
      </c>
      <c r="I2021" s="9"/>
    </row>
    <row r="2022" spans="1:9">
      <c r="A2022" t="s">
        <v>16</v>
      </c>
      <c r="B2022" t="s">
        <v>370</v>
      </c>
      <c r="C2022" t="str">
        <f t="shared" si="31"/>
        <v xml:space="preserve"> </v>
      </c>
      <c r="F2022" t="s">
        <v>371</v>
      </c>
      <c r="G2022" s="3"/>
      <c r="H2022" s="3">
        <v>0</v>
      </c>
      <c r="I2022" s="9"/>
    </row>
    <row r="2023" spans="1:9">
      <c r="A2023" s="1" t="s">
        <v>16</v>
      </c>
      <c r="B2023" s="1" t="s">
        <v>370</v>
      </c>
      <c r="C2023" t="str">
        <f t="shared" si="31"/>
        <v xml:space="preserve"> </v>
      </c>
      <c r="D2023" s="1"/>
      <c r="E2023" s="1"/>
      <c r="F2023" s="1" t="s">
        <v>371</v>
      </c>
      <c r="G2023" s="3"/>
      <c r="H2023" s="3">
        <v>0</v>
      </c>
      <c r="I2023" s="9"/>
    </row>
    <row r="2024" spans="1:9">
      <c r="A2024" t="s">
        <v>16</v>
      </c>
      <c r="B2024" t="s">
        <v>370</v>
      </c>
      <c r="C2024" t="str">
        <f t="shared" si="31"/>
        <v xml:space="preserve"> </v>
      </c>
      <c r="F2024" t="s">
        <v>371</v>
      </c>
      <c r="G2024" s="3"/>
      <c r="H2024" s="3">
        <v>0</v>
      </c>
      <c r="I2024" s="9"/>
    </row>
    <row r="2025" spans="1:9">
      <c r="A2025" s="1" t="s">
        <v>16</v>
      </c>
      <c r="B2025" s="1" t="s">
        <v>370</v>
      </c>
      <c r="C2025" t="str">
        <f t="shared" si="31"/>
        <v xml:space="preserve"> </v>
      </c>
      <c r="D2025" s="1"/>
      <c r="E2025" s="1"/>
      <c r="F2025" s="1" t="s">
        <v>371</v>
      </c>
      <c r="G2025" s="3"/>
      <c r="H2025" s="3">
        <v>0</v>
      </c>
      <c r="I2025" s="9"/>
    </row>
    <row r="2026" spans="1:9">
      <c r="A2026" t="s">
        <v>16</v>
      </c>
      <c r="B2026" t="s">
        <v>370</v>
      </c>
      <c r="C2026" t="str">
        <f t="shared" si="31"/>
        <v xml:space="preserve"> </v>
      </c>
      <c r="F2026" t="s">
        <v>371</v>
      </c>
      <c r="G2026" s="3"/>
      <c r="H2026" s="3">
        <v>0</v>
      </c>
      <c r="I2026" s="9"/>
    </row>
    <row r="2027" spans="1:9">
      <c r="A2027" s="1" t="s">
        <v>16</v>
      </c>
      <c r="B2027" s="1" t="s">
        <v>370</v>
      </c>
      <c r="C2027" t="str">
        <f t="shared" si="31"/>
        <v xml:space="preserve"> </v>
      </c>
      <c r="D2027" s="1"/>
      <c r="E2027" s="1"/>
      <c r="F2027" s="1" t="s">
        <v>371</v>
      </c>
      <c r="G2027" s="3"/>
      <c r="H2027" s="3">
        <v>0</v>
      </c>
      <c r="I2027" s="9"/>
    </row>
    <row r="2028" spans="1:9">
      <c r="A2028" t="s">
        <v>16</v>
      </c>
      <c r="B2028" t="s">
        <v>370</v>
      </c>
      <c r="C2028" t="str">
        <f t="shared" si="31"/>
        <v xml:space="preserve"> </v>
      </c>
      <c r="F2028" t="s">
        <v>371</v>
      </c>
      <c r="G2028" s="3"/>
      <c r="H2028" s="3">
        <v>0</v>
      </c>
      <c r="I2028" s="9"/>
    </row>
    <row r="2029" spans="1:9">
      <c r="A2029" s="1" t="s">
        <v>16</v>
      </c>
      <c r="B2029" s="1" t="s">
        <v>370</v>
      </c>
      <c r="C2029" t="str">
        <f t="shared" si="31"/>
        <v xml:space="preserve"> </v>
      </c>
      <c r="D2029" s="1"/>
      <c r="E2029" s="1"/>
      <c r="F2029" s="1" t="s">
        <v>371</v>
      </c>
      <c r="G2029" s="3"/>
      <c r="H2029" s="3">
        <v>0</v>
      </c>
      <c r="I2029" s="9"/>
    </row>
    <row r="2030" spans="1:9">
      <c r="A2030" t="s">
        <v>16</v>
      </c>
      <c r="B2030" t="s">
        <v>370</v>
      </c>
      <c r="C2030" t="str">
        <f t="shared" si="31"/>
        <v xml:space="preserve"> </v>
      </c>
      <c r="F2030" t="s">
        <v>371</v>
      </c>
      <c r="G2030" s="3"/>
      <c r="H2030" s="3">
        <v>0</v>
      </c>
      <c r="I2030" s="9"/>
    </row>
    <row r="2031" spans="1:9">
      <c r="A2031" s="1" t="s">
        <v>16</v>
      </c>
      <c r="B2031" s="1" t="s">
        <v>370</v>
      </c>
      <c r="C2031" t="str">
        <f t="shared" si="31"/>
        <v xml:space="preserve"> </v>
      </c>
      <c r="D2031" s="1"/>
      <c r="E2031" s="1"/>
      <c r="F2031" s="1" t="s">
        <v>371</v>
      </c>
      <c r="G2031" s="3"/>
      <c r="H2031" s="3">
        <v>0</v>
      </c>
      <c r="I2031" s="9"/>
    </row>
    <row r="2032" spans="1:9">
      <c r="A2032" t="s">
        <v>16</v>
      </c>
      <c r="B2032" t="s">
        <v>370</v>
      </c>
      <c r="C2032" t="str">
        <f t="shared" si="31"/>
        <v xml:space="preserve"> </v>
      </c>
      <c r="F2032" t="s">
        <v>371</v>
      </c>
      <c r="G2032" s="3"/>
      <c r="H2032" s="3">
        <v>0</v>
      </c>
      <c r="I2032" s="9"/>
    </row>
    <row r="2033" spans="1:9">
      <c r="A2033" s="1" t="s">
        <v>16</v>
      </c>
      <c r="B2033" s="1" t="s">
        <v>370</v>
      </c>
      <c r="C2033" t="str">
        <f t="shared" si="31"/>
        <v xml:space="preserve"> </v>
      </c>
      <c r="D2033" s="1"/>
      <c r="E2033" s="1"/>
      <c r="F2033" s="1" t="s">
        <v>371</v>
      </c>
      <c r="G2033" s="3"/>
      <c r="H2033" s="3">
        <v>0</v>
      </c>
      <c r="I2033" s="9"/>
    </row>
    <row r="2034" spans="1:9">
      <c r="A2034" t="s">
        <v>16</v>
      </c>
      <c r="B2034" t="s">
        <v>370</v>
      </c>
      <c r="C2034" t="str">
        <f t="shared" si="31"/>
        <v>cod53679881</v>
      </c>
      <c r="F2034" t="s">
        <v>371</v>
      </c>
      <c r="G2034" t="s">
        <v>15</v>
      </c>
      <c r="H2034" s="2">
        <f>H2018-SUMIF(G2019:G2033,"&lt;&gt;",H2019:H2033)</f>
        <v>0</v>
      </c>
    </row>
    <row r="2035" spans="1:9">
      <c r="A2035" s="1"/>
      <c r="B2035" s="1"/>
      <c r="C2035" t="str">
        <f t="shared" si="31"/>
        <v xml:space="preserve"> </v>
      </c>
      <c r="D2035" s="1"/>
      <c r="E2035" s="1"/>
      <c r="F2035" s="1"/>
      <c r="G2035" s="1"/>
      <c r="H2035" s="1"/>
      <c r="I2035" s="43"/>
    </row>
    <row r="2036" spans="1:9">
      <c r="A2036" t="s">
        <v>8</v>
      </c>
      <c r="B2036" t="s">
        <v>375</v>
      </c>
      <c r="C2036" t="str">
        <f t="shared" si="31"/>
        <v xml:space="preserve"> </v>
      </c>
      <c r="D2036" t="s">
        <v>10</v>
      </c>
      <c r="E2036" t="s">
        <v>10</v>
      </c>
      <c r="F2036" t="s">
        <v>376</v>
      </c>
      <c r="G2036" t="s">
        <v>13</v>
      </c>
      <c r="H2036" s="2">
        <f>VLOOKUP(B2036,'uc_2024-25'!D:U, 18, FALSE)</f>
        <v>0</v>
      </c>
      <c r="I2036" s="9"/>
    </row>
    <row r="2037" spans="1:9">
      <c r="A2037" s="1" t="s">
        <v>8</v>
      </c>
      <c r="B2037" s="1" t="s">
        <v>375</v>
      </c>
      <c r="C2037" t="str">
        <f t="shared" si="31"/>
        <v xml:space="preserve"> </v>
      </c>
      <c r="D2037" s="1" t="s">
        <v>10</v>
      </c>
      <c r="E2037" s="1" t="s">
        <v>10</v>
      </c>
      <c r="F2037" s="1" t="s">
        <v>376</v>
      </c>
      <c r="G2037" s="4">
        <f>VLOOKUP(B2036,'uc_2024-25'!D:AB, 25, FALSE)</f>
        <v>0</v>
      </c>
      <c r="H2037" s="3">
        <v>0</v>
      </c>
      <c r="I2037" s="9"/>
    </row>
    <row r="2038" spans="1:9">
      <c r="A2038" t="s">
        <v>8</v>
      </c>
      <c r="B2038" t="s">
        <v>375</v>
      </c>
      <c r="C2038" t="str">
        <f t="shared" si="31"/>
        <v xml:space="preserve"> </v>
      </c>
      <c r="D2038" t="s">
        <v>10</v>
      </c>
      <c r="E2038" t="s">
        <v>10</v>
      </c>
      <c r="F2038" t="s">
        <v>376</v>
      </c>
      <c r="G2038" s="3"/>
      <c r="H2038" s="3">
        <v>0</v>
      </c>
      <c r="I2038" s="9"/>
    </row>
    <row r="2039" spans="1:9">
      <c r="A2039" s="1" t="s">
        <v>8</v>
      </c>
      <c r="B2039" s="1" t="s">
        <v>375</v>
      </c>
      <c r="C2039" t="str">
        <f t="shared" si="31"/>
        <v xml:space="preserve"> </v>
      </c>
      <c r="D2039" s="1" t="s">
        <v>10</v>
      </c>
      <c r="E2039" s="1" t="s">
        <v>10</v>
      </c>
      <c r="F2039" s="1" t="s">
        <v>376</v>
      </c>
      <c r="G2039" s="3"/>
      <c r="H2039" s="3">
        <v>0</v>
      </c>
      <c r="I2039" s="9"/>
    </row>
    <row r="2040" spans="1:9">
      <c r="A2040" t="s">
        <v>8</v>
      </c>
      <c r="B2040" t="s">
        <v>375</v>
      </c>
      <c r="C2040" t="str">
        <f t="shared" si="31"/>
        <v xml:space="preserve"> </v>
      </c>
      <c r="D2040" t="s">
        <v>10</v>
      </c>
      <c r="E2040" t="s">
        <v>10</v>
      </c>
      <c r="F2040" t="s">
        <v>376</v>
      </c>
      <c r="G2040" s="3"/>
      <c r="H2040" s="3">
        <v>0</v>
      </c>
      <c r="I2040" s="9"/>
    </row>
    <row r="2041" spans="1:9">
      <c r="A2041" s="1" t="s">
        <v>8</v>
      </c>
      <c r="B2041" s="1" t="s">
        <v>375</v>
      </c>
      <c r="C2041" t="str">
        <f t="shared" si="31"/>
        <v xml:space="preserve"> </v>
      </c>
      <c r="D2041" s="1" t="s">
        <v>10</v>
      </c>
      <c r="E2041" s="1" t="s">
        <v>10</v>
      </c>
      <c r="F2041" s="1" t="s">
        <v>376</v>
      </c>
      <c r="G2041" s="3"/>
      <c r="H2041" s="3">
        <v>0</v>
      </c>
      <c r="I2041" s="9"/>
    </row>
    <row r="2042" spans="1:9">
      <c r="A2042" t="s">
        <v>8</v>
      </c>
      <c r="B2042" t="s">
        <v>375</v>
      </c>
      <c r="C2042" t="str">
        <f t="shared" si="31"/>
        <v xml:space="preserve"> </v>
      </c>
      <c r="D2042" t="s">
        <v>10</v>
      </c>
      <c r="E2042" t="s">
        <v>10</v>
      </c>
      <c r="F2042" t="s">
        <v>376</v>
      </c>
      <c r="G2042" s="3"/>
      <c r="H2042" s="3">
        <v>0</v>
      </c>
      <c r="I2042" s="9"/>
    </row>
    <row r="2043" spans="1:9">
      <c r="A2043" s="1" t="s">
        <v>8</v>
      </c>
      <c r="B2043" s="1" t="s">
        <v>375</v>
      </c>
      <c r="C2043" t="str">
        <f t="shared" si="31"/>
        <v xml:space="preserve"> </v>
      </c>
      <c r="D2043" s="1" t="s">
        <v>10</v>
      </c>
      <c r="E2043" s="1" t="s">
        <v>10</v>
      </c>
      <c r="F2043" s="1" t="s">
        <v>376</v>
      </c>
      <c r="G2043" s="3"/>
      <c r="H2043" s="3">
        <v>0</v>
      </c>
      <c r="I2043" s="9"/>
    </row>
    <row r="2044" spans="1:9">
      <c r="A2044" t="s">
        <v>8</v>
      </c>
      <c r="B2044" t="s">
        <v>375</v>
      </c>
      <c r="C2044" t="str">
        <f t="shared" si="31"/>
        <v xml:space="preserve"> </v>
      </c>
      <c r="D2044" t="s">
        <v>10</v>
      </c>
      <c r="E2044" t="s">
        <v>10</v>
      </c>
      <c r="F2044" t="s">
        <v>376</v>
      </c>
      <c r="G2044" s="3"/>
      <c r="H2044" s="3">
        <v>0</v>
      </c>
      <c r="I2044" s="9"/>
    </row>
    <row r="2045" spans="1:9">
      <c r="A2045" s="1" t="s">
        <v>8</v>
      </c>
      <c r="B2045" s="1" t="s">
        <v>375</v>
      </c>
      <c r="C2045" t="str">
        <f t="shared" si="31"/>
        <v xml:space="preserve"> </v>
      </c>
      <c r="D2045" s="1" t="s">
        <v>10</v>
      </c>
      <c r="E2045" s="1" t="s">
        <v>10</v>
      </c>
      <c r="F2045" s="1" t="s">
        <v>376</v>
      </c>
      <c r="G2045" s="3"/>
      <c r="H2045" s="3">
        <v>0</v>
      </c>
      <c r="I2045" s="9"/>
    </row>
    <row r="2046" spans="1:9">
      <c r="A2046" t="s">
        <v>8</v>
      </c>
      <c r="B2046" t="s">
        <v>375</v>
      </c>
      <c r="C2046" t="str">
        <f t="shared" si="31"/>
        <v xml:space="preserve"> </v>
      </c>
      <c r="D2046" t="s">
        <v>10</v>
      </c>
      <c r="E2046" t="s">
        <v>10</v>
      </c>
      <c r="F2046" t="s">
        <v>376</v>
      </c>
      <c r="G2046" s="3"/>
      <c r="H2046" s="3">
        <v>0</v>
      </c>
      <c r="I2046" s="9"/>
    </row>
    <row r="2047" spans="1:9">
      <c r="A2047" s="1" t="s">
        <v>8</v>
      </c>
      <c r="B2047" s="1" t="s">
        <v>375</v>
      </c>
      <c r="C2047" t="str">
        <f t="shared" si="31"/>
        <v xml:space="preserve"> </v>
      </c>
      <c r="D2047" s="1" t="s">
        <v>10</v>
      </c>
      <c r="E2047" s="1" t="s">
        <v>10</v>
      </c>
      <c r="F2047" s="1" t="s">
        <v>376</v>
      </c>
      <c r="G2047" s="3"/>
      <c r="H2047" s="3">
        <v>0</v>
      </c>
      <c r="I2047" s="9"/>
    </row>
    <row r="2048" spans="1:9">
      <c r="A2048" t="s">
        <v>8</v>
      </c>
      <c r="B2048" t="s">
        <v>375</v>
      </c>
      <c r="C2048" t="str">
        <f t="shared" si="31"/>
        <v xml:space="preserve"> </v>
      </c>
      <c r="D2048" t="s">
        <v>10</v>
      </c>
      <c r="E2048" t="s">
        <v>10</v>
      </c>
      <c r="F2048" t="s">
        <v>376</v>
      </c>
      <c r="G2048" s="3"/>
      <c r="H2048" s="3">
        <v>0</v>
      </c>
      <c r="I2048" s="9"/>
    </row>
    <row r="2049" spans="1:9">
      <c r="A2049" s="1" t="s">
        <v>8</v>
      </c>
      <c r="B2049" s="1" t="s">
        <v>375</v>
      </c>
      <c r="C2049" t="str">
        <f t="shared" si="31"/>
        <v xml:space="preserve"> </v>
      </c>
      <c r="D2049" s="1" t="s">
        <v>10</v>
      </c>
      <c r="E2049" s="1" t="s">
        <v>10</v>
      </c>
      <c r="F2049" s="1" t="s">
        <v>376</v>
      </c>
      <c r="G2049" s="3"/>
      <c r="H2049" s="3">
        <v>0</v>
      </c>
      <c r="I2049" s="9"/>
    </row>
    <row r="2050" spans="1:9">
      <c r="A2050" t="s">
        <v>8</v>
      </c>
      <c r="B2050" t="s">
        <v>375</v>
      </c>
      <c r="C2050" t="str">
        <f t="shared" si="31"/>
        <v xml:space="preserve"> </v>
      </c>
      <c r="D2050" t="s">
        <v>10</v>
      </c>
      <c r="E2050" t="s">
        <v>10</v>
      </c>
      <c r="F2050" t="s">
        <v>376</v>
      </c>
      <c r="G2050" s="3"/>
      <c r="H2050" s="3">
        <v>0</v>
      </c>
      <c r="I2050" s="9"/>
    </row>
    <row r="2051" spans="1:9">
      <c r="A2051" s="1" t="s">
        <v>8</v>
      </c>
      <c r="B2051" s="1" t="s">
        <v>375</v>
      </c>
      <c r="C2051" t="str">
        <f t="shared" ref="C2051:C2114" si="32">IF(G2051="Em falta (positivo); A mais (negativo):",B2051," ")</f>
        <v xml:space="preserve"> </v>
      </c>
      <c r="D2051" s="1" t="s">
        <v>10</v>
      </c>
      <c r="E2051" s="1" t="s">
        <v>10</v>
      </c>
      <c r="F2051" s="1" t="s">
        <v>376</v>
      </c>
      <c r="G2051" s="3"/>
      <c r="H2051" s="3">
        <v>0</v>
      </c>
      <c r="I2051" s="9"/>
    </row>
    <row r="2052" spans="1:9">
      <c r="A2052" t="s">
        <v>8</v>
      </c>
      <c r="B2052" t="s">
        <v>375</v>
      </c>
      <c r="C2052" t="str">
        <f t="shared" si="32"/>
        <v>2255</v>
      </c>
      <c r="D2052" t="s">
        <v>10</v>
      </c>
      <c r="E2052" t="s">
        <v>10</v>
      </c>
      <c r="F2052" t="s">
        <v>376</v>
      </c>
      <c r="G2052" t="s">
        <v>15</v>
      </c>
      <c r="H2052" s="2">
        <f>H2036-SUMIF(G2037:G2051,"&lt;&gt;",H2037:H2051)</f>
        <v>0</v>
      </c>
    </row>
    <row r="2053" spans="1:9">
      <c r="A2053" s="1"/>
      <c r="B2053" s="1"/>
      <c r="C2053" t="str">
        <f t="shared" si="32"/>
        <v xml:space="preserve"> </v>
      </c>
      <c r="D2053" s="1"/>
      <c r="E2053" s="1"/>
      <c r="F2053" s="1"/>
      <c r="G2053" s="1"/>
      <c r="H2053" s="1"/>
      <c r="I2053" s="43"/>
    </row>
    <row r="2054" spans="1:9">
      <c r="A2054" t="s">
        <v>16</v>
      </c>
      <c r="B2054" t="s">
        <v>377</v>
      </c>
      <c r="C2054" t="str">
        <f t="shared" si="32"/>
        <v xml:space="preserve"> </v>
      </c>
      <c r="D2054" t="s">
        <v>21</v>
      </c>
      <c r="E2054" t="s">
        <v>21</v>
      </c>
      <c r="F2054" t="s">
        <v>378</v>
      </c>
      <c r="G2054" t="s">
        <v>13</v>
      </c>
      <c r="H2054" s="2">
        <f>VLOOKUP(B2054,'uc_2024-25'!D:U, 18, FALSE)</f>
        <v>56</v>
      </c>
      <c r="I2054" s="9" t="s">
        <v>379</v>
      </c>
    </row>
    <row r="2055" spans="1:9">
      <c r="A2055" s="1" t="s">
        <v>16</v>
      </c>
      <c r="B2055" s="1" t="s">
        <v>377</v>
      </c>
      <c r="C2055" t="str">
        <f t="shared" si="32"/>
        <v xml:space="preserve"> </v>
      </c>
      <c r="D2055" s="1" t="s">
        <v>21</v>
      </c>
      <c r="E2055" s="1" t="s">
        <v>21</v>
      </c>
      <c r="F2055" s="1" t="s">
        <v>378</v>
      </c>
      <c r="G2055" s="4" t="str">
        <f>VLOOKUP(B2054,'uc_2024-25'!D:AB, 25, FALSE)</f>
        <v>José Carlos Franco Santos Silva</v>
      </c>
      <c r="H2055" s="3">
        <v>28</v>
      </c>
      <c r="I2055" s="9"/>
    </row>
    <row r="2056" spans="1:9">
      <c r="A2056" t="s">
        <v>16</v>
      </c>
      <c r="B2056" t="s">
        <v>377</v>
      </c>
      <c r="C2056" t="str">
        <f t="shared" si="32"/>
        <v xml:space="preserve"> </v>
      </c>
      <c r="D2056" t="s">
        <v>21</v>
      </c>
      <c r="E2056" t="s">
        <v>21</v>
      </c>
      <c r="F2056" t="s">
        <v>378</v>
      </c>
      <c r="G2056" s="3" t="s">
        <v>24</v>
      </c>
      <c r="H2056" s="3">
        <v>28</v>
      </c>
      <c r="I2056" s="9"/>
    </row>
    <row r="2057" spans="1:9">
      <c r="A2057" s="1" t="s">
        <v>16</v>
      </c>
      <c r="B2057" s="1" t="s">
        <v>377</v>
      </c>
      <c r="C2057" t="str">
        <f t="shared" si="32"/>
        <v xml:space="preserve"> </v>
      </c>
      <c r="D2057" s="1" t="s">
        <v>21</v>
      </c>
      <c r="E2057" s="1" t="s">
        <v>21</v>
      </c>
      <c r="F2057" s="1" t="s">
        <v>378</v>
      </c>
      <c r="G2057" s="3"/>
      <c r="H2057" s="3">
        <v>0</v>
      </c>
      <c r="I2057" s="9"/>
    </row>
    <row r="2058" spans="1:9">
      <c r="A2058" t="s">
        <v>16</v>
      </c>
      <c r="B2058" t="s">
        <v>377</v>
      </c>
      <c r="C2058" t="str">
        <f t="shared" si="32"/>
        <v xml:space="preserve"> </v>
      </c>
      <c r="D2058" t="s">
        <v>21</v>
      </c>
      <c r="E2058" t="s">
        <v>21</v>
      </c>
      <c r="F2058" t="s">
        <v>378</v>
      </c>
      <c r="G2058" s="3"/>
      <c r="H2058" s="3">
        <v>0</v>
      </c>
      <c r="I2058" s="9"/>
    </row>
    <row r="2059" spans="1:9">
      <c r="A2059" s="1" t="s">
        <v>16</v>
      </c>
      <c r="B2059" s="1" t="s">
        <v>377</v>
      </c>
      <c r="C2059" t="str">
        <f t="shared" si="32"/>
        <v xml:space="preserve"> </v>
      </c>
      <c r="D2059" s="1" t="s">
        <v>21</v>
      </c>
      <c r="E2059" s="1" t="s">
        <v>21</v>
      </c>
      <c r="F2059" s="1" t="s">
        <v>378</v>
      </c>
      <c r="G2059" s="3"/>
      <c r="H2059" s="3">
        <v>0</v>
      </c>
      <c r="I2059" s="9"/>
    </row>
    <row r="2060" spans="1:9">
      <c r="A2060" t="s">
        <v>16</v>
      </c>
      <c r="B2060" t="s">
        <v>377</v>
      </c>
      <c r="C2060" t="str">
        <f t="shared" si="32"/>
        <v xml:space="preserve"> </v>
      </c>
      <c r="D2060" t="s">
        <v>21</v>
      </c>
      <c r="E2060" t="s">
        <v>21</v>
      </c>
      <c r="F2060" t="s">
        <v>378</v>
      </c>
      <c r="G2060" s="3"/>
      <c r="H2060" s="3">
        <v>0</v>
      </c>
      <c r="I2060" s="9"/>
    </row>
    <row r="2061" spans="1:9">
      <c r="A2061" s="1" t="s">
        <v>16</v>
      </c>
      <c r="B2061" s="1" t="s">
        <v>377</v>
      </c>
      <c r="C2061" t="str">
        <f t="shared" si="32"/>
        <v xml:space="preserve"> </v>
      </c>
      <c r="D2061" s="1" t="s">
        <v>21</v>
      </c>
      <c r="E2061" s="1" t="s">
        <v>21</v>
      </c>
      <c r="F2061" s="1" t="s">
        <v>378</v>
      </c>
      <c r="G2061" s="3"/>
      <c r="H2061" s="3">
        <v>0</v>
      </c>
      <c r="I2061" s="9"/>
    </row>
    <row r="2062" spans="1:9">
      <c r="A2062" t="s">
        <v>16</v>
      </c>
      <c r="B2062" t="s">
        <v>377</v>
      </c>
      <c r="C2062" t="str">
        <f t="shared" si="32"/>
        <v xml:space="preserve"> </v>
      </c>
      <c r="D2062" t="s">
        <v>21</v>
      </c>
      <c r="E2062" t="s">
        <v>21</v>
      </c>
      <c r="F2062" t="s">
        <v>378</v>
      </c>
      <c r="G2062" s="3"/>
      <c r="H2062" s="3">
        <v>0</v>
      </c>
      <c r="I2062" s="9"/>
    </row>
    <row r="2063" spans="1:9">
      <c r="A2063" s="1" t="s">
        <v>16</v>
      </c>
      <c r="B2063" s="1" t="s">
        <v>377</v>
      </c>
      <c r="C2063" t="str">
        <f t="shared" si="32"/>
        <v xml:space="preserve"> </v>
      </c>
      <c r="D2063" s="1" t="s">
        <v>21</v>
      </c>
      <c r="E2063" s="1" t="s">
        <v>21</v>
      </c>
      <c r="F2063" s="1" t="s">
        <v>378</v>
      </c>
      <c r="G2063" s="3"/>
      <c r="H2063" s="3">
        <v>0</v>
      </c>
      <c r="I2063" s="9"/>
    </row>
    <row r="2064" spans="1:9">
      <c r="A2064" t="s">
        <v>16</v>
      </c>
      <c r="B2064" t="s">
        <v>377</v>
      </c>
      <c r="C2064" t="str">
        <f t="shared" si="32"/>
        <v xml:space="preserve"> </v>
      </c>
      <c r="D2064" t="s">
        <v>21</v>
      </c>
      <c r="E2064" t="s">
        <v>21</v>
      </c>
      <c r="F2064" t="s">
        <v>378</v>
      </c>
      <c r="G2064" s="3"/>
      <c r="H2064" s="3">
        <v>0</v>
      </c>
      <c r="I2064" s="9"/>
    </row>
    <row r="2065" spans="1:9">
      <c r="A2065" s="1" t="s">
        <v>16</v>
      </c>
      <c r="B2065" s="1" t="s">
        <v>377</v>
      </c>
      <c r="C2065" t="str">
        <f t="shared" si="32"/>
        <v xml:space="preserve"> </v>
      </c>
      <c r="D2065" s="1" t="s">
        <v>21</v>
      </c>
      <c r="E2065" s="1" t="s">
        <v>21</v>
      </c>
      <c r="F2065" s="1" t="s">
        <v>378</v>
      </c>
      <c r="G2065" s="3"/>
      <c r="H2065" s="3">
        <v>0</v>
      </c>
      <c r="I2065" s="9"/>
    </row>
    <row r="2066" spans="1:9">
      <c r="A2066" t="s">
        <v>16</v>
      </c>
      <c r="B2066" t="s">
        <v>377</v>
      </c>
      <c r="C2066" t="str">
        <f t="shared" si="32"/>
        <v xml:space="preserve"> </v>
      </c>
      <c r="D2066" t="s">
        <v>21</v>
      </c>
      <c r="E2066" t="s">
        <v>21</v>
      </c>
      <c r="F2066" t="s">
        <v>378</v>
      </c>
      <c r="G2066" s="3"/>
      <c r="H2066" s="3">
        <v>0</v>
      </c>
      <c r="I2066" s="9"/>
    </row>
    <row r="2067" spans="1:9">
      <c r="A2067" s="1" t="s">
        <v>16</v>
      </c>
      <c r="B2067" s="1" t="s">
        <v>377</v>
      </c>
      <c r="C2067" t="str">
        <f t="shared" si="32"/>
        <v xml:space="preserve"> </v>
      </c>
      <c r="D2067" s="1" t="s">
        <v>21</v>
      </c>
      <c r="E2067" s="1" t="s">
        <v>21</v>
      </c>
      <c r="F2067" s="1" t="s">
        <v>378</v>
      </c>
      <c r="G2067" s="3"/>
      <c r="H2067" s="3">
        <v>0</v>
      </c>
      <c r="I2067" s="9"/>
    </row>
    <row r="2068" spans="1:9">
      <c r="A2068" t="s">
        <v>16</v>
      </c>
      <c r="B2068" t="s">
        <v>377</v>
      </c>
      <c r="C2068" t="str">
        <f t="shared" si="32"/>
        <v xml:space="preserve"> </v>
      </c>
      <c r="D2068" t="s">
        <v>21</v>
      </c>
      <c r="E2068" t="s">
        <v>21</v>
      </c>
      <c r="F2068" t="s">
        <v>378</v>
      </c>
      <c r="G2068" s="3"/>
      <c r="H2068" s="3">
        <v>0</v>
      </c>
      <c r="I2068" s="9"/>
    </row>
    <row r="2069" spans="1:9">
      <c r="A2069" s="1" t="s">
        <v>16</v>
      </c>
      <c r="B2069" s="1" t="s">
        <v>377</v>
      </c>
      <c r="C2069" t="str">
        <f t="shared" si="32"/>
        <v xml:space="preserve"> </v>
      </c>
      <c r="D2069" s="1" t="s">
        <v>21</v>
      </c>
      <c r="E2069" s="1" t="s">
        <v>21</v>
      </c>
      <c r="F2069" s="1" t="s">
        <v>378</v>
      </c>
      <c r="G2069" s="3"/>
      <c r="H2069" s="3">
        <v>0</v>
      </c>
      <c r="I2069" s="9"/>
    </row>
    <row r="2070" spans="1:9">
      <c r="A2070" t="s">
        <v>16</v>
      </c>
      <c r="B2070" t="s">
        <v>377</v>
      </c>
      <c r="C2070" t="str">
        <f t="shared" si="32"/>
        <v>1371</v>
      </c>
      <c r="D2070" t="s">
        <v>21</v>
      </c>
      <c r="E2070" t="s">
        <v>21</v>
      </c>
      <c r="F2070" t="s">
        <v>378</v>
      </c>
      <c r="G2070" t="s">
        <v>15</v>
      </c>
      <c r="H2070" s="2">
        <f>H2054-SUMIF(G2055:G2069,"&lt;&gt;",H2055:H2069)</f>
        <v>0</v>
      </c>
    </row>
    <row r="2071" spans="1:9">
      <c r="A2071" s="1"/>
      <c r="B2071" s="1"/>
      <c r="C2071" t="str">
        <f t="shared" si="32"/>
        <v xml:space="preserve"> </v>
      </c>
      <c r="D2071" s="1"/>
      <c r="E2071" s="1"/>
      <c r="F2071" s="1"/>
      <c r="G2071" s="1"/>
      <c r="H2071" s="1"/>
      <c r="I2071" s="43"/>
    </row>
    <row r="2072" spans="1:9">
      <c r="A2072" t="s">
        <v>34</v>
      </c>
      <c r="B2072" t="s">
        <v>380</v>
      </c>
      <c r="C2072" t="str">
        <f t="shared" si="32"/>
        <v xml:space="preserve"> </v>
      </c>
      <c r="D2072">
        <v>2</v>
      </c>
      <c r="E2072">
        <v>2</v>
      </c>
      <c r="F2072" t="s">
        <v>381</v>
      </c>
      <c r="G2072" t="s">
        <v>13</v>
      </c>
      <c r="H2072" s="2">
        <f>VLOOKUP(B2072,'uc_2024-25'!D:U, 18, FALSE)</f>
        <v>0</v>
      </c>
      <c r="I2072" s="9"/>
    </row>
    <row r="2073" spans="1:9">
      <c r="A2073" s="1" t="s">
        <v>34</v>
      </c>
      <c r="B2073" s="1" t="s">
        <v>380</v>
      </c>
      <c r="C2073" t="str">
        <f t="shared" si="32"/>
        <v xml:space="preserve"> </v>
      </c>
      <c r="D2073" s="1">
        <v>2</v>
      </c>
      <c r="E2073" s="1">
        <v>2</v>
      </c>
      <c r="F2073" s="1" t="s">
        <v>381</v>
      </c>
      <c r="G2073" s="4" t="str">
        <f>VLOOKUP(B2072,'uc_2024-25'!D:AB, 25, FALSE)</f>
        <v>Coordenação externa ao ISA</v>
      </c>
      <c r="H2073" s="3">
        <v>0</v>
      </c>
      <c r="I2073" s="9"/>
    </row>
    <row r="2074" spans="1:9">
      <c r="A2074" t="s">
        <v>34</v>
      </c>
      <c r="B2074" t="s">
        <v>380</v>
      </c>
      <c r="C2074" t="str">
        <f t="shared" si="32"/>
        <v xml:space="preserve"> </v>
      </c>
      <c r="D2074">
        <v>2</v>
      </c>
      <c r="E2074">
        <v>2</v>
      </c>
      <c r="F2074" t="s">
        <v>381</v>
      </c>
      <c r="G2074" s="3"/>
      <c r="H2074" s="3">
        <v>0</v>
      </c>
      <c r="I2074" s="9"/>
    </row>
    <row r="2075" spans="1:9">
      <c r="A2075" s="1" t="s">
        <v>34</v>
      </c>
      <c r="B2075" s="1" t="s">
        <v>380</v>
      </c>
      <c r="C2075" t="str">
        <f t="shared" si="32"/>
        <v xml:space="preserve"> </v>
      </c>
      <c r="D2075" s="1">
        <v>2</v>
      </c>
      <c r="E2075" s="1">
        <v>2</v>
      </c>
      <c r="F2075" s="1" t="s">
        <v>381</v>
      </c>
      <c r="G2075" s="3"/>
      <c r="H2075" s="3">
        <v>0</v>
      </c>
      <c r="I2075" s="9"/>
    </row>
    <row r="2076" spans="1:9">
      <c r="A2076" t="s">
        <v>34</v>
      </c>
      <c r="B2076" t="s">
        <v>380</v>
      </c>
      <c r="C2076" t="str">
        <f t="shared" si="32"/>
        <v xml:space="preserve"> </v>
      </c>
      <c r="D2076">
        <v>2</v>
      </c>
      <c r="E2076">
        <v>2</v>
      </c>
      <c r="F2076" t="s">
        <v>381</v>
      </c>
      <c r="G2076" s="3"/>
      <c r="H2076" s="3">
        <v>0</v>
      </c>
      <c r="I2076" s="9"/>
    </row>
    <row r="2077" spans="1:9">
      <c r="A2077" s="1" t="s">
        <v>34</v>
      </c>
      <c r="B2077" s="1" t="s">
        <v>380</v>
      </c>
      <c r="C2077" t="str">
        <f t="shared" si="32"/>
        <v xml:space="preserve"> </v>
      </c>
      <c r="D2077" s="1">
        <v>2</v>
      </c>
      <c r="E2077" s="1">
        <v>2</v>
      </c>
      <c r="F2077" s="1" t="s">
        <v>381</v>
      </c>
      <c r="G2077" s="3"/>
      <c r="H2077" s="3">
        <v>0</v>
      </c>
      <c r="I2077" s="9"/>
    </row>
    <row r="2078" spans="1:9">
      <c r="A2078" t="s">
        <v>34</v>
      </c>
      <c r="B2078" t="s">
        <v>380</v>
      </c>
      <c r="C2078" t="str">
        <f t="shared" si="32"/>
        <v xml:space="preserve"> </v>
      </c>
      <c r="D2078">
        <v>2</v>
      </c>
      <c r="E2078">
        <v>2</v>
      </c>
      <c r="F2078" t="s">
        <v>381</v>
      </c>
      <c r="G2078" s="3"/>
      <c r="H2078" s="3">
        <v>0</v>
      </c>
      <c r="I2078" s="9"/>
    </row>
    <row r="2079" spans="1:9">
      <c r="A2079" s="1" t="s">
        <v>34</v>
      </c>
      <c r="B2079" s="1" t="s">
        <v>380</v>
      </c>
      <c r="C2079" t="str">
        <f t="shared" si="32"/>
        <v xml:space="preserve"> </v>
      </c>
      <c r="D2079" s="1">
        <v>2</v>
      </c>
      <c r="E2079" s="1">
        <v>2</v>
      </c>
      <c r="F2079" s="1" t="s">
        <v>381</v>
      </c>
      <c r="G2079" s="3"/>
      <c r="H2079" s="3">
        <v>0</v>
      </c>
      <c r="I2079" s="9"/>
    </row>
    <row r="2080" spans="1:9">
      <c r="A2080" t="s">
        <v>34</v>
      </c>
      <c r="B2080" t="s">
        <v>380</v>
      </c>
      <c r="C2080" t="str">
        <f t="shared" si="32"/>
        <v xml:space="preserve"> </v>
      </c>
      <c r="D2080">
        <v>2</v>
      </c>
      <c r="E2080">
        <v>2</v>
      </c>
      <c r="F2080" t="s">
        <v>381</v>
      </c>
      <c r="G2080" s="3"/>
      <c r="H2080" s="3">
        <v>0</v>
      </c>
      <c r="I2080" s="9"/>
    </row>
    <row r="2081" spans="1:9">
      <c r="A2081" s="1" t="s">
        <v>34</v>
      </c>
      <c r="B2081" s="1" t="s">
        <v>380</v>
      </c>
      <c r="C2081" t="str">
        <f t="shared" si="32"/>
        <v xml:space="preserve"> </v>
      </c>
      <c r="D2081" s="1">
        <v>2</v>
      </c>
      <c r="E2081" s="1">
        <v>2</v>
      </c>
      <c r="F2081" s="1" t="s">
        <v>381</v>
      </c>
      <c r="G2081" s="3"/>
      <c r="H2081" s="3">
        <v>0</v>
      </c>
      <c r="I2081" s="9"/>
    </row>
    <row r="2082" spans="1:9">
      <c r="A2082" t="s">
        <v>34</v>
      </c>
      <c r="B2082" t="s">
        <v>380</v>
      </c>
      <c r="C2082" t="str">
        <f t="shared" si="32"/>
        <v xml:space="preserve"> </v>
      </c>
      <c r="D2082">
        <v>2</v>
      </c>
      <c r="E2082">
        <v>2</v>
      </c>
      <c r="F2082" t="s">
        <v>381</v>
      </c>
      <c r="G2082" s="3"/>
      <c r="H2082" s="3">
        <v>0</v>
      </c>
      <c r="I2082" s="9"/>
    </row>
    <row r="2083" spans="1:9">
      <c r="A2083" s="1" t="s">
        <v>34</v>
      </c>
      <c r="B2083" s="1" t="s">
        <v>380</v>
      </c>
      <c r="C2083" t="str">
        <f t="shared" si="32"/>
        <v xml:space="preserve"> </v>
      </c>
      <c r="D2083" s="1">
        <v>2</v>
      </c>
      <c r="E2083" s="1">
        <v>2</v>
      </c>
      <c r="F2083" s="1" t="s">
        <v>381</v>
      </c>
      <c r="G2083" s="3"/>
      <c r="H2083" s="3">
        <v>0</v>
      </c>
      <c r="I2083" s="9"/>
    </row>
    <row r="2084" spans="1:9">
      <c r="A2084" t="s">
        <v>34</v>
      </c>
      <c r="B2084" t="s">
        <v>380</v>
      </c>
      <c r="C2084" t="str">
        <f t="shared" si="32"/>
        <v xml:space="preserve"> </v>
      </c>
      <c r="D2084">
        <v>2</v>
      </c>
      <c r="E2084">
        <v>2</v>
      </c>
      <c r="F2084" t="s">
        <v>381</v>
      </c>
      <c r="G2084" s="3"/>
      <c r="H2084" s="3">
        <v>0</v>
      </c>
      <c r="I2084" s="9"/>
    </row>
    <row r="2085" spans="1:9">
      <c r="A2085" s="1" t="s">
        <v>34</v>
      </c>
      <c r="B2085" s="1" t="s">
        <v>380</v>
      </c>
      <c r="C2085" t="str">
        <f t="shared" si="32"/>
        <v xml:space="preserve"> </v>
      </c>
      <c r="D2085" s="1">
        <v>2</v>
      </c>
      <c r="E2085" s="1">
        <v>2</v>
      </c>
      <c r="F2085" s="1" t="s">
        <v>381</v>
      </c>
      <c r="G2085" s="3"/>
      <c r="H2085" s="3">
        <v>0</v>
      </c>
      <c r="I2085" s="9"/>
    </row>
    <row r="2086" spans="1:9">
      <c r="A2086" t="s">
        <v>34</v>
      </c>
      <c r="B2086" t="s">
        <v>380</v>
      </c>
      <c r="C2086" t="str">
        <f t="shared" si="32"/>
        <v xml:space="preserve"> </v>
      </c>
      <c r="D2086">
        <v>2</v>
      </c>
      <c r="E2086">
        <v>2</v>
      </c>
      <c r="F2086" t="s">
        <v>381</v>
      </c>
      <c r="G2086" s="3"/>
      <c r="H2086" s="3">
        <v>0</v>
      </c>
      <c r="I2086" s="9"/>
    </row>
    <row r="2087" spans="1:9">
      <c r="A2087" s="1" t="s">
        <v>34</v>
      </c>
      <c r="B2087" s="1" t="s">
        <v>380</v>
      </c>
      <c r="C2087" t="str">
        <f t="shared" si="32"/>
        <v xml:space="preserve"> </v>
      </c>
      <c r="D2087" s="1">
        <v>2</v>
      </c>
      <c r="E2087" s="1">
        <v>2</v>
      </c>
      <c r="F2087" s="1" t="s">
        <v>381</v>
      </c>
      <c r="G2087" s="3"/>
      <c r="H2087" s="3">
        <v>0</v>
      </c>
      <c r="I2087" s="9"/>
    </row>
    <row r="2088" spans="1:9">
      <c r="A2088" t="s">
        <v>34</v>
      </c>
      <c r="B2088" t="s">
        <v>380</v>
      </c>
      <c r="C2088" t="str">
        <f t="shared" si="32"/>
        <v>2494</v>
      </c>
      <c r="D2088">
        <v>2</v>
      </c>
      <c r="E2088">
        <v>2</v>
      </c>
      <c r="F2088" t="s">
        <v>381</v>
      </c>
      <c r="G2088" t="s">
        <v>15</v>
      </c>
      <c r="H2088" s="2">
        <f>H2072-SUMIF(G2073:G2087,"&lt;&gt;",H2073:H2087)</f>
        <v>0</v>
      </c>
    </row>
    <row r="2089" spans="1:9">
      <c r="A2089" s="1"/>
      <c r="B2089" s="1"/>
      <c r="C2089" t="str">
        <f t="shared" si="32"/>
        <v xml:space="preserve"> </v>
      </c>
      <c r="D2089" s="1"/>
      <c r="E2089" s="1"/>
      <c r="F2089" s="1"/>
      <c r="G2089" s="1"/>
      <c r="H2089" s="1"/>
      <c r="I2089" s="43"/>
    </row>
    <row r="2090" spans="1:9">
      <c r="A2090" t="s">
        <v>16</v>
      </c>
      <c r="B2090" t="s">
        <v>382</v>
      </c>
      <c r="C2090" t="str">
        <f t="shared" si="32"/>
        <v xml:space="preserve"> </v>
      </c>
      <c r="D2090">
        <v>2</v>
      </c>
      <c r="E2090" t="s">
        <v>383</v>
      </c>
      <c r="F2090" t="s">
        <v>384</v>
      </c>
      <c r="G2090" t="s">
        <v>13</v>
      </c>
      <c r="H2090" s="2">
        <f>VLOOKUP(B2090,'uc_2024-25'!D:U, 18, FALSE)</f>
        <v>56</v>
      </c>
      <c r="I2090" s="9"/>
    </row>
    <row r="2091" spans="1:9">
      <c r="A2091" s="1" t="s">
        <v>16</v>
      </c>
      <c r="B2091" s="1" t="s">
        <v>382</v>
      </c>
      <c r="C2091" t="str">
        <f t="shared" si="32"/>
        <v xml:space="preserve"> </v>
      </c>
      <c r="D2091" s="1">
        <v>2</v>
      </c>
      <c r="E2091" s="1" t="s">
        <v>383</v>
      </c>
      <c r="F2091" s="1" t="s">
        <v>384</v>
      </c>
      <c r="G2091" s="4" t="str">
        <f>VLOOKUP(B2090,'uc_2024-25'!D:AB, 25, FALSE)</f>
        <v>Ana Paula Ferreira Ramos</v>
      </c>
      <c r="H2091" s="3">
        <v>48</v>
      </c>
      <c r="I2091" s="9"/>
    </row>
    <row r="2092" spans="1:9">
      <c r="A2092" t="s">
        <v>16</v>
      </c>
      <c r="B2092" t="s">
        <v>382</v>
      </c>
      <c r="C2092" t="str">
        <f t="shared" si="32"/>
        <v xml:space="preserve"> </v>
      </c>
      <c r="D2092">
        <v>2</v>
      </c>
      <c r="E2092" t="s">
        <v>383</v>
      </c>
      <c r="F2092" t="s">
        <v>384</v>
      </c>
      <c r="G2092" s="3" t="s">
        <v>385</v>
      </c>
      <c r="H2092" s="3">
        <v>4</v>
      </c>
      <c r="I2092" s="9"/>
    </row>
    <row r="2093" spans="1:9">
      <c r="A2093" s="1" t="s">
        <v>16</v>
      </c>
      <c r="B2093" s="1" t="s">
        <v>382</v>
      </c>
      <c r="C2093" t="str">
        <f t="shared" si="32"/>
        <v xml:space="preserve"> </v>
      </c>
      <c r="D2093" s="1">
        <v>2</v>
      </c>
      <c r="E2093" s="1" t="s">
        <v>383</v>
      </c>
      <c r="F2093" s="1" t="s">
        <v>384</v>
      </c>
      <c r="G2093" s="3" t="s">
        <v>386</v>
      </c>
      <c r="H2093" s="3">
        <v>4</v>
      </c>
      <c r="I2093" s="9"/>
    </row>
    <row r="2094" spans="1:9">
      <c r="A2094" t="s">
        <v>16</v>
      </c>
      <c r="B2094" t="s">
        <v>382</v>
      </c>
      <c r="C2094" t="str">
        <f t="shared" si="32"/>
        <v xml:space="preserve"> </v>
      </c>
      <c r="D2094">
        <v>2</v>
      </c>
      <c r="E2094" t="s">
        <v>383</v>
      </c>
      <c r="F2094" t="s">
        <v>384</v>
      </c>
      <c r="G2094" s="3"/>
      <c r="H2094" s="3">
        <v>0</v>
      </c>
      <c r="I2094" s="9"/>
    </row>
    <row r="2095" spans="1:9">
      <c r="A2095" s="1" t="s">
        <v>16</v>
      </c>
      <c r="B2095" s="1" t="s">
        <v>382</v>
      </c>
      <c r="C2095" t="str">
        <f t="shared" si="32"/>
        <v xml:space="preserve"> </v>
      </c>
      <c r="D2095" s="1">
        <v>2</v>
      </c>
      <c r="E2095" s="1" t="s">
        <v>383</v>
      </c>
      <c r="F2095" s="1" t="s">
        <v>384</v>
      </c>
      <c r="G2095" s="3"/>
      <c r="H2095" s="3">
        <v>0</v>
      </c>
      <c r="I2095" s="9"/>
    </row>
    <row r="2096" spans="1:9">
      <c r="A2096" t="s">
        <v>16</v>
      </c>
      <c r="B2096" t="s">
        <v>382</v>
      </c>
      <c r="C2096" t="str">
        <f t="shared" si="32"/>
        <v xml:space="preserve"> </v>
      </c>
      <c r="D2096">
        <v>2</v>
      </c>
      <c r="E2096" t="s">
        <v>383</v>
      </c>
      <c r="F2096" t="s">
        <v>384</v>
      </c>
      <c r="G2096" s="3"/>
      <c r="H2096" s="3">
        <v>0</v>
      </c>
      <c r="I2096" s="9"/>
    </row>
    <row r="2097" spans="1:9">
      <c r="A2097" s="1" t="s">
        <v>16</v>
      </c>
      <c r="B2097" s="1" t="s">
        <v>382</v>
      </c>
      <c r="C2097" t="str">
        <f t="shared" si="32"/>
        <v xml:space="preserve"> </v>
      </c>
      <c r="D2097" s="1">
        <v>2</v>
      </c>
      <c r="E2097" s="1" t="s">
        <v>383</v>
      </c>
      <c r="F2097" s="1" t="s">
        <v>384</v>
      </c>
      <c r="G2097" s="3"/>
      <c r="H2097" s="3">
        <v>0</v>
      </c>
      <c r="I2097" s="9"/>
    </row>
    <row r="2098" spans="1:9">
      <c r="A2098" t="s">
        <v>16</v>
      </c>
      <c r="B2098" t="s">
        <v>382</v>
      </c>
      <c r="C2098" t="str">
        <f t="shared" si="32"/>
        <v xml:space="preserve"> </v>
      </c>
      <c r="D2098">
        <v>2</v>
      </c>
      <c r="E2098" t="s">
        <v>383</v>
      </c>
      <c r="F2098" t="s">
        <v>384</v>
      </c>
      <c r="G2098" s="3"/>
      <c r="H2098" s="3">
        <v>0</v>
      </c>
      <c r="I2098" s="9"/>
    </row>
    <row r="2099" spans="1:9">
      <c r="A2099" s="1" t="s">
        <v>16</v>
      </c>
      <c r="B2099" s="1" t="s">
        <v>382</v>
      </c>
      <c r="C2099" t="str">
        <f t="shared" si="32"/>
        <v xml:space="preserve"> </v>
      </c>
      <c r="D2099" s="1">
        <v>2</v>
      </c>
      <c r="E2099" s="1" t="s">
        <v>383</v>
      </c>
      <c r="F2099" s="1" t="s">
        <v>384</v>
      </c>
      <c r="G2099" s="3"/>
      <c r="H2099" s="3">
        <v>0</v>
      </c>
      <c r="I2099" s="9"/>
    </row>
    <row r="2100" spans="1:9">
      <c r="A2100" t="s">
        <v>16</v>
      </c>
      <c r="B2100" t="s">
        <v>382</v>
      </c>
      <c r="C2100" t="str">
        <f t="shared" si="32"/>
        <v xml:space="preserve"> </v>
      </c>
      <c r="D2100">
        <v>2</v>
      </c>
      <c r="E2100" t="s">
        <v>383</v>
      </c>
      <c r="F2100" t="s">
        <v>384</v>
      </c>
      <c r="G2100" s="3"/>
      <c r="H2100" s="3">
        <v>0</v>
      </c>
      <c r="I2100" s="9"/>
    </row>
    <row r="2101" spans="1:9">
      <c r="A2101" s="1" t="s">
        <v>16</v>
      </c>
      <c r="B2101" s="1" t="s">
        <v>382</v>
      </c>
      <c r="C2101" t="str">
        <f t="shared" si="32"/>
        <v xml:space="preserve"> </v>
      </c>
      <c r="D2101" s="1">
        <v>2</v>
      </c>
      <c r="E2101" s="1" t="s">
        <v>383</v>
      </c>
      <c r="F2101" s="1" t="s">
        <v>384</v>
      </c>
      <c r="G2101" s="3"/>
      <c r="H2101" s="3">
        <v>0</v>
      </c>
      <c r="I2101" s="9"/>
    </row>
    <row r="2102" spans="1:9">
      <c r="A2102" t="s">
        <v>16</v>
      </c>
      <c r="B2102" t="s">
        <v>382</v>
      </c>
      <c r="C2102" t="str">
        <f t="shared" si="32"/>
        <v xml:space="preserve"> </v>
      </c>
      <c r="D2102">
        <v>2</v>
      </c>
      <c r="E2102" t="s">
        <v>383</v>
      </c>
      <c r="F2102" t="s">
        <v>384</v>
      </c>
      <c r="G2102" s="3"/>
      <c r="H2102" s="3">
        <v>0</v>
      </c>
      <c r="I2102" s="9"/>
    </row>
    <row r="2103" spans="1:9">
      <c r="A2103" s="1" t="s">
        <v>16</v>
      </c>
      <c r="B2103" s="1" t="s">
        <v>382</v>
      </c>
      <c r="C2103" t="str">
        <f t="shared" si="32"/>
        <v xml:space="preserve"> </v>
      </c>
      <c r="D2103" s="1">
        <v>2</v>
      </c>
      <c r="E2103" s="1" t="s">
        <v>383</v>
      </c>
      <c r="F2103" s="1" t="s">
        <v>384</v>
      </c>
      <c r="G2103" s="3"/>
      <c r="H2103" s="3">
        <v>0</v>
      </c>
      <c r="I2103" s="9"/>
    </row>
    <row r="2104" spans="1:9">
      <c r="A2104" t="s">
        <v>16</v>
      </c>
      <c r="B2104" t="s">
        <v>382</v>
      </c>
      <c r="C2104" t="str">
        <f t="shared" si="32"/>
        <v xml:space="preserve"> </v>
      </c>
      <c r="D2104">
        <v>2</v>
      </c>
      <c r="E2104" t="s">
        <v>383</v>
      </c>
      <c r="F2104" t="s">
        <v>384</v>
      </c>
      <c r="G2104" s="3"/>
      <c r="H2104" s="3">
        <v>0</v>
      </c>
      <c r="I2104" s="9"/>
    </row>
    <row r="2105" spans="1:9">
      <c r="A2105" s="1" t="s">
        <v>16</v>
      </c>
      <c r="B2105" s="1" t="s">
        <v>382</v>
      </c>
      <c r="C2105" t="str">
        <f t="shared" si="32"/>
        <v xml:space="preserve"> </v>
      </c>
      <c r="D2105" s="1">
        <v>2</v>
      </c>
      <c r="E2105" s="1" t="s">
        <v>383</v>
      </c>
      <c r="F2105" s="1" t="s">
        <v>384</v>
      </c>
      <c r="G2105" s="3"/>
      <c r="H2105" s="3">
        <v>0</v>
      </c>
      <c r="I2105" s="9"/>
    </row>
    <row r="2106" spans="1:9">
      <c r="A2106" t="s">
        <v>16</v>
      </c>
      <c r="B2106" t="s">
        <v>382</v>
      </c>
      <c r="C2106" t="str">
        <f t="shared" si="32"/>
        <v>10028</v>
      </c>
      <c r="D2106">
        <v>2</v>
      </c>
      <c r="E2106" t="s">
        <v>383</v>
      </c>
      <c r="F2106" t="s">
        <v>384</v>
      </c>
      <c r="G2106" t="s">
        <v>15</v>
      </c>
      <c r="H2106" s="2">
        <f>H2090-SUMIF(G2091:G2105,"&lt;&gt;",H2091:H2105)</f>
        <v>0</v>
      </c>
    </row>
    <row r="2107" spans="1:9">
      <c r="A2107" s="1"/>
      <c r="B2107" s="1"/>
      <c r="C2107" t="str">
        <f t="shared" si="32"/>
        <v xml:space="preserve"> </v>
      </c>
      <c r="D2107" s="1"/>
      <c r="E2107" s="1"/>
      <c r="F2107" s="1"/>
      <c r="G2107" s="1"/>
      <c r="H2107" s="1"/>
      <c r="I2107" s="43"/>
    </row>
    <row r="2108" spans="1:9">
      <c r="A2108" t="s">
        <v>34</v>
      </c>
      <c r="B2108" t="s">
        <v>387</v>
      </c>
      <c r="C2108" t="str">
        <f t="shared" si="32"/>
        <v xml:space="preserve"> </v>
      </c>
      <c r="D2108">
        <v>3</v>
      </c>
      <c r="E2108">
        <v>2</v>
      </c>
      <c r="F2108" t="s">
        <v>388</v>
      </c>
      <c r="G2108" t="s">
        <v>13</v>
      </c>
      <c r="H2108" s="2">
        <f>VLOOKUP(B2108,'uc_2024-25'!D:U, 18, FALSE)</f>
        <v>56</v>
      </c>
      <c r="I2108" s="9"/>
    </row>
    <row r="2109" spans="1:9">
      <c r="A2109" s="1" t="s">
        <v>34</v>
      </c>
      <c r="B2109" s="1" t="s">
        <v>387</v>
      </c>
      <c r="C2109" t="str">
        <f t="shared" si="32"/>
        <v xml:space="preserve"> </v>
      </c>
      <c r="D2109" s="1">
        <v>3</v>
      </c>
      <c r="E2109" s="1">
        <v>2</v>
      </c>
      <c r="F2109" s="1" t="s">
        <v>388</v>
      </c>
      <c r="G2109" s="4" t="str">
        <f>VLOOKUP(B2108,'uc_2024-25'!D:AB, 25, FALSE)</f>
        <v>Ana Luísa Brito dos Santos de Sousa Soares</v>
      </c>
      <c r="H2109" s="3">
        <v>20</v>
      </c>
      <c r="I2109" s="9"/>
    </row>
    <row r="2110" spans="1:9">
      <c r="A2110" t="s">
        <v>34</v>
      </c>
      <c r="B2110" t="s">
        <v>387</v>
      </c>
      <c r="C2110" t="str">
        <f t="shared" si="32"/>
        <v xml:space="preserve"> </v>
      </c>
      <c r="D2110">
        <v>3</v>
      </c>
      <c r="E2110">
        <v>2</v>
      </c>
      <c r="F2110" t="s">
        <v>388</v>
      </c>
      <c r="G2110" s="3" t="s">
        <v>314</v>
      </c>
      <c r="H2110" s="3">
        <v>30</v>
      </c>
      <c r="I2110" s="9"/>
    </row>
    <row r="2111" spans="1:9">
      <c r="A2111" s="1" t="s">
        <v>34</v>
      </c>
      <c r="B2111" s="1" t="s">
        <v>387</v>
      </c>
      <c r="C2111" t="str">
        <f t="shared" si="32"/>
        <v xml:space="preserve"> </v>
      </c>
      <c r="D2111" s="1">
        <v>3</v>
      </c>
      <c r="E2111" s="1">
        <v>2</v>
      </c>
      <c r="F2111" s="1" t="s">
        <v>388</v>
      </c>
      <c r="G2111" s="3" t="s">
        <v>85</v>
      </c>
      <c r="H2111" s="3">
        <v>6</v>
      </c>
      <c r="I2111" s="9"/>
    </row>
    <row r="2112" spans="1:9">
      <c r="A2112" t="s">
        <v>34</v>
      </c>
      <c r="B2112" t="s">
        <v>387</v>
      </c>
      <c r="C2112" t="str">
        <f t="shared" si="32"/>
        <v xml:space="preserve"> </v>
      </c>
      <c r="D2112">
        <v>3</v>
      </c>
      <c r="E2112">
        <v>2</v>
      </c>
      <c r="F2112" t="s">
        <v>388</v>
      </c>
      <c r="G2112" s="3"/>
      <c r="H2112" s="3">
        <v>0</v>
      </c>
      <c r="I2112" s="9"/>
    </row>
    <row r="2113" spans="1:9">
      <c r="A2113" s="1" t="s">
        <v>34</v>
      </c>
      <c r="B2113" s="1" t="s">
        <v>387</v>
      </c>
      <c r="C2113" t="str">
        <f t="shared" si="32"/>
        <v xml:space="preserve"> </v>
      </c>
      <c r="D2113" s="1">
        <v>3</v>
      </c>
      <c r="E2113" s="1">
        <v>2</v>
      </c>
      <c r="F2113" s="1" t="s">
        <v>388</v>
      </c>
      <c r="G2113" s="3"/>
      <c r="H2113" s="3">
        <v>0</v>
      </c>
      <c r="I2113" s="9"/>
    </row>
    <row r="2114" spans="1:9">
      <c r="A2114" t="s">
        <v>34</v>
      </c>
      <c r="B2114" t="s">
        <v>387</v>
      </c>
      <c r="C2114" t="str">
        <f t="shared" si="32"/>
        <v xml:space="preserve"> </v>
      </c>
      <c r="D2114">
        <v>3</v>
      </c>
      <c r="E2114">
        <v>2</v>
      </c>
      <c r="F2114" t="s">
        <v>388</v>
      </c>
      <c r="G2114" s="3"/>
      <c r="H2114" s="3">
        <v>0</v>
      </c>
      <c r="I2114" s="9"/>
    </row>
    <row r="2115" spans="1:9">
      <c r="A2115" s="1" t="s">
        <v>34</v>
      </c>
      <c r="B2115" s="1" t="s">
        <v>387</v>
      </c>
      <c r="C2115" t="str">
        <f t="shared" ref="C2115:C2178" si="33">IF(G2115="Em falta (positivo); A mais (negativo):",B2115," ")</f>
        <v xml:space="preserve"> </v>
      </c>
      <c r="D2115" s="1">
        <v>3</v>
      </c>
      <c r="E2115" s="1">
        <v>2</v>
      </c>
      <c r="F2115" s="1" t="s">
        <v>388</v>
      </c>
      <c r="G2115" s="3"/>
      <c r="H2115" s="3">
        <v>0</v>
      </c>
      <c r="I2115" s="9"/>
    </row>
    <row r="2116" spans="1:9">
      <c r="A2116" t="s">
        <v>34</v>
      </c>
      <c r="B2116" t="s">
        <v>387</v>
      </c>
      <c r="C2116" t="str">
        <f t="shared" si="33"/>
        <v xml:space="preserve"> </v>
      </c>
      <c r="D2116">
        <v>3</v>
      </c>
      <c r="E2116">
        <v>2</v>
      </c>
      <c r="F2116" t="s">
        <v>388</v>
      </c>
      <c r="G2116" s="3"/>
      <c r="H2116" s="3">
        <v>0</v>
      </c>
      <c r="I2116" s="9"/>
    </row>
    <row r="2117" spans="1:9">
      <c r="A2117" s="1" t="s">
        <v>34</v>
      </c>
      <c r="B2117" s="1" t="s">
        <v>387</v>
      </c>
      <c r="C2117" t="str">
        <f t="shared" si="33"/>
        <v xml:space="preserve"> </v>
      </c>
      <c r="D2117" s="1">
        <v>3</v>
      </c>
      <c r="E2117" s="1">
        <v>2</v>
      </c>
      <c r="F2117" s="1" t="s">
        <v>388</v>
      </c>
      <c r="G2117" s="3"/>
      <c r="H2117" s="3">
        <v>0</v>
      </c>
      <c r="I2117" s="9"/>
    </row>
    <row r="2118" spans="1:9">
      <c r="A2118" t="s">
        <v>34</v>
      </c>
      <c r="B2118" t="s">
        <v>387</v>
      </c>
      <c r="C2118" t="str">
        <f t="shared" si="33"/>
        <v xml:space="preserve"> </v>
      </c>
      <c r="D2118">
        <v>3</v>
      </c>
      <c r="E2118">
        <v>2</v>
      </c>
      <c r="F2118" t="s">
        <v>388</v>
      </c>
      <c r="G2118" s="3"/>
      <c r="H2118" s="3">
        <v>0</v>
      </c>
      <c r="I2118" s="9"/>
    </row>
    <row r="2119" spans="1:9">
      <c r="A2119" s="1" t="s">
        <v>34</v>
      </c>
      <c r="B2119" s="1" t="s">
        <v>387</v>
      </c>
      <c r="C2119" t="str">
        <f t="shared" si="33"/>
        <v xml:space="preserve"> </v>
      </c>
      <c r="D2119" s="1">
        <v>3</v>
      </c>
      <c r="E2119" s="1">
        <v>2</v>
      </c>
      <c r="F2119" s="1" t="s">
        <v>388</v>
      </c>
      <c r="G2119" s="3"/>
      <c r="H2119" s="3">
        <v>0</v>
      </c>
      <c r="I2119" s="9"/>
    </row>
    <row r="2120" spans="1:9">
      <c r="A2120" t="s">
        <v>34</v>
      </c>
      <c r="B2120" t="s">
        <v>387</v>
      </c>
      <c r="C2120" t="str">
        <f t="shared" si="33"/>
        <v xml:space="preserve"> </v>
      </c>
      <c r="D2120">
        <v>3</v>
      </c>
      <c r="E2120">
        <v>2</v>
      </c>
      <c r="F2120" t="s">
        <v>388</v>
      </c>
      <c r="G2120" s="3"/>
      <c r="H2120" s="3">
        <v>0</v>
      </c>
      <c r="I2120" s="9"/>
    </row>
    <row r="2121" spans="1:9">
      <c r="A2121" s="1" t="s">
        <v>34</v>
      </c>
      <c r="B2121" s="1" t="s">
        <v>387</v>
      </c>
      <c r="C2121" t="str">
        <f t="shared" si="33"/>
        <v xml:space="preserve"> </v>
      </c>
      <c r="D2121" s="1">
        <v>3</v>
      </c>
      <c r="E2121" s="1">
        <v>2</v>
      </c>
      <c r="F2121" s="1" t="s">
        <v>388</v>
      </c>
      <c r="G2121" s="3"/>
      <c r="H2121" s="3">
        <v>0</v>
      </c>
      <c r="I2121" s="9"/>
    </row>
    <row r="2122" spans="1:9">
      <c r="A2122" t="s">
        <v>34</v>
      </c>
      <c r="B2122" t="s">
        <v>387</v>
      </c>
      <c r="C2122" t="str">
        <f t="shared" si="33"/>
        <v xml:space="preserve"> </v>
      </c>
      <c r="D2122">
        <v>3</v>
      </c>
      <c r="E2122">
        <v>2</v>
      </c>
      <c r="F2122" t="s">
        <v>388</v>
      </c>
      <c r="G2122" s="3"/>
      <c r="H2122" s="3">
        <v>0</v>
      </c>
      <c r="I2122" s="9"/>
    </row>
    <row r="2123" spans="1:9">
      <c r="A2123" s="1" t="s">
        <v>34</v>
      </c>
      <c r="B2123" s="1" t="s">
        <v>387</v>
      </c>
      <c r="C2123" t="str">
        <f t="shared" si="33"/>
        <v xml:space="preserve"> </v>
      </c>
      <c r="D2123" s="1">
        <v>3</v>
      </c>
      <c r="E2123" s="1">
        <v>2</v>
      </c>
      <c r="F2123" s="1" t="s">
        <v>388</v>
      </c>
      <c r="G2123" s="3"/>
      <c r="H2123" s="3">
        <v>0</v>
      </c>
      <c r="I2123" s="9"/>
    </row>
    <row r="2124" spans="1:9">
      <c r="A2124" t="s">
        <v>34</v>
      </c>
      <c r="B2124" t="s">
        <v>387</v>
      </c>
      <c r="C2124" t="str">
        <f t="shared" si="33"/>
        <v>2498</v>
      </c>
      <c r="D2124">
        <v>3</v>
      </c>
      <c r="E2124">
        <v>2</v>
      </c>
      <c r="F2124" t="s">
        <v>388</v>
      </c>
      <c r="G2124" t="s">
        <v>15</v>
      </c>
      <c r="H2124" s="2">
        <f>H2108-SUMIF(G2109:G2123,"&lt;&gt;",H2109:H2123)</f>
        <v>0</v>
      </c>
    </row>
    <row r="2125" spans="1:9">
      <c r="A2125" s="1"/>
      <c r="B2125" s="1"/>
      <c r="C2125" t="str">
        <f t="shared" si="33"/>
        <v xml:space="preserve"> </v>
      </c>
      <c r="D2125" s="1"/>
      <c r="E2125" s="1"/>
      <c r="F2125" s="1"/>
      <c r="G2125" s="1"/>
      <c r="H2125" s="1"/>
      <c r="I2125" s="43"/>
    </row>
    <row r="2126" spans="1:9">
      <c r="A2126" t="s">
        <v>34</v>
      </c>
      <c r="B2126" t="s">
        <v>389</v>
      </c>
      <c r="C2126" t="str">
        <f t="shared" si="33"/>
        <v xml:space="preserve"> </v>
      </c>
      <c r="D2126">
        <v>3</v>
      </c>
      <c r="E2126">
        <v>1</v>
      </c>
      <c r="F2126" t="s">
        <v>390</v>
      </c>
      <c r="G2126" t="s">
        <v>13</v>
      </c>
      <c r="H2126" s="2">
        <f>VLOOKUP(B2126,'uc_2024-25'!D:U, 18, FALSE)</f>
        <v>112</v>
      </c>
      <c r="I2126" s="9"/>
    </row>
    <row r="2127" spans="1:9">
      <c r="A2127" s="1" t="s">
        <v>34</v>
      </c>
      <c r="B2127" s="1" t="s">
        <v>389</v>
      </c>
      <c r="C2127" t="str">
        <f t="shared" si="33"/>
        <v xml:space="preserve"> </v>
      </c>
      <c r="D2127" s="1">
        <v>3</v>
      </c>
      <c r="E2127" s="1">
        <v>1</v>
      </c>
      <c r="F2127" s="1" t="s">
        <v>390</v>
      </c>
      <c r="G2127" s="4" t="str">
        <f>VLOOKUP(B2126,'uc_2024-25'!D:AB, 25, FALSE)</f>
        <v>Maria Manuel Cordeiro Salgueiro Romeiras</v>
      </c>
      <c r="H2127" s="3">
        <v>40</v>
      </c>
      <c r="I2127" s="9"/>
    </row>
    <row r="2128" spans="1:9">
      <c r="A2128" t="s">
        <v>34</v>
      </c>
      <c r="B2128" t="s">
        <v>389</v>
      </c>
      <c r="C2128" t="str">
        <f t="shared" si="33"/>
        <v xml:space="preserve"> </v>
      </c>
      <c r="D2128">
        <v>3</v>
      </c>
      <c r="E2128">
        <v>1</v>
      </c>
      <c r="F2128" t="s">
        <v>390</v>
      </c>
      <c r="G2128" s="3" t="s">
        <v>160</v>
      </c>
      <c r="H2128" s="3">
        <v>20</v>
      </c>
      <c r="I2128" s="9"/>
    </row>
    <row r="2129" spans="1:9">
      <c r="A2129" s="1" t="s">
        <v>34</v>
      </c>
      <c r="B2129" s="1" t="s">
        <v>389</v>
      </c>
      <c r="C2129" t="str">
        <f t="shared" si="33"/>
        <v xml:space="preserve"> </v>
      </c>
      <c r="D2129" s="1">
        <v>3</v>
      </c>
      <c r="E2129" s="1">
        <v>1</v>
      </c>
      <c r="F2129" s="1" t="s">
        <v>390</v>
      </c>
      <c r="G2129" s="3" t="s">
        <v>391</v>
      </c>
      <c r="H2129" s="3">
        <v>20</v>
      </c>
      <c r="I2129" s="9"/>
    </row>
    <row r="2130" spans="1:9">
      <c r="A2130" t="s">
        <v>34</v>
      </c>
      <c r="B2130" t="s">
        <v>389</v>
      </c>
      <c r="C2130" t="str">
        <f t="shared" si="33"/>
        <v xml:space="preserve"> </v>
      </c>
      <c r="D2130">
        <v>3</v>
      </c>
      <c r="E2130">
        <v>1</v>
      </c>
      <c r="F2130" t="s">
        <v>390</v>
      </c>
      <c r="G2130" s="3" t="s">
        <v>199</v>
      </c>
      <c r="H2130" s="3">
        <v>32</v>
      </c>
      <c r="I2130" s="9"/>
    </row>
    <row r="2131" spans="1:9">
      <c r="A2131" s="1" t="s">
        <v>34</v>
      </c>
      <c r="B2131" s="1" t="s">
        <v>389</v>
      </c>
      <c r="C2131" t="str">
        <f t="shared" si="33"/>
        <v xml:space="preserve"> </v>
      </c>
      <c r="D2131" s="1">
        <v>3</v>
      </c>
      <c r="E2131" s="1">
        <v>1</v>
      </c>
      <c r="F2131" s="1" t="s">
        <v>390</v>
      </c>
      <c r="G2131" s="3"/>
      <c r="H2131" s="3">
        <v>0</v>
      </c>
      <c r="I2131" s="9"/>
    </row>
    <row r="2132" spans="1:9">
      <c r="A2132" t="s">
        <v>34</v>
      </c>
      <c r="B2132" t="s">
        <v>389</v>
      </c>
      <c r="C2132" t="str">
        <f t="shared" si="33"/>
        <v xml:space="preserve"> </v>
      </c>
      <c r="D2132">
        <v>3</v>
      </c>
      <c r="E2132">
        <v>1</v>
      </c>
      <c r="F2132" t="s">
        <v>390</v>
      </c>
      <c r="G2132" s="3"/>
      <c r="H2132" s="3">
        <v>0</v>
      </c>
      <c r="I2132" s="9"/>
    </row>
    <row r="2133" spans="1:9">
      <c r="A2133" s="1" t="s">
        <v>34</v>
      </c>
      <c r="B2133" s="1" t="s">
        <v>389</v>
      </c>
      <c r="C2133" t="str">
        <f t="shared" si="33"/>
        <v xml:space="preserve"> </v>
      </c>
      <c r="D2133" s="1">
        <v>3</v>
      </c>
      <c r="E2133" s="1">
        <v>1</v>
      </c>
      <c r="F2133" s="1" t="s">
        <v>390</v>
      </c>
      <c r="G2133" s="3"/>
      <c r="H2133" s="3">
        <v>0</v>
      </c>
      <c r="I2133" s="9"/>
    </row>
    <row r="2134" spans="1:9">
      <c r="A2134" t="s">
        <v>34</v>
      </c>
      <c r="B2134" t="s">
        <v>389</v>
      </c>
      <c r="C2134" t="str">
        <f t="shared" si="33"/>
        <v xml:space="preserve"> </v>
      </c>
      <c r="D2134">
        <v>3</v>
      </c>
      <c r="E2134">
        <v>1</v>
      </c>
      <c r="F2134" t="s">
        <v>390</v>
      </c>
      <c r="G2134" s="3"/>
      <c r="H2134" s="3">
        <v>0</v>
      </c>
      <c r="I2134" s="9"/>
    </row>
    <row r="2135" spans="1:9">
      <c r="A2135" s="1" t="s">
        <v>34</v>
      </c>
      <c r="B2135" s="1" t="s">
        <v>389</v>
      </c>
      <c r="C2135" t="str">
        <f t="shared" si="33"/>
        <v xml:space="preserve"> </v>
      </c>
      <c r="D2135" s="1">
        <v>3</v>
      </c>
      <c r="E2135" s="1">
        <v>1</v>
      </c>
      <c r="F2135" s="1" t="s">
        <v>390</v>
      </c>
      <c r="G2135" s="3"/>
      <c r="H2135" s="3">
        <v>0</v>
      </c>
      <c r="I2135" s="9"/>
    </row>
    <row r="2136" spans="1:9">
      <c r="A2136" t="s">
        <v>34</v>
      </c>
      <c r="B2136" t="s">
        <v>389</v>
      </c>
      <c r="C2136" t="str">
        <f t="shared" si="33"/>
        <v xml:space="preserve"> </v>
      </c>
      <c r="D2136">
        <v>3</v>
      </c>
      <c r="E2136">
        <v>1</v>
      </c>
      <c r="F2136" t="s">
        <v>390</v>
      </c>
      <c r="G2136" s="3"/>
      <c r="H2136" s="3">
        <v>0</v>
      </c>
      <c r="I2136" s="9"/>
    </row>
    <row r="2137" spans="1:9">
      <c r="A2137" s="1" t="s">
        <v>34</v>
      </c>
      <c r="B2137" s="1" t="s">
        <v>389</v>
      </c>
      <c r="C2137" t="str">
        <f t="shared" si="33"/>
        <v xml:space="preserve"> </v>
      </c>
      <c r="D2137" s="1">
        <v>3</v>
      </c>
      <c r="E2137" s="1">
        <v>1</v>
      </c>
      <c r="F2137" s="1" t="s">
        <v>390</v>
      </c>
      <c r="G2137" s="3"/>
      <c r="H2137" s="3">
        <v>0</v>
      </c>
      <c r="I2137" s="9"/>
    </row>
    <row r="2138" spans="1:9">
      <c r="A2138" t="s">
        <v>34</v>
      </c>
      <c r="B2138" t="s">
        <v>389</v>
      </c>
      <c r="C2138" t="str">
        <f t="shared" si="33"/>
        <v xml:space="preserve"> </v>
      </c>
      <c r="D2138">
        <v>3</v>
      </c>
      <c r="E2138">
        <v>1</v>
      </c>
      <c r="F2138" t="s">
        <v>390</v>
      </c>
      <c r="G2138" s="3"/>
      <c r="H2138" s="3">
        <v>0</v>
      </c>
      <c r="I2138" s="9"/>
    </row>
    <row r="2139" spans="1:9">
      <c r="A2139" s="1" t="s">
        <v>34</v>
      </c>
      <c r="B2139" s="1" t="s">
        <v>389</v>
      </c>
      <c r="C2139" t="str">
        <f t="shared" si="33"/>
        <v xml:space="preserve"> </v>
      </c>
      <c r="D2139" s="1">
        <v>3</v>
      </c>
      <c r="E2139" s="1">
        <v>1</v>
      </c>
      <c r="F2139" s="1" t="s">
        <v>390</v>
      </c>
      <c r="G2139" s="3"/>
      <c r="H2139" s="3">
        <v>0</v>
      </c>
      <c r="I2139" s="9"/>
    </row>
    <row r="2140" spans="1:9">
      <c r="A2140" t="s">
        <v>34</v>
      </c>
      <c r="B2140" t="s">
        <v>389</v>
      </c>
      <c r="C2140" t="str">
        <f t="shared" si="33"/>
        <v xml:space="preserve"> </v>
      </c>
      <c r="D2140">
        <v>3</v>
      </c>
      <c r="E2140">
        <v>1</v>
      </c>
      <c r="F2140" t="s">
        <v>390</v>
      </c>
      <c r="G2140" s="3"/>
      <c r="H2140" s="3">
        <v>0</v>
      </c>
      <c r="I2140" s="9"/>
    </row>
    <row r="2141" spans="1:9">
      <c r="A2141" s="1" t="s">
        <v>34</v>
      </c>
      <c r="B2141" s="1" t="s">
        <v>389</v>
      </c>
      <c r="C2141" t="str">
        <f t="shared" si="33"/>
        <v xml:space="preserve"> </v>
      </c>
      <c r="D2141" s="1">
        <v>3</v>
      </c>
      <c r="E2141" s="1">
        <v>1</v>
      </c>
      <c r="F2141" s="1" t="s">
        <v>390</v>
      </c>
      <c r="G2141" s="3"/>
      <c r="H2141" s="3">
        <v>0</v>
      </c>
      <c r="I2141" s="9"/>
    </row>
    <row r="2142" spans="1:9">
      <c r="A2142" t="s">
        <v>34</v>
      </c>
      <c r="B2142" t="s">
        <v>389</v>
      </c>
      <c r="C2142" t="str">
        <f t="shared" si="33"/>
        <v>2499</v>
      </c>
      <c r="D2142">
        <v>3</v>
      </c>
      <c r="E2142">
        <v>1</v>
      </c>
      <c r="F2142" t="s">
        <v>390</v>
      </c>
      <c r="G2142" t="s">
        <v>15</v>
      </c>
      <c r="H2142" s="2">
        <f>H2126-SUMIF(G2127:G2141,"&lt;&gt;",H2127:H2141)</f>
        <v>0</v>
      </c>
    </row>
    <row r="2143" spans="1:9">
      <c r="A2143" s="1"/>
      <c r="B2143" s="1"/>
      <c r="C2143" t="str">
        <f t="shared" si="33"/>
        <v xml:space="preserve"> </v>
      </c>
      <c r="D2143" s="1"/>
      <c r="E2143" s="1"/>
      <c r="F2143" s="1"/>
      <c r="G2143" s="1"/>
      <c r="H2143" s="1"/>
      <c r="I2143" s="43"/>
    </row>
    <row r="2144" spans="1:9">
      <c r="A2144" t="s">
        <v>34</v>
      </c>
      <c r="B2144" t="s">
        <v>392</v>
      </c>
      <c r="C2144" t="str">
        <f t="shared" si="33"/>
        <v xml:space="preserve"> </v>
      </c>
      <c r="D2144">
        <v>3</v>
      </c>
      <c r="E2144">
        <v>2</v>
      </c>
      <c r="F2144" t="s">
        <v>393</v>
      </c>
      <c r="G2144" t="s">
        <v>13</v>
      </c>
      <c r="H2144" s="2">
        <f>VLOOKUP(B2144,'uc_2024-25'!D:U, 18, FALSE)</f>
        <v>112</v>
      </c>
      <c r="I2144" s="9"/>
    </row>
    <row r="2145" spans="1:9">
      <c r="A2145" s="1" t="s">
        <v>34</v>
      </c>
      <c r="B2145" s="1" t="s">
        <v>392</v>
      </c>
      <c r="C2145" t="str">
        <f t="shared" si="33"/>
        <v xml:space="preserve"> </v>
      </c>
      <c r="D2145" s="1">
        <v>3</v>
      </c>
      <c r="E2145" s="1">
        <v>2</v>
      </c>
      <c r="F2145" s="1" t="s">
        <v>393</v>
      </c>
      <c r="G2145" s="4" t="str">
        <f>VLOOKUP(B2144,'uc_2024-25'!D:AB, 25, FALSE)</f>
        <v>Elisabete Tavares Lacerda de Figueiredo Oliveira</v>
      </c>
      <c r="H2145" s="3">
        <v>23</v>
      </c>
      <c r="I2145" s="9"/>
    </row>
    <row r="2146" spans="1:9">
      <c r="A2146" t="s">
        <v>34</v>
      </c>
      <c r="B2146" t="s">
        <v>392</v>
      </c>
      <c r="C2146" t="str">
        <f t="shared" si="33"/>
        <v xml:space="preserve"> </v>
      </c>
      <c r="D2146">
        <v>3</v>
      </c>
      <c r="E2146">
        <v>2</v>
      </c>
      <c r="F2146" t="s">
        <v>393</v>
      </c>
      <c r="G2146" s="3" t="s">
        <v>394</v>
      </c>
      <c r="H2146" s="3">
        <v>12</v>
      </c>
      <c r="I2146" s="9"/>
    </row>
    <row r="2147" spans="1:9">
      <c r="A2147" s="1" t="s">
        <v>34</v>
      </c>
      <c r="B2147" s="1" t="s">
        <v>392</v>
      </c>
      <c r="C2147" t="str">
        <f t="shared" si="33"/>
        <v xml:space="preserve"> </v>
      </c>
      <c r="D2147" s="1">
        <v>3</v>
      </c>
      <c r="E2147" s="1">
        <v>2</v>
      </c>
      <c r="F2147" s="1" t="s">
        <v>393</v>
      </c>
      <c r="G2147" s="3" t="s">
        <v>395</v>
      </c>
      <c r="H2147" s="3">
        <v>21</v>
      </c>
      <c r="I2147" s="9"/>
    </row>
    <row r="2148" spans="1:9">
      <c r="A2148" t="s">
        <v>34</v>
      </c>
      <c r="B2148" t="s">
        <v>392</v>
      </c>
      <c r="C2148" t="str">
        <f t="shared" si="33"/>
        <v xml:space="preserve"> </v>
      </c>
      <c r="D2148">
        <v>3</v>
      </c>
      <c r="E2148">
        <v>2</v>
      </c>
      <c r="F2148" t="s">
        <v>393</v>
      </c>
      <c r="G2148" s="3" t="s">
        <v>57</v>
      </c>
      <c r="H2148" s="3">
        <v>5</v>
      </c>
      <c r="I2148" s="9"/>
    </row>
    <row r="2149" spans="1:9">
      <c r="A2149" s="1" t="s">
        <v>34</v>
      </c>
      <c r="B2149" s="1" t="s">
        <v>392</v>
      </c>
      <c r="C2149" t="str">
        <f t="shared" si="33"/>
        <v xml:space="preserve"> </v>
      </c>
      <c r="D2149" s="1">
        <v>3</v>
      </c>
      <c r="E2149" s="1">
        <v>2</v>
      </c>
      <c r="F2149" s="1" t="s">
        <v>393</v>
      </c>
      <c r="G2149" s="3" t="s">
        <v>207</v>
      </c>
      <c r="H2149" s="3">
        <v>21</v>
      </c>
      <c r="I2149" s="9"/>
    </row>
    <row r="2150" spans="1:9">
      <c r="A2150" t="s">
        <v>34</v>
      </c>
      <c r="B2150" t="s">
        <v>392</v>
      </c>
      <c r="C2150" t="str">
        <f t="shared" si="33"/>
        <v xml:space="preserve"> </v>
      </c>
      <c r="D2150">
        <v>3</v>
      </c>
      <c r="E2150">
        <v>2</v>
      </c>
      <c r="F2150" t="s">
        <v>393</v>
      </c>
      <c r="G2150" s="3" t="s">
        <v>28</v>
      </c>
      <c r="H2150" s="3">
        <v>5</v>
      </c>
      <c r="I2150" s="9"/>
    </row>
    <row r="2151" spans="1:9">
      <c r="A2151" s="1" t="s">
        <v>34</v>
      </c>
      <c r="B2151" s="1" t="s">
        <v>392</v>
      </c>
      <c r="C2151" t="str">
        <f t="shared" si="33"/>
        <v xml:space="preserve"> </v>
      </c>
      <c r="D2151" s="1">
        <v>3</v>
      </c>
      <c r="E2151" s="1">
        <v>2</v>
      </c>
      <c r="F2151" s="1" t="s">
        <v>393</v>
      </c>
      <c r="G2151" s="3" t="s">
        <v>54</v>
      </c>
      <c r="H2151" s="3">
        <v>10</v>
      </c>
      <c r="I2151" s="9"/>
    </row>
    <row r="2152" spans="1:9">
      <c r="A2152" t="s">
        <v>34</v>
      </c>
      <c r="B2152" t="s">
        <v>392</v>
      </c>
      <c r="C2152" t="str">
        <f t="shared" si="33"/>
        <v xml:space="preserve"> </v>
      </c>
      <c r="D2152">
        <v>3</v>
      </c>
      <c r="E2152">
        <v>2</v>
      </c>
      <c r="F2152" t="s">
        <v>393</v>
      </c>
      <c r="G2152" s="3" t="s">
        <v>39</v>
      </c>
      <c r="H2152" s="3">
        <v>15</v>
      </c>
      <c r="I2152" s="9"/>
    </row>
    <row r="2153" spans="1:9">
      <c r="A2153" s="1" t="s">
        <v>34</v>
      </c>
      <c r="B2153" s="1" t="s">
        <v>392</v>
      </c>
      <c r="C2153" t="str">
        <f t="shared" si="33"/>
        <v xml:space="preserve"> </v>
      </c>
      <c r="D2153" s="1">
        <v>3</v>
      </c>
      <c r="E2153" s="1">
        <v>2</v>
      </c>
      <c r="F2153" s="1" t="s">
        <v>393</v>
      </c>
      <c r="G2153" s="3"/>
      <c r="H2153" s="3">
        <v>0</v>
      </c>
      <c r="I2153" s="9"/>
    </row>
    <row r="2154" spans="1:9">
      <c r="A2154" t="s">
        <v>34</v>
      </c>
      <c r="B2154" t="s">
        <v>392</v>
      </c>
      <c r="C2154" t="str">
        <f t="shared" si="33"/>
        <v xml:space="preserve"> </v>
      </c>
      <c r="D2154">
        <v>3</v>
      </c>
      <c r="E2154">
        <v>2</v>
      </c>
      <c r="F2154" t="s">
        <v>393</v>
      </c>
      <c r="G2154" s="3"/>
      <c r="H2154" s="3">
        <v>0</v>
      </c>
      <c r="I2154" s="9"/>
    </row>
    <row r="2155" spans="1:9">
      <c r="A2155" s="1" t="s">
        <v>34</v>
      </c>
      <c r="B2155" s="1" t="s">
        <v>392</v>
      </c>
      <c r="C2155" t="str">
        <f t="shared" si="33"/>
        <v xml:space="preserve"> </v>
      </c>
      <c r="D2155" s="1">
        <v>3</v>
      </c>
      <c r="E2155" s="1">
        <v>2</v>
      </c>
      <c r="F2155" s="1" t="s">
        <v>393</v>
      </c>
      <c r="G2155" s="3"/>
      <c r="H2155" s="3">
        <v>0</v>
      </c>
      <c r="I2155" s="9"/>
    </row>
    <row r="2156" spans="1:9">
      <c r="A2156" t="s">
        <v>34</v>
      </c>
      <c r="B2156" t="s">
        <v>392</v>
      </c>
      <c r="C2156" t="str">
        <f t="shared" si="33"/>
        <v xml:space="preserve"> </v>
      </c>
      <c r="D2156">
        <v>3</v>
      </c>
      <c r="E2156">
        <v>2</v>
      </c>
      <c r="F2156" t="s">
        <v>393</v>
      </c>
      <c r="G2156" s="3"/>
      <c r="H2156" s="3">
        <v>0</v>
      </c>
      <c r="I2156" s="9"/>
    </row>
    <row r="2157" spans="1:9">
      <c r="A2157" s="1" t="s">
        <v>34</v>
      </c>
      <c r="B2157" s="1" t="s">
        <v>392</v>
      </c>
      <c r="C2157" t="str">
        <f t="shared" si="33"/>
        <v xml:space="preserve"> </v>
      </c>
      <c r="D2157" s="1">
        <v>3</v>
      </c>
      <c r="E2157" s="1">
        <v>2</v>
      </c>
      <c r="F2157" s="1" t="s">
        <v>393</v>
      </c>
      <c r="G2157" s="3"/>
      <c r="H2157" s="3">
        <v>0</v>
      </c>
      <c r="I2157" s="9"/>
    </row>
    <row r="2158" spans="1:9">
      <c r="A2158" t="s">
        <v>34</v>
      </c>
      <c r="B2158" t="s">
        <v>392</v>
      </c>
      <c r="C2158" t="str">
        <f t="shared" si="33"/>
        <v xml:space="preserve"> </v>
      </c>
      <c r="D2158">
        <v>3</v>
      </c>
      <c r="E2158">
        <v>2</v>
      </c>
      <c r="F2158" t="s">
        <v>393</v>
      </c>
      <c r="G2158" s="3"/>
      <c r="H2158" s="3">
        <v>0</v>
      </c>
      <c r="I2158" s="9"/>
    </row>
    <row r="2159" spans="1:9">
      <c r="A2159" s="1" t="s">
        <v>34</v>
      </c>
      <c r="B2159" s="1" t="s">
        <v>392</v>
      </c>
      <c r="C2159" t="str">
        <f t="shared" si="33"/>
        <v xml:space="preserve"> </v>
      </c>
      <c r="D2159" s="1">
        <v>3</v>
      </c>
      <c r="E2159" s="1">
        <v>2</v>
      </c>
      <c r="F2159" s="1" t="s">
        <v>393</v>
      </c>
      <c r="G2159" s="3"/>
      <c r="H2159" s="3">
        <v>0</v>
      </c>
      <c r="I2159" s="9"/>
    </row>
    <row r="2160" spans="1:9">
      <c r="A2160" t="s">
        <v>34</v>
      </c>
      <c r="B2160" t="s">
        <v>392</v>
      </c>
      <c r="C2160" t="str">
        <f t="shared" si="33"/>
        <v>2495</v>
      </c>
      <c r="D2160">
        <v>3</v>
      </c>
      <c r="E2160">
        <v>2</v>
      </c>
      <c r="F2160" t="s">
        <v>393</v>
      </c>
      <c r="G2160" t="s">
        <v>15</v>
      </c>
      <c r="H2160" s="2">
        <f>H2144-SUMIF(G2145:G2159,"&lt;&gt;",H2145:H2159)</f>
        <v>0</v>
      </c>
    </row>
    <row r="2161" spans="1:9">
      <c r="A2161" s="1"/>
      <c r="B2161" s="1"/>
      <c r="C2161" t="str">
        <f t="shared" si="33"/>
        <v xml:space="preserve"> </v>
      </c>
      <c r="D2161" s="1"/>
      <c r="E2161" s="1"/>
      <c r="F2161" s="1"/>
      <c r="G2161" s="1"/>
      <c r="H2161" s="1"/>
      <c r="I2161" s="43"/>
    </row>
    <row r="2162" spans="1:9">
      <c r="A2162" t="s">
        <v>34</v>
      </c>
      <c r="B2162" t="s">
        <v>396</v>
      </c>
      <c r="C2162" t="str">
        <f t="shared" si="33"/>
        <v xml:space="preserve"> </v>
      </c>
      <c r="D2162">
        <v>3</v>
      </c>
      <c r="E2162">
        <v>2</v>
      </c>
      <c r="F2162" t="s">
        <v>397</v>
      </c>
      <c r="G2162" t="s">
        <v>13</v>
      </c>
      <c r="H2162" s="2">
        <f>VLOOKUP(B2162,'uc_2024-25'!D:U, 18, FALSE)</f>
        <v>112</v>
      </c>
      <c r="I2162" s="9"/>
    </row>
    <row r="2163" spans="1:9">
      <c r="A2163" s="1" t="s">
        <v>34</v>
      </c>
      <c r="B2163" s="1" t="s">
        <v>396</v>
      </c>
      <c r="C2163" t="str">
        <f t="shared" si="33"/>
        <v xml:space="preserve"> </v>
      </c>
      <c r="D2163" s="1">
        <v>3</v>
      </c>
      <c r="E2163" s="1">
        <v>2</v>
      </c>
      <c r="F2163" s="1" t="s">
        <v>397</v>
      </c>
      <c r="G2163" s="4" t="str">
        <f>VLOOKUP(B2162,'uc_2024-25'!D:AB, 25, FALSE)</f>
        <v>Isabel Maria Nunes de Sousa</v>
      </c>
      <c r="H2163" s="3">
        <v>55</v>
      </c>
      <c r="I2163" s="9"/>
    </row>
    <row r="2164" spans="1:9">
      <c r="A2164" t="s">
        <v>34</v>
      </c>
      <c r="B2164" t="s">
        <v>396</v>
      </c>
      <c r="C2164" t="str">
        <f t="shared" si="33"/>
        <v xml:space="preserve"> </v>
      </c>
      <c r="D2164">
        <v>3</v>
      </c>
      <c r="E2164">
        <v>2</v>
      </c>
      <c r="F2164" t="s">
        <v>397</v>
      </c>
      <c r="G2164" s="3" t="s">
        <v>398</v>
      </c>
      <c r="H2164" s="3">
        <v>5</v>
      </c>
      <c r="I2164" s="9" t="s">
        <v>399</v>
      </c>
    </row>
    <row r="2165" spans="1:9">
      <c r="A2165" s="1" t="s">
        <v>34</v>
      </c>
      <c r="B2165" s="1" t="s">
        <v>396</v>
      </c>
      <c r="C2165" t="str">
        <f t="shared" si="33"/>
        <v xml:space="preserve"> </v>
      </c>
      <c r="D2165" s="1">
        <v>3</v>
      </c>
      <c r="E2165" s="1">
        <v>2</v>
      </c>
      <c r="F2165" s="1" t="s">
        <v>397</v>
      </c>
      <c r="G2165" s="3" t="s">
        <v>400</v>
      </c>
      <c r="H2165" s="3">
        <v>2</v>
      </c>
      <c r="I2165" s="49" t="s">
        <v>399</v>
      </c>
    </row>
    <row r="2166" spans="1:9">
      <c r="A2166" t="s">
        <v>34</v>
      </c>
      <c r="B2166" t="s">
        <v>396</v>
      </c>
      <c r="C2166" t="str">
        <f t="shared" si="33"/>
        <v xml:space="preserve"> </v>
      </c>
      <c r="D2166">
        <v>3</v>
      </c>
      <c r="E2166">
        <v>2</v>
      </c>
      <c r="F2166" t="s">
        <v>397</v>
      </c>
      <c r="G2166" s="3" t="s">
        <v>202</v>
      </c>
      <c r="H2166" s="13">
        <v>2</v>
      </c>
      <c r="I2166" s="50" t="s">
        <v>399</v>
      </c>
    </row>
    <row r="2167" spans="1:9">
      <c r="A2167" s="1" t="s">
        <v>34</v>
      </c>
      <c r="B2167" s="1" t="s">
        <v>396</v>
      </c>
      <c r="C2167" t="str">
        <f t="shared" si="33"/>
        <v xml:space="preserve"> </v>
      </c>
      <c r="D2167" s="1">
        <v>3</v>
      </c>
      <c r="E2167" s="1">
        <v>2</v>
      </c>
      <c r="F2167" s="1" t="s">
        <v>397</v>
      </c>
      <c r="G2167" s="3" t="s">
        <v>81</v>
      </c>
      <c r="H2167" s="13">
        <v>7</v>
      </c>
      <c r="I2167" s="50" t="s">
        <v>399</v>
      </c>
    </row>
    <row r="2168" spans="1:9">
      <c r="A2168" t="s">
        <v>34</v>
      </c>
      <c r="B2168" t="s">
        <v>396</v>
      </c>
      <c r="C2168" t="str">
        <f t="shared" si="33"/>
        <v xml:space="preserve"> </v>
      </c>
      <c r="D2168">
        <v>3</v>
      </c>
      <c r="E2168">
        <v>2</v>
      </c>
      <c r="F2168" t="s">
        <v>397</v>
      </c>
      <c r="G2168" s="3" t="s">
        <v>401</v>
      </c>
      <c r="H2168" s="13">
        <v>2</v>
      </c>
      <c r="I2168" s="50" t="s">
        <v>399</v>
      </c>
    </row>
    <row r="2169" spans="1:9">
      <c r="A2169" s="1" t="s">
        <v>34</v>
      </c>
      <c r="B2169" s="1" t="s">
        <v>396</v>
      </c>
      <c r="C2169" t="str">
        <f t="shared" si="33"/>
        <v xml:space="preserve"> </v>
      </c>
      <c r="D2169" s="1">
        <v>3</v>
      </c>
      <c r="E2169" s="1">
        <v>2</v>
      </c>
      <c r="F2169" s="1" t="s">
        <v>397</v>
      </c>
      <c r="G2169" s="3" t="s">
        <v>402</v>
      </c>
      <c r="H2169" s="13">
        <v>2</v>
      </c>
      <c r="I2169" s="50" t="s">
        <v>399</v>
      </c>
    </row>
    <row r="2170" spans="1:9">
      <c r="A2170" t="s">
        <v>34</v>
      </c>
      <c r="B2170" t="s">
        <v>396</v>
      </c>
      <c r="C2170" t="str">
        <f t="shared" si="33"/>
        <v xml:space="preserve"> </v>
      </c>
      <c r="D2170">
        <v>3</v>
      </c>
      <c r="E2170">
        <v>2</v>
      </c>
      <c r="F2170" t="s">
        <v>397</v>
      </c>
      <c r="G2170" s="3" t="s">
        <v>403</v>
      </c>
      <c r="H2170" s="13">
        <v>9</v>
      </c>
      <c r="I2170" s="50" t="s">
        <v>399</v>
      </c>
    </row>
    <row r="2171" spans="1:9">
      <c r="A2171" s="1" t="s">
        <v>34</v>
      </c>
      <c r="B2171" s="1" t="s">
        <v>396</v>
      </c>
      <c r="C2171" t="str">
        <f t="shared" si="33"/>
        <v xml:space="preserve"> </v>
      </c>
      <c r="D2171" s="1">
        <v>3</v>
      </c>
      <c r="E2171" s="1">
        <v>2</v>
      </c>
      <c r="F2171" s="1" t="s">
        <v>397</v>
      </c>
      <c r="G2171" s="3" t="s">
        <v>404</v>
      </c>
      <c r="H2171" s="13">
        <v>4</v>
      </c>
      <c r="I2171" s="50" t="s">
        <v>399</v>
      </c>
    </row>
    <row r="2172" spans="1:9">
      <c r="A2172" t="s">
        <v>34</v>
      </c>
      <c r="B2172" t="s">
        <v>396</v>
      </c>
      <c r="C2172" t="str">
        <f t="shared" si="33"/>
        <v xml:space="preserve"> </v>
      </c>
      <c r="D2172">
        <v>3</v>
      </c>
      <c r="E2172">
        <v>2</v>
      </c>
      <c r="F2172" t="s">
        <v>397</v>
      </c>
      <c r="G2172" s="3" t="s">
        <v>203</v>
      </c>
      <c r="H2172" s="13">
        <v>10</v>
      </c>
      <c r="I2172" s="50" t="s">
        <v>399</v>
      </c>
    </row>
    <row r="2173" spans="1:9">
      <c r="A2173" s="1" t="s">
        <v>34</v>
      </c>
      <c r="B2173" s="1" t="s">
        <v>396</v>
      </c>
      <c r="C2173" t="str">
        <f t="shared" si="33"/>
        <v xml:space="preserve"> </v>
      </c>
      <c r="D2173" s="1">
        <v>3</v>
      </c>
      <c r="E2173" s="1">
        <v>2</v>
      </c>
      <c r="F2173" s="1" t="s">
        <v>397</v>
      </c>
      <c r="G2173" s="3" t="s">
        <v>405</v>
      </c>
      <c r="H2173" s="13">
        <v>5</v>
      </c>
      <c r="I2173" s="50" t="s">
        <v>399</v>
      </c>
    </row>
    <row r="2174" spans="1:9">
      <c r="A2174" t="s">
        <v>34</v>
      </c>
      <c r="B2174" t="s">
        <v>396</v>
      </c>
      <c r="C2174" t="str">
        <f t="shared" si="33"/>
        <v xml:space="preserve"> </v>
      </c>
      <c r="D2174">
        <v>3</v>
      </c>
      <c r="E2174">
        <v>2</v>
      </c>
      <c r="F2174" t="s">
        <v>397</v>
      </c>
      <c r="G2174" s="3" t="s">
        <v>207</v>
      </c>
      <c r="H2174" s="13">
        <v>4</v>
      </c>
      <c r="I2174" s="50" t="s">
        <v>399</v>
      </c>
    </row>
    <row r="2175" spans="1:9" ht="30.75">
      <c r="A2175" s="1" t="s">
        <v>34</v>
      </c>
      <c r="B2175" s="1" t="s">
        <v>396</v>
      </c>
      <c r="C2175" t="str">
        <f t="shared" si="33"/>
        <v xml:space="preserve"> </v>
      </c>
      <c r="D2175" s="1">
        <v>3</v>
      </c>
      <c r="E2175" s="1">
        <v>2</v>
      </c>
      <c r="F2175" s="1" t="s">
        <v>397</v>
      </c>
      <c r="G2175" s="3"/>
      <c r="H2175" s="13">
        <v>5</v>
      </c>
      <c r="I2175" s="9" t="s">
        <v>406</v>
      </c>
    </row>
    <row r="2176" spans="1:9">
      <c r="A2176" t="s">
        <v>34</v>
      </c>
      <c r="B2176" t="s">
        <v>396</v>
      </c>
      <c r="C2176" t="str">
        <f t="shared" si="33"/>
        <v xml:space="preserve"> </v>
      </c>
      <c r="D2176">
        <v>3</v>
      </c>
      <c r="E2176">
        <v>2</v>
      </c>
      <c r="F2176" t="s">
        <v>397</v>
      </c>
      <c r="G2176" s="3"/>
      <c r="H2176" s="3">
        <v>0</v>
      </c>
      <c r="I2176" s="51"/>
    </row>
    <row r="2177" spans="1:9">
      <c r="A2177" s="1" t="s">
        <v>34</v>
      </c>
      <c r="B2177" s="1" t="s">
        <v>396</v>
      </c>
      <c r="C2177" t="str">
        <f t="shared" si="33"/>
        <v xml:space="preserve"> </v>
      </c>
      <c r="D2177" s="1">
        <v>3</v>
      </c>
      <c r="E2177" s="1">
        <v>2</v>
      </c>
      <c r="F2177" s="1" t="s">
        <v>397</v>
      </c>
      <c r="G2177" s="3"/>
      <c r="H2177" s="3">
        <v>0</v>
      </c>
      <c r="I2177" s="9"/>
    </row>
    <row r="2178" spans="1:9">
      <c r="A2178" t="s">
        <v>34</v>
      </c>
      <c r="B2178" t="s">
        <v>396</v>
      </c>
      <c r="C2178" t="str">
        <f t="shared" si="33"/>
        <v>2496</v>
      </c>
      <c r="D2178">
        <v>3</v>
      </c>
      <c r="E2178">
        <v>2</v>
      </c>
      <c r="F2178" t="s">
        <v>397</v>
      </c>
      <c r="G2178" t="s">
        <v>15</v>
      </c>
      <c r="H2178" s="2">
        <f>H2162-SUMIF(G2163:G2177,"&lt;&gt;",H2163:H2177)</f>
        <v>5</v>
      </c>
    </row>
    <row r="2179" spans="1:9">
      <c r="A2179" s="1"/>
      <c r="B2179" s="1"/>
      <c r="C2179" t="str">
        <f t="shared" ref="C2179:C2242" si="34">IF(G2179="Em falta (positivo); A mais (negativo):",B2179," ")</f>
        <v xml:space="preserve"> </v>
      </c>
      <c r="D2179" s="1"/>
      <c r="E2179" s="1"/>
      <c r="F2179" s="1"/>
      <c r="G2179" s="1"/>
      <c r="H2179" s="1"/>
      <c r="I2179" s="43"/>
    </row>
    <row r="2180" spans="1:9">
      <c r="A2180" t="s">
        <v>34</v>
      </c>
      <c r="B2180" t="s">
        <v>407</v>
      </c>
      <c r="C2180" t="str">
        <f t="shared" si="34"/>
        <v xml:space="preserve"> </v>
      </c>
      <c r="D2180">
        <v>3</v>
      </c>
      <c r="E2180">
        <v>2</v>
      </c>
      <c r="F2180" t="s">
        <v>408</v>
      </c>
      <c r="G2180" t="s">
        <v>13</v>
      </c>
      <c r="H2180" s="2">
        <f>VLOOKUP(B2180,'uc_2024-25'!D:U, 18, FALSE)</f>
        <v>56</v>
      </c>
      <c r="I2180" s="9"/>
    </row>
    <row r="2181" spans="1:9">
      <c r="A2181" s="1" t="s">
        <v>34</v>
      </c>
      <c r="B2181" s="1" t="s">
        <v>407</v>
      </c>
      <c r="C2181" t="str">
        <f t="shared" si="34"/>
        <v xml:space="preserve"> </v>
      </c>
      <c r="D2181" s="1">
        <v>3</v>
      </c>
      <c r="E2181" s="1">
        <v>2</v>
      </c>
      <c r="F2181" s="1" t="s">
        <v>408</v>
      </c>
      <c r="G2181" s="4" t="str">
        <f>VLOOKUP(B2180,'uc_2024-25'!D:AB, 25, FALSE)</f>
        <v>Cláudia Saramago de Carvalho Marques-dos-Santos</v>
      </c>
      <c r="H2181" s="3">
        <v>56</v>
      </c>
      <c r="I2181" s="9"/>
    </row>
    <row r="2182" spans="1:9">
      <c r="A2182" t="s">
        <v>34</v>
      </c>
      <c r="B2182" t="s">
        <v>407</v>
      </c>
      <c r="C2182" t="str">
        <f t="shared" si="34"/>
        <v xml:space="preserve"> </v>
      </c>
      <c r="D2182">
        <v>3</v>
      </c>
      <c r="E2182">
        <v>2</v>
      </c>
      <c r="F2182" t="s">
        <v>408</v>
      </c>
      <c r="G2182" s="3"/>
      <c r="H2182" s="3">
        <v>0</v>
      </c>
      <c r="I2182" s="9"/>
    </row>
    <row r="2183" spans="1:9">
      <c r="A2183" s="1" t="s">
        <v>34</v>
      </c>
      <c r="B2183" s="1" t="s">
        <v>407</v>
      </c>
      <c r="C2183" t="str">
        <f t="shared" si="34"/>
        <v xml:space="preserve"> </v>
      </c>
      <c r="D2183" s="1">
        <v>3</v>
      </c>
      <c r="E2183" s="1">
        <v>2</v>
      </c>
      <c r="F2183" s="1" t="s">
        <v>408</v>
      </c>
      <c r="G2183" s="3"/>
      <c r="H2183" s="3">
        <v>0</v>
      </c>
      <c r="I2183" s="9"/>
    </row>
    <row r="2184" spans="1:9">
      <c r="A2184" t="s">
        <v>34</v>
      </c>
      <c r="B2184" t="s">
        <v>407</v>
      </c>
      <c r="C2184" t="str">
        <f t="shared" si="34"/>
        <v xml:space="preserve"> </v>
      </c>
      <c r="D2184">
        <v>3</v>
      </c>
      <c r="E2184">
        <v>2</v>
      </c>
      <c r="F2184" t="s">
        <v>408</v>
      </c>
      <c r="G2184" s="3"/>
      <c r="H2184" s="3">
        <v>0</v>
      </c>
      <c r="I2184" s="9"/>
    </row>
    <row r="2185" spans="1:9">
      <c r="A2185" s="1" t="s">
        <v>34</v>
      </c>
      <c r="B2185" s="1" t="s">
        <v>407</v>
      </c>
      <c r="C2185" t="str">
        <f t="shared" si="34"/>
        <v xml:space="preserve"> </v>
      </c>
      <c r="D2185" s="1">
        <v>3</v>
      </c>
      <c r="E2185" s="1">
        <v>2</v>
      </c>
      <c r="F2185" s="1" t="s">
        <v>408</v>
      </c>
      <c r="G2185" s="3"/>
      <c r="H2185" s="3">
        <v>0</v>
      </c>
      <c r="I2185" s="9"/>
    </row>
    <row r="2186" spans="1:9">
      <c r="A2186" t="s">
        <v>34</v>
      </c>
      <c r="B2186" t="s">
        <v>407</v>
      </c>
      <c r="C2186" t="str">
        <f t="shared" si="34"/>
        <v xml:space="preserve"> </v>
      </c>
      <c r="D2186">
        <v>3</v>
      </c>
      <c r="E2186">
        <v>2</v>
      </c>
      <c r="F2186" t="s">
        <v>408</v>
      </c>
      <c r="G2186" s="3"/>
      <c r="H2186" s="3">
        <v>0</v>
      </c>
      <c r="I2186" s="9"/>
    </row>
    <row r="2187" spans="1:9">
      <c r="A2187" s="1" t="s">
        <v>34</v>
      </c>
      <c r="B2187" s="1" t="s">
        <v>407</v>
      </c>
      <c r="C2187" t="str">
        <f t="shared" si="34"/>
        <v xml:space="preserve"> </v>
      </c>
      <c r="D2187" s="1">
        <v>3</v>
      </c>
      <c r="E2187" s="1">
        <v>2</v>
      </c>
      <c r="F2187" s="1" t="s">
        <v>408</v>
      </c>
      <c r="G2187" s="3"/>
      <c r="H2187" s="3">
        <v>0</v>
      </c>
      <c r="I2187" s="9"/>
    </row>
    <row r="2188" spans="1:9">
      <c r="A2188" t="s">
        <v>34</v>
      </c>
      <c r="B2188" t="s">
        <v>407</v>
      </c>
      <c r="C2188" t="str">
        <f t="shared" si="34"/>
        <v xml:space="preserve"> </v>
      </c>
      <c r="D2188">
        <v>3</v>
      </c>
      <c r="E2188">
        <v>2</v>
      </c>
      <c r="F2188" t="s">
        <v>408</v>
      </c>
      <c r="G2188" s="3"/>
      <c r="H2188" s="3">
        <v>0</v>
      </c>
      <c r="I2188" s="9"/>
    </row>
    <row r="2189" spans="1:9">
      <c r="A2189" s="1" t="s">
        <v>34</v>
      </c>
      <c r="B2189" s="1" t="s">
        <v>407</v>
      </c>
      <c r="C2189" t="str">
        <f t="shared" si="34"/>
        <v xml:space="preserve"> </v>
      </c>
      <c r="D2189" s="1">
        <v>3</v>
      </c>
      <c r="E2189" s="1">
        <v>2</v>
      </c>
      <c r="F2189" s="1" t="s">
        <v>408</v>
      </c>
      <c r="G2189" s="3"/>
      <c r="H2189" s="3">
        <v>0</v>
      </c>
      <c r="I2189" s="9"/>
    </row>
    <row r="2190" spans="1:9">
      <c r="A2190" t="s">
        <v>34</v>
      </c>
      <c r="B2190" t="s">
        <v>407</v>
      </c>
      <c r="C2190" t="str">
        <f t="shared" si="34"/>
        <v xml:space="preserve"> </v>
      </c>
      <c r="D2190">
        <v>3</v>
      </c>
      <c r="E2190">
        <v>2</v>
      </c>
      <c r="F2190" t="s">
        <v>408</v>
      </c>
      <c r="G2190" s="3"/>
      <c r="H2190" s="3">
        <v>0</v>
      </c>
      <c r="I2190" s="9"/>
    </row>
    <row r="2191" spans="1:9">
      <c r="A2191" s="1" t="s">
        <v>34</v>
      </c>
      <c r="B2191" s="1" t="s">
        <v>407</v>
      </c>
      <c r="C2191" t="str">
        <f t="shared" si="34"/>
        <v xml:space="preserve"> </v>
      </c>
      <c r="D2191" s="1">
        <v>3</v>
      </c>
      <c r="E2191" s="1">
        <v>2</v>
      </c>
      <c r="F2191" s="1" t="s">
        <v>408</v>
      </c>
      <c r="G2191" s="3"/>
      <c r="H2191" s="3">
        <v>0</v>
      </c>
      <c r="I2191" s="9"/>
    </row>
    <row r="2192" spans="1:9">
      <c r="A2192" t="s">
        <v>34</v>
      </c>
      <c r="B2192" t="s">
        <v>407</v>
      </c>
      <c r="C2192" t="str">
        <f t="shared" si="34"/>
        <v xml:space="preserve"> </v>
      </c>
      <c r="D2192">
        <v>3</v>
      </c>
      <c r="E2192">
        <v>2</v>
      </c>
      <c r="F2192" t="s">
        <v>408</v>
      </c>
      <c r="G2192" s="3"/>
      <c r="H2192" s="3">
        <v>0</v>
      </c>
      <c r="I2192" s="9"/>
    </row>
    <row r="2193" spans="1:9">
      <c r="A2193" s="1" t="s">
        <v>34</v>
      </c>
      <c r="B2193" s="1" t="s">
        <v>407</v>
      </c>
      <c r="C2193" t="str">
        <f t="shared" si="34"/>
        <v xml:space="preserve"> </v>
      </c>
      <c r="D2193" s="1">
        <v>3</v>
      </c>
      <c r="E2193" s="1">
        <v>2</v>
      </c>
      <c r="F2193" s="1" t="s">
        <v>408</v>
      </c>
      <c r="G2193" s="3"/>
      <c r="H2193" s="3">
        <v>0</v>
      </c>
      <c r="I2193" s="9"/>
    </row>
    <row r="2194" spans="1:9">
      <c r="A2194" t="s">
        <v>34</v>
      </c>
      <c r="B2194" t="s">
        <v>407</v>
      </c>
      <c r="C2194" t="str">
        <f t="shared" si="34"/>
        <v xml:space="preserve"> </v>
      </c>
      <c r="D2194">
        <v>3</v>
      </c>
      <c r="E2194">
        <v>2</v>
      </c>
      <c r="F2194" t="s">
        <v>408</v>
      </c>
      <c r="G2194" s="3"/>
      <c r="H2194" s="3">
        <v>0</v>
      </c>
      <c r="I2194" s="9"/>
    </row>
    <row r="2195" spans="1:9">
      <c r="A2195" s="1" t="s">
        <v>34</v>
      </c>
      <c r="B2195" s="1" t="s">
        <v>407</v>
      </c>
      <c r="C2195" t="str">
        <f t="shared" si="34"/>
        <v xml:space="preserve"> </v>
      </c>
      <c r="D2195" s="1">
        <v>3</v>
      </c>
      <c r="E2195" s="1">
        <v>2</v>
      </c>
      <c r="F2195" s="1" t="s">
        <v>408</v>
      </c>
      <c r="G2195" s="3"/>
      <c r="H2195" s="3">
        <v>0</v>
      </c>
      <c r="I2195" s="9"/>
    </row>
    <row r="2196" spans="1:9">
      <c r="A2196" t="s">
        <v>34</v>
      </c>
      <c r="B2196" t="s">
        <v>407</v>
      </c>
      <c r="C2196" t="str">
        <f t="shared" si="34"/>
        <v>2497</v>
      </c>
      <c r="D2196">
        <v>3</v>
      </c>
      <c r="E2196">
        <v>2</v>
      </c>
      <c r="F2196" t="s">
        <v>408</v>
      </c>
      <c r="G2196" t="s">
        <v>15</v>
      </c>
      <c r="H2196" s="2">
        <f>H2180-SUMIF(G2181:G2195,"&lt;&gt;",H2181:H2195)</f>
        <v>0</v>
      </c>
    </row>
    <row r="2197" spans="1:9">
      <c r="A2197" s="1"/>
      <c r="B2197" s="1"/>
      <c r="C2197" t="str">
        <f t="shared" si="34"/>
        <v xml:space="preserve"> </v>
      </c>
      <c r="D2197" s="1"/>
      <c r="E2197" s="1"/>
      <c r="F2197" s="1"/>
      <c r="G2197" s="1"/>
      <c r="H2197" s="1"/>
      <c r="I2197" s="43"/>
    </row>
    <row r="2198" spans="1:9">
      <c r="A2198" t="s">
        <v>34</v>
      </c>
      <c r="B2198" t="s">
        <v>409</v>
      </c>
      <c r="C2198" t="str">
        <f t="shared" si="34"/>
        <v xml:space="preserve"> </v>
      </c>
      <c r="D2198">
        <v>3</v>
      </c>
      <c r="E2198">
        <v>2</v>
      </c>
      <c r="F2198" t="s">
        <v>410</v>
      </c>
      <c r="G2198" t="s">
        <v>13</v>
      </c>
      <c r="H2198" s="2">
        <f>VLOOKUP(B2198,'uc_2024-25'!D:U, 18, FALSE)</f>
        <v>56</v>
      </c>
      <c r="I2198" s="9"/>
    </row>
    <row r="2199" spans="1:9">
      <c r="A2199" s="1" t="s">
        <v>34</v>
      </c>
      <c r="B2199" s="1" t="s">
        <v>409</v>
      </c>
      <c r="C2199" t="str">
        <f t="shared" si="34"/>
        <v xml:space="preserve"> </v>
      </c>
      <c r="D2199" s="1">
        <v>3</v>
      </c>
      <c r="E2199" s="1">
        <v>2</v>
      </c>
      <c r="F2199" s="1" t="s">
        <v>410</v>
      </c>
      <c r="G2199" s="4" t="str">
        <f>VLOOKUP(B2198,'uc_2024-25'!D:AB, 25, FALSE)</f>
        <v>Ana Paula Soares Marques de Carvalho</v>
      </c>
      <c r="H2199" s="3">
        <v>56</v>
      </c>
      <c r="I2199" s="9"/>
    </row>
    <row r="2200" spans="1:9">
      <c r="A2200" t="s">
        <v>34</v>
      </c>
      <c r="B2200" t="s">
        <v>409</v>
      </c>
      <c r="C2200" t="str">
        <f t="shared" si="34"/>
        <v xml:space="preserve"> </v>
      </c>
      <c r="D2200">
        <v>3</v>
      </c>
      <c r="E2200">
        <v>2</v>
      </c>
      <c r="F2200" t="s">
        <v>410</v>
      </c>
      <c r="G2200" s="3"/>
      <c r="H2200" s="3">
        <v>0</v>
      </c>
      <c r="I2200" s="9"/>
    </row>
    <row r="2201" spans="1:9">
      <c r="A2201" s="1" t="s">
        <v>34</v>
      </c>
      <c r="B2201" s="1" t="s">
        <v>409</v>
      </c>
      <c r="C2201" t="str">
        <f t="shared" si="34"/>
        <v xml:space="preserve"> </v>
      </c>
      <c r="D2201" s="1">
        <v>3</v>
      </c>
      <c r="E2201" s="1">
        <v>2</v>
      </c>
      <c r="F2201" s="1" t="s">
        <v>410</v>
      </c>
      <c r="G2201" s="3"/>
      <c r="H2201" s="3">
        <v>0</v>
      </c>
      <c r="I2201" s="9"/>
    </row>
    <row r="2202" spans="1:9">
      <c r="A2202" t="s">
        <v>34</v>
      </c>
      <c r="B2202" t="s">
        <v>409</v>
      </c>
      <c r="C2202" t="str">
        <f t="shared" si="34"/>
        <v xml:space="preserve"> </v>
      </c>
      <c r="D2202">
        <v>3</v>
      </c>
      <c r="E2202">
        <v>2</v>
      </c>
      <c r="F2202" t="s">
        <v>410</v>
      </c>
      <c r="G2202" s="3"/>
      <c r="H2202" s="3">
        <v>0</v>
      </c>
      <c r="I2202" s="9"/>
    </row>
    <row r="2203" spans="1:9">
      <c r="A2203" s="1" t="s">
        <v>34</v>
      </c>
      <c r="B2203" s="1" t="s">
        <v>409</v>
      </c>
      <c r="C2203" t="str">
        <f t="shared" si="34"/>
        <v xml:space="preserve"> </v>
      </c>
      <c r="D2203" s="1">
        <v>3</v>
      </c>
      <c r="E2203" s="1">
        <v>2</v>
      </c>
      <c r="F2203" s="1" t="s">
        <v>410</v>
      </c>
      <c r="G2203" s="3"/>
      <c r="H2203" s="3">
        <v>0</v>
      </c>
      <c r="I2203" s="9"/>
    </row>
    <row r="2204" spans="1:9">
      <c r="A2204" t="s">
        <v>34</v>
      </c>
      <c r="B2204" t="s">
        <v>409</v>
      </c>
      <c r="C2204" t="str">
        <f t="shared" si="34"/>
        <v xml:space="preserve"> </v>
      </c>
      <c r="D2204">
        <v>3</v>
      </c>
      <c r="E2204">
        <v>2</v>
      </c>
      <c r="F2204" t="s">
        <v>410</v>
      </c>
      <c r="G2204" s="3"/>
      <c r="H2204" s="3">
        <v>0</v>
      </c>
      <c r="I2204" s="9"/>
    </row>
    <row r="2205" spans="1:9">
      <c r="A2205" s="1" t="s">
        <v>34</v>
      </c>
      <c r="B2205" s="1" t="s">
        <v>409</v>
      </c>
      <c r="C2205" t="str">
        <f t="shared" si="34"/>
        <v xml:space="preserve"> </v>
      </c>
      <c r="D2205" s="1">
        <v>3</v>
      </c>
      <c r="E2205" s="1">
        <v>2</v>
      </c>
      <c r="F2205" s="1" t="s">
        <v>410</v>
      </c>
      <c r="G2205" s="3"/>
      <c r="H2205" s="3">
        <v>0</v>
      </c>
      <c r="I2205" s="9"/>
    </row>
    <row r="2206" spans="1:9">
      <c r="A2206" t="s">
        <v>34</v>
      </c>
      <c r="B2206" t="s">
        <v>409</v>
      </c>
      <c r="C2206" t="str">
        <f t="shared" si="34"/>
        <v xml:space="preserve"> </v>
      </c>
      <c r="D2206">
        <v>3</v>
      </c>
      <c r="E2206">
        <v>2</v>
      </c>
      <c r="F2206" t="s">
        <v>410</v>
      </c>
      <c r="G2206" s="3"/>
      <c r="H2206" s="3">
        <v>0</v>
      </c>
      <c r="I2206" s="9"/>
    </row>
    <row r="2207" spans="1:9">
      <c r="A2207" s="1" t="s">
        <v>34</v>
      </c>
      <c r="B2207" s="1" t="s">
        <v>409</v>
      </c>
      <c r="C2207" t="str">
        <f t="shared" si="34"/>
        <v xml:space="preserve"> </v>
      </c>
      <c r="D2207" s="1">
        <v>3</v>
      </c>
      <c r="E2207" s="1">
        <v>2</v>
      </c>
      <c r="F2207" s="1" t="s">
        <v>410</v>
      </c>
      <c r="G2207" s="3"/>
      <c r="H2207" s="3">
        <v>0</v>
      </c>
      <c r="I2207" s="9"/>
    </row>
    <row r="2208" spans="1:9">
      <c r="A2208" t="s">
        <v>34</v>
      </c>
      <c r="B2208" t="s">
        <v>409</v>
      </c>
      <c r="C2208" t="str">
        <f t="shared" si="34"/>
        <v xml:space="preserve"> </v>
      </c>
      <c r="D2208">
        <v>3</v>
      </c>
      <c r="E2208">
        <v>2</v>
      </c>
      <c r="F2208" t="s">
        <v>410</v>
      </c>
      <c r="G2208" s="3"/>
      <c r="H2208" s="3">
        <v>0</v>
      </c>
      <c r="I2208" s="9"/>
    </row>
    <row r="2209" spans="1:9">
      <c r="A2209" s="1" t="s">
        <v>34</v>
      </c>
      <c r="B2209" s="1" t="s">
        <v>409</v>
      </c>
      <c r="C2209" t="str">
        <f t="shared" si="34"/>
        <v xml:space="preserve"> </v>
      </c>
      <c r="D2209" s="1">
        <v>3</v>
      </c>
      <c r="E2209" s="1">
        <v>2</v>
      </c>
      <c r="F2209" s="1" t="s">
        <v>410</v>
      </c>
      <c r="G2209" s="3"/>
      <c r="H2209" s="3">
        <v>0</v>
      </c>
      <c r="I2209" s="9"/>
    </row>
    <row r="2210" spans="1:9">
      <c r="A2210" t="s">
        <v>34</v>
      </c>
      <c r="B2210" t="s">
        <v>409</v>
      </c>
      <c r="C2210" t="str">
        <f t="shared" si="34"/>
        <v xml:space="preserve"> </v>
      </c>
      <c r="D2210">
        <v>3</v>
      </c>
      <c r="E2210">
        <v>2</v>
      </c>
      <c r="F2210" t="s">
        <v>410</v>
      </c>
      <c r="G2210" s="3"/>
      <c r="H2210" s="3">
        <v>0</v>
      </c>
      <c r="I2210" s="9"/>
    </row>
    <row r="2211" spans="1:9">
      <c r="A2211" s="1" t="s">
        <v>34</v>
      </c>
      <c r="B2211" s="1" t="s">
        <v>409</v>
      </c>
      <c r="C2211" t="str">
        <f t="shared" si="34"/>
        <v xml:space="preserve"> </v>
      </c>
      <c r="D2211" s="1">
        <v>3</v>
      </c>
      <c r="E2211" s="1">
        <v>2</v>
      </c>
      <c r="F2211" s="1" t="s">
        <v>410</v>
      </c>
      <c r="G2211" s="3"/>
      <c r="H2211" s="3">
        <v>0</v>
      </c>
      <c r="I2211" s="9"/>
    </row>
    <row r="2212" spans="1:9">
      <c r="A2212" t="s">
        <v>34</v>
      </c>
      <c r="B2212" t="s">
        <v>409</v>
      </c>
      <c r="C2212" t="str">
        <f t="shared" si="34"/>
        <v xml:space="preserve"> </v>
      </c>
      <c r="D2212">
        <v>3</v>
      </c>
      <c r="E2212">
        <v>2</v>
      </c>
      <c r="F2212" t="s">
        <v>410</v>
      </c>
      <c r="G2212" s="3"/>
      <c r="H2212" s="3">
        <v>0</v>
      </c>
      <c r="I2212" s="9"/>
    </row>
    <row r="2213" spans="1:9">
      <c r="A2213" s="1" t="s">
        <v>34</v>
      </c>
      <c r="B2213" s="1" t="s">
        <v>409</v>
      </c>
      <c r="C2213" t="str">
        <f t="shared" si="34"/>
        <v xml:space="preserve"> </v>
      </c>
      <c r="D2213" s="1">
        <v>3</v>
      </c>
      <c r="E2213" s="1">
        <v>2</v>
      </c>
      <c r="F2213" s="1" t="s">
        <v>410</v>
      </c>
      <c r="G2213" s="3"/>
      <c r="H2213" s="3">
        <v>0</v>
      </c>
      <c r="I2213" s="9"/>
    </row>
    <row r="2214" spans="1:9">
      <c r="A2214" t="s">
        <v>34</v>
      </c>
      <c r="B2214" t="s">
        <v>409</v>
      </c>
      <c r="C2214" t="str">
        <f t="shared" si="34"/>
        <v>2500</v>
      </c>
      <c r="D2214">
        <v>3</v>
      </c>
      <c r="E2214">
        <v>2</v>
      </c>
      <c r="F2214" t="s">
        <v>410</v>
      </c>
      <c r="G2214" t="s">
        <v>15</v>
      </c>
      <c r="H2214" s="2">
        <f>H2198-SUMIF(G2199:G2213,"&lt;&gt;",H2199:H2213)</f>
        <v>0</v>
      </c>
    </row>
    <row r="2215" spans="1:9">
      <c r="A2215" s="1"/>
      <c r="B2215" s="1"/>
      <c r="C2215" t="str">
        <f t="shared" si="34"/>
        <v xml:space="preserve"> </v>
      </c>
      <c r="D2215" s="1"/>
      <c r="E2215" s="1"/>
      <c r="F2215" s="1"/>
      <c r="G2215" s="1"/>
      <c r="H2215" s="1"/>
      <c r="I2215" s="43"/>
    </row>
    <row r="2216" spans="1:9">
      <c r="A2216" t="s">
        <v>34</v>
      </c>
      <c r="B2216" t="s">
        <v>411</v>
      </c>
      <c r="C2216" t="str">
        <f t="shared" si="34"/>
        <v xml:space="preserve"> </v>
      </c>
      <c r="D2216">
        <v>3</v>
      </c>
      <c r="E2216">
        <v>2</v>
      </c>
      <c r="F2216" t="s">
        <v>412</v>
      </c>
      <c r="G2216" t="s">
        <v>13</v>
      </c>
      <c r="H2216" s="2">
        <f>VLOOKUP(B2216,'uc_2024-25'!D:U, 18, FALSE)</f>
        <v>56</v>
      </c>
      <c r="I2216" s="9"/>
    </row>
    <row r="2217" spans="1:9">
      <c r="A2217" s="1" t="s">
        <v>34</v>
      </c>
      <c r="B2217" s="1" t="s">
        <v>411</v>
      </c>
      <c r="C2217" t="str">
        <f t="shared" si="34"/>
        <v xml:space="preserve"> </v>
      </c>
      <c r="D2217" s="1">
        <v>3</v>
      </c>
      <c r="E2217" s="1">
        <v>2</v>
      </c>
      <c r="F2217" s="1" t="s">
        <v>412</v>
      </c>
      <c r="G2217" s="4" t="str">
        <f>VLOOKUP(B2216,'uc_2024-25'!D:AB, 25, FALSE)</f>
        <v>Maria Madalena dos Santos Lordelo Redford</v>
      </c>
      <c r="H2217" s="3">
        <v>2</v>
      </c>
      <c r="I2217" s="9"/>
    </row>
    <row r="2218" spans="1:9">
      <c r="A2218" t="s">
        <v>34</v>
      </c>
      <c r="B2218" t="s">
        <v>411</v>
      </c>
      <c r="C2218" t="str">
        <f t="shared" si="34"/>
        <v xml:space="preserve"> </v>
      </c>
      <c r="D2218">
        <v>3</v>
      </c>
      <c r="E2218">
        <v>2</v>
      </c>
      <c r="F2218" t="s">
        <v>412</v>
      </c>
      <c r="G2218" s="3" t="s">
        <v>68</v>
      </c>
      <c r="H2218" s="3">
        <v>34</v>
      </c>
      <c r="I2218" s="9" t="s">
        <v>69</v>
      </c>
    </row>
    <row r="2219" spans="1:9" ht="30.75">
      <c r="A2219" s="1" t="s">
        <v>34</v>
      </c>
      <c r="B2219" s="1" t="s">
        <v>411</v>
      </c>
      <c r="C2219" t="str">
        <f t="shared" si="34"/>
        <v xml:space="preserve"> </v>
      </c>
      <c r="D2219" s="1">
        <v>3</v>
      </c>
      <c r="E2219" s="1">
        <v>2</v>
      </c>
      <c r="F2219" s="1" t="s">
        <v>412</v>
      </c>
      <c r="G2219" s="3"/>
      <c r="H2219" s="3">
        <v>20</v>
      </c>
      <c r="I2219" s="9" t="s">
        <v>360</v>
      </c>
    </row>
    <row r="2220" spans="1:9">
      <c r="A2220" t="s">
        <v>34</v>
      </c>
      <c r="B2220" t="s">
        <v>411</v>
      </c>
      <c r="C2220" t="str">
        <f t="shared" si="34"/>
        <v xml:space="preserve"> </v>
      </c>
      <c r="D2220">
        <v>3</v>
      </c>
      <c r="E2220">
        <v>2</v>
      </c>
      <c r="F2220" t="s">
        <v>412</v>
      </c>
      <c r="G2220" s="3"/>
      <c r="H2220" s="3">
        <v>0</v>
      </c>
      <c r="I2220" s="9"/>
    </row>
    <row r="2221" spans="1:9">
      <c r="A2221" s="1" t="s">
        <v>34</v>
      </c>
      <c r="B2221" s="1" t="s">
        <v>411</v>
      </c>
      <c r="C2221" t="str">
        <f t="shared" si="34"/>
        <v xml:space="preserve"> </v>
      </c>
      <c r="D2221" s="1">
        <v>3</v>
      </c>
      <c r="E2221" s="1">
        <v>2</v>
      </c>
      <c r="F2221" s="1" t="s">
        <v>412</v>
      </c>
      <c r="G2221" s="3"/>
      <c r="H2221" s="3">
        <v>0</v>
      </c>
      <c r="I2221" s="9"/>
    </row>
    <row r="2222" spans="1:9">
      <c r="A2222" t="s">
        <v>34</v>
      </c>
      <c r="B2222" t="s">
        <v>411</v>
      </c>
      <c r="C2222" t="str">
        <f t="shared" si="34"/>
        <v xml:space="preserve"> </v>
      </c>
      <c r="D2222">
        <v>3</v>
      </c>
      <c r="E2222">
        <v>2</v>
      </c>
      <c r="F2222" t="s">
        <v>412</v>
      </c>
      <c r="G2222" s="3"/>
      <c r="H2222" s="3">
        <v>0</v>
      </c>
      <c r="I2222" s="9"/>
    </row>
    <row r="2223" spans="1:9">
      <c r="A2223" s="1" t="s">
        <v>34</v>
      </c>
      <c r="B2223" s="1" t="s">
        <v>411</v>
      </c>
      <c r="C2223" t="str">
        <f t="shared" si="34"/>
        <v xml:space="preserve"> </v>
      </c>
      <c r="D2223" s="1">
        <v>3</v>
      </c>
      <c r="E2223" s="1">
        <v>2</v>
      </c>
      <c r="F2223" s="1" t="s">
        <v>412</v>
      </c>
      <c r="G2223" s="3"/>
      <c r="H2223" s="3">
        <v>0</v>
      </c>
      <c r="I2223" s="9"/>
    </row>
    <row r="2224" spans="1:9">
      <c r="A2224" t="s">
        <v>34</v>
      </c>
      <c r="B2224" t="s">
        <v>411</v>
      </c>
      <c r="C2224" t="str">
        <f t="shared" si="34"/>
        <v xml:space="preserve"> </v>
      </c>
      <c r="D2224">
        <v>3</v>
      </c>
      <c r="E2224">
        <v>2</v>
      </c>
      <c r="F2224" t="s">
        <v>412</v>
      </c>
      <c r="G2224" s="3"/>
      <c r="H2224" s="3">
        <v>0</v>
      </c>
      <c r="I2224" s="9"/>
    </row>
    <row r="2225" spans="1:9">
      <c r="A2225" s="1" t="s">
        <v>34</v>
      </c>
      <c r="B2225" s="1" t="s">
        <v>411</v>
      </c>
      <c r="C2225" t="str">
        <f t="shared" si="34"/>
        <v xml:space="preserve"> </v>
      </c>
      <c r="D2225" s="1">
        <v>3</v>
      </c>
      <c r="E2225" s="1">
        <v>2</v>
      </c>
      <c r="F2225" s="1" t="s">
        <v>412</v>
      </c>
      <c r="G2225" s="3"/>
      <c r="H2225" s="3">
        <v>0</v>
      </c>
      <c r="I2225" s="9"/>
    </row>
    <row r="2226" spans="1:9">
      <c r="A2226" t="s">
        <v>34</v>
      </c>
      <c r="B2226" t="s">
        <v>411</v>
      </c>
      <c r="C2226" t="str">
        <f t="shared" si="34"/>
        <v xml:space="preserve"> </v>
      </c>
      <c r="D2226">
        <v>3</v>
      </c>
      <c r="E2226">
        <v>2</v>
      </c>
      <c r="F2226" t="s">
        <v>412</v>
      </c>
      <c r="G2226" s="3"/>
      <c r="H2226" s="3">
        <v>0</v>
      </c>
      <c r="I2226" s="9"/>
    </row>
    <row r="2227" spans="1:9">
      <c r="A2227" s="1" t="s">
        <v>34</v>
      </c>
      <c r="B2227" s="1" t="s">
        <v>411</v>
      </c>
      <c r="C2227" t="str">
        <f t="shared" si="34"/>
        <v xml:space="preserve"> </v>
      </c>
      <c r="D2227" s="1">
        <v>3</v>
      </c>
      <c r="E2227" s="1">
        <v>2</v>
      </c>
      <c r="F2227" s="1" t="s">
        <v>412</v>
      </c>
      <c r="G2227" s="3"/>
      <c r="H2227" s="3">
        <v>0</v>
      </c>
      <c r="I2227" s="9"/>
    </row>
    <row r="2228" spans="1:9">
      <c r="A2228" t="s">
        <v>34</v>
      </c>
      <c r="B2228" t="s">
        <v>411</v>
      </c>
      <c r="C2228" t="str">
        <f t="shared" si="34"/>
        <v xml:space="preserve"> </v>
      </c>
      <c r="D2228">
        <v>3</v>
      </c>
      <c r="E2228">
        <v>2</v>
      </c>
      <c r="F2228" t="s">
        <v>412</v>
      </c>
      <c r="G2228" s="3"/>
      <c r="H2228" s="3">
        <v>0</v>
      </c>
      <c r="I2228" s="9"/>
    </row>
    <row r="2229" spans="1:9">
      <c r="A2229" s="1" t="s">
        <v>34</v>
      </c>
      <c r="B2229" s="1" t="s">
        <v>411</v>
      </c>
      <c r="C2229" t="str">
        <f t="shared" si="34"/>
        <v xml:space="preserve"> </v>
      </c>
      <c r="D2229" s="1">
        <v>3</v>
      </c>
      <c r="E2229" s="1">
        <v>2</v>
      </c>
      <c r="F2229" s="1" t="s">
        <v>412</v>
      </c>
      <c r="G2229" s="3"/>
      <c r="H2229" s="3">
        <v>0</v>
      </c>
      <c r="I2229" s="9"/>
    </row>
    <row r="2230" spans="1:9">
      <c r="A2230" t="s">
        <v>34</v>
      </c>
      <c r="B2230" t="s">
        <v>411</v>
      </c>
      <c r="C2230" t="str">
        <f t="shared" si="34"/>
        <v xml:space="preserve"> </v>
      </c>
      <c r="D2230">
        <v>3</v>
      </c>
      <c r="E2230">
        <v>2</v>
      </c>
      <c r="F2230" t="s">
        <v>412</v>
      </c>
      <c r="G2230" s="3"/>
      <c r="H2230" s="3">
        <v>0</v>
      </c>
      <c r="I2230" s="9"/>
    </row>
    <row r="2231" spans="1:9">
      <c r="A2231" s="1" t="s">
        <v>34</v>
      </c>
      <c r="B2231" s="1" t="s">
        <v>411</v>
      </c>
      <c r="C2231" t="str">
        <f t="shared" si="34"/>
        <v xml:space="preserve"> </v>
      </c>
      <c r="D2231" s="1">
        <v>3</v>
      </c>
      <c r="E2231" s="1">
        <v>2</v>
      </c>
      <c r="F2231" s="1" t="s">
        <v>412</v>
      </c>
      <c r="G2231" s="3"/>
      <c r="H2231" s="3">
        <v>0</v>
      </c>
      <c r="I2231" s="9"/>
    </row>
    <row r="2232" spans="1:9">
      <c r="A2232" t="s">
        <v>34</v>
      </c>
      <c r="B2232" t="s">
        <v>411</v>
      </c>
      <c r="C2232" t="str">
        <f t="shared" si="34"/>
        <v>2501</v>
      </c>
      <c r="D2232">
        <v>3</v>
      </c>
      <c r="E2232">
        <v>2</v>
      </c>
      <c r="F2232" t="s">
        <v>412</v>
      </c>
      <c r="G2232" t="s">
        <v>15</v>
      </c>
      <c r="H2232" s="2">
        <f>H2216-SUMIF(G2217:G2231,"&lt;&gt;",H2217:H2231)</f>
        <v>20</v>
      </c>
    </row>
    <row r="2233" spans="1:9">
      <c r="A2233" s="1"/>
      <c r="B2233" s="1"/>
      <c r="C2233" t="str">
        <f t="shared" si="34"/>
        <v xml:space="preserve"> </v>
      </c>
      <c r="D2233" s="1"/>
      <c r="E2233" s="1"/>
      <c r="F2233" s="1"/>
      <c r="G2233" s="1"/>
      <c r="H2233" s="1"/>
      <c r="I2233" s="43"/>
    </row>
    <row r="2234" spans="1:9">
      <c r="A2234" t="s">
        <v>16</v>
      </c>
      <c r="B2234" t="s">
        <v>413</v>
      </c>
      <c r="C2234" t="str">
        <f t="shared" si="34"/>
        <v xml:space="preserve"> </v>
      </c>
      <c r="D2234">
        <v>2</v>
      </c>
      <c r="E2234">
        <v>1</v>
      </c>
      <c r="F2234" t="s">
        <v>414</v>
      </c>
      <c r="G2234" t="s">
        <v>13</v>
      </c>
      <c r="H2234" s="2">
        <f>VLOOKUP(B2234,'uc_2024-25'!D:U, 18, FALSE)</f>
        <v>35</v>
      </c>
      <c r="I2234" s="9"/>
    </row>
    <row r="2235" spans="1:9">
      <c r="A2235" s="1" t="s">
        <v>16</v>
      </c>
      <c r="B2235" s="1" t="s">
        <v>413</v>
      </c>
      <c r="C2235" t="str">
        <f t="shared" si="34"/>
        <v xml:space="preserve"> </v>
      </c>
      <c r="D2235" s="1">
        <v>2</v>
      </c>
      <c r="E2235" s="1">
        <v>1</v>
      </c>
      <c r="F2235" s="1" t="s">
        <v>414</v>
      </c>
      <c r="G2235" s="4" t="str">
        <f>VLOOKUP(B2234,'uc_2024-25'!D:AB, 25, FALSE)</f>
        <v>Jorge Manuel Rodrigues Ricardo da Silva</v>
      </c>
      <c r="H2235" s="3">
        <v>17.5</v>
      </c>
      <c r="I2235" s="9"/>
    </row>
    <row r="2236" spans="1:9">
      <c r="A2236" t="s">
        <v>16</v>
      </c>
      <c r="B2236" t="s">
        <v>413</v>
      </c>
      <c r="C2236" t="str">
        <f t="shared" si="34"/>
        <v xml:space="preserve"> </v>
      </c>
      <c r="D2236">
        <v>2</v>
      </c>
      <c r="E2236">
        <v>1</v>
      </c>
      <c r="F2236" t="s">
        <v>414</v>
      </c>
      <c r="G2236" s="3" t="s">
        <v>405</v>
      </c>
      <c r="H2236" s="3">
        <v>17.5</v>
      </c>
      <c r="I2236" s="9"/>
    </row>
    <row r="2237" spans="1:9">
      <c r="A2237" s="1" t="s">
        <v>16</v>
      </c>
      <c r="B2237" s="1" t="s">
        <v>413</v>
      </c>
      <c r="C2237" t="str">
        <f t="shared" si="34"/>
        <v xml:space="preserve"> </v>
      </c>
      <c r="D2237" s="1">
        <v>2</v>
      </c>
      <c r="E2237" s="1">
        <v>1</v>
      </c>
      <c r="F2237" s="1" t="s">
        <v>414</v>
      </c>
      <c r="G2237" s="3"/>
      <c r="H2237" s="3">
        <v>0</v>
      </c>
      <c r="I2237" s="9"/>
    </row>
    <row r="2238" spans="1:9">
      <c r="A2238" t="s">
        <v>16</v>
      </c>
      <c r="B2238" t="s">
        <v>413</v>
      </c>
      <c r="C2238" t="str">
        <f t="shared" si="34"/>
        <v xml:space="preserve"> </v>
      </c>
      <c r="D2238">
        <v>2</v>
      </c>
      <c r="E2238">
        <v>1</v>
      </c>
      <c r="F2238" t="s">
        <v>414</v>
      </c>
      <c r="G2238" s="3"/>
      <c r="H2238" s="3">
        <v>0</v>
      </c>
      <c r="I2238" s="9"/>
    </row>
    <row r="2239" spans="1:9">
      <c r="A2239" s="1" t="s">
        <v>16</v>
      </c>
      <c r="B2239" s="1" t="s">
        <v>413</v>
      </c>
      <c r="C2239" t="str">
        <f t="shared" si="34"/>
        <v xml:space="preserve"> </v>
      </c>
      <c r="D2239" s="1">
        <v>2</v>
      </c>
      <c r="E2239" s="1">
        <v>1</v>
      </c>
      <c r="F2239" s="1" t="s">
        <v>414</v>
      </c>
      <c r="G2239" s="3"/>
      <c r="H2239" s="3">
        <v>0</v>
      </c>
      <c r="I2239" s="9"/>
    </row>
    <row r="2240" spans="1:9">
      <c r="A2240" t="s">
        <v>16</v>
      </c>
      <c r="B2240" t="s">
        <v>413</v>
      </c>
      <c r="C2240" t="str">
        <f t="shared" si="34"/>
        <v xml:space="preserve"> </v>
      </c>
      <c r="D2240">
        <v>2</v>
      </c>
      <c r="E2240">
        <v>1</v>
      </c>
      <c r="F2240" t="s">
        <v>414</v>
      </c>
      <c r="G2240" s="3"/>
      <c r="H2240" s="3">
        <v>0</v>
      </c>
      <c r="I2240" s="9"/>
    </row>
    <row r="2241" spans="1:9">
      <c r="A2241" s="1" t="s">
        <v>16</v>
      </c>
      <c r="B2241" s="1" t="s">
        <v>413</v>
      </c>
      <c r="C2241" t="str">
        <f t="shared" si="34"/>
        <v xml:space="preserve"> </v>
      </c>
      <c r="D2241" s="1">
        <v>2</v>
      </c>
      <c r="E2241" s="1">
        <v>1</v>
      </c>
      <c r="F2241" s="1" t="s">
        <v>414</v>
      </c>
      <c r="G2241" s="3"/>
      <c r="H2241" s="3">
        <v>0</v>
      </c>
      <c r="I2241" s="9"/>
    </row>
    <row r="2242" spans="1:9">
      <c r="A2242" t="s">
        <v>16</v>
      </c>
      <c r="B2242" t="s">
        <v>413</v>
      </c>
      <c r="C2242" t="str">
        <f t="shared" si="34"/>
        <v xml:space="preserve"> </v>
      </c>
      <c r="D2242">
        <v>2</v>
      </c>
      <c r="E2242">
        <v>1</v>
      </c>
      <c r="F2242" t="s">
        <v>414</v>
      </c>
      <c r="G2242" s="3"/>
      <c r="H2242" s="3">
        <v>0</v>
      </c>
      <c r="I2242" s="9"/>
    </row>
    <row r="2243" spans="1:9">
      <c r="A2243" s="1" t="s">
        <v>16</v>
      </c>
      <c r="B2243" s="1" t="s">
        <v>413</v>
      </c>
      <c r="C2243" t="str">
        <f t="shared" ref="C2243:C2306" si="35">IF(G2243="Em falta (positivo); A mais (negativo):",B2243," ")</f>
        <v xml:space="preserve"> </v>
      </c>
      <c r="D2243" s="1">
        <v>2</v>
      </c>
      <c r="E2243" s="1">
        <v>1</v>
      </c>
      <c r="F2243" s="1" t="s">
        <v>414</v>
      </c>
      <c r="G2243" s="3"/>
      <c r="H2243" s="3">
        <v>0</v>
      </c>
      <c r="I2243" s="9"/>
    </row>
    <row r="2244" spans="1:9">
      <c r="A2244" t="s">
        <v>16</v>
      </c>
      <c r="B2244" t="s">
        <v>413</v>
      </c>
      <c r="C2244" t="str">
        <f t="shared" si="35"/>
        <v xml:space="preserve"> </v>
      </c>
      <c r="D2244">
        <v>2</v>
      </c>
      <c r="E2244">
        <v>1</v>
      </c>
      <c r="F2244" t="s">
        <v>414</v>
      </c>
      <c r="G2244" s="3"/>
      <c r="H2244" s="3">
        <v>0</v>
      </c>
      <c r="I2244" s="9"/>
    </row>
    <row r="2245" spans="1:9">
      <c r="A2245" s="1" t="s">
        <v>16</v>
      </c>
      <c r="B2245" s="1" t="s">
        <v>413</v>
      </c>
      <c r="C2245" t="str">
        <f t="shared" si="35"/>
        <v xml:space="preserve"> </v>
      </c>
      <c r="D2245" s="1">
        <v>2</v>
      </c>
      <c r="E2245" s="1">
        <v>1</v>
      </c>
      <c r="F2245" s="1" t="s">
        <v>414</v>
      </c>
      <c r="G2245" s="3"/>
      <c r="H2245" s="3">
        <v>0</v>
      </c>
      <c r="I2245" s="9"/>
    </row>
    <row r="2246" spans="1:9">
      <c r="A2246" t="s">
        <v>16</v>
      </c>
      <c r="B2246" t="s">
        <v>413</v>
      </c>
      <c r="C2246" t="str">
        <f t="shared" si="35"/>
        <v xml:space="preserve"> </v>
      </c>
      <c r="D2246">
        <v>2</v>
      </c>
      <c r="E2246">
        <v>1</v>
      </c>
      <c r="F2246" t="s">
        <v>414</v>
      </c>
      <c r="G2246" s="3"/>
      <c r="H2246" s="3">
        <v>0</v>
      </c>
      <c r="I2246" s="9"/>
    </row>
    <row r="2247" spans="1:9">
      <c r="A2247" s="1" t="s">
        <v>16</v>
      </c>
      <c r="B2247" s="1" t="s">
        <v>413</v>
      </c>
      <c r="C2247" t="str">
        <f t="shared" si="35"/>
        <v xml:space="preserve"> </v>
      </c>
      <c r="D2247" s="1">
        <v>2</v>
      </c>
      <c r="E2247" s="1">
        <v>1</v>
      </c>
      <c r="F2247" s="1" t="s">
        <v>414</v>
      </c>
      <c r="G2247" s="3"/>
      <c r="H2247" s="3">
        <v>0</v>
      </c>
      <c r="I2247" s="9"/>
    </row>
    <row r="2248" spans="1:9">
      <c r="A2248" t="s">
        <v>16</v>
      </c>
      <c r="B2248" t="s">
        <v>413</v>
      </c>
      <c r="C2248" t="str">
        <f t="shared" si="35"/>
        <v xml:space="preserve"> </v>
      </c>
      <c r="D2248">
        <v>2</v>
      </c>
      <c r="E2248">
        <v>1</v>
      </c>
      <c r="F2248" t="s">
        <v>414</v>
      </c>
      <c r="G2248" s="3"/>
      <c r="H2248" s="3">
        <v>0</v>
      </c>
      <c r="I2248" s="9"/>
    </row>
    <row r="2249" spans="1:9">
      <c r="A2249" s="1" t="s">
        <v>16</v>
      </c>
      <c r="B2249" s="1" t="s">
        <v>413</v>
      </c>
      <c r="C2249" t="str">
        <f t="shared" si="35"/>
        <v xml:space="preserve"> </v>
      </c>
      <c r="D2249" s="1">
        <v>2</v>
      </c>
      <c r="E2249" s="1">
        <v>1</v>
      </c>
      <c r="F2249" s="1" t="s">
        <v>414</v>
      </c>
      <c r="G2249" s="3"/>
      <c r="H2249" s="3">
        <v>0</v>
      </c>
      <c r="I2249" s="9"/>
    </row>
    <row r="2250" spans="1:9">
      <c r="A2250" t="s">
        <v>16</v>
      </c>
      <c r="B2250" t="s">
        <v>413</v>
      </c>
      <c r="C2250" t="str">
        <f t="shared" si="35"/>
        <v>1681</v>
      </c>
      <c r="D2250">
        <v>2</v>
      </c>
      <c r="E2250">
        <v>1</v>
      </c>
      <c r="F2250" t="s">
        <v>414</v>
      </c>
      <c r="G2250" t="s">
        <v>15</v>
      </c>
      <c r="H2250" s="2">
        <f>H2234-SUMIF(G2235:G2249,"&lt;&gt;",H2235:H2249)</f>
        <v>0</v>
      </c>
    </row>
    <row r="2251" spans="1:9">
      <c r="A2251" s="1"/>
      <c r="B2251" s="1"/>
      <c r="C2251" t="str">
        <f t="shared" si="35"/>
        <v xml:space="preserve"> </v>
      </c>
      <c r="D2251" s="1"/>
      <c r="E2251" s="1"/>
      <c r="F2251" s="1"/>
      <c r="G2251" s="1"/>
      <c r="H2251" s="1"/>
      <c r="I2251" s="43"/>
    </row>
    <row r="2252" spans="1:9">
      <c r="A2252" t="s">
        <v>34</v>
      </c>
      <c r="B2252" t="s">
        <v>415</v>
      </c>
      <c r="C2252" t="str">
        <f t="shared" si="35"/>
        <v xml:space="preserve"> </v>
      </c>
      <c r="D2252">
        <v>2</v>
      </c>
      <c r="E2252">
        <v>1</v>
      </c>
      <c r="F2252" t="s">
        <v>416</v>
      </c>
      <c r="G2252" t="s">
        <v>13</v>
      </c>
      <c r="H2252" s="2">
        <f>VLOOKUP(B2252,'uc_2024-25'!D:U, 18, FALSE)</f>
        <v>378</v>
      </c>
      <c r="I2252" s="9" t="s">
        <v>417</v>
      </c>
    </row>
    <row r="2253" spans="1:9">
      <c r="A2253" s="1" t="s">
        <v>34</v>
      </c>
      <c r="B2253" s="1" t="s">
        <v>415</v>
      </c>
      <c r="C2253" t="str">
        <f t="shared" si="35"/>
        <v xml:space="preserve"> </v>
      </c>
      <c r="D2253" s="1">
        <v>2</v>
      </c>
      <c r="E2253" s="1">
        <v>1</v>
      </c>
      <c r="F2253" s="1" t="s">
        <v>416</v>
      </c>
      <c r="G2253" s="4" t="str">
        <f>VLOOKUP(B2252,'uc_2024-25'!D:AB, 25, FALSE)</f>
        <v>Maria João Teixeira Martins</v>
      </c>
      <c r="H2253" s="3">
        <f>63+35</f>
        <v>98</v>
      </c>
      <c r="I2253" s="9" t="s">
        <v>418</v>
      </c>
    </row>
    <row r="2254" spans="1:9">
      <c r="A2254" t="s">
        <v>34</v>
      </c>
      <c r="B2254" t="s">
        <v>415</v>
      </c>
      <c r="C2254" t="str">
        <f t="shared" si="35"/>
        <v xml:space="preserve"> </v>
      </c>
      <c r="D2254">
        <v>2</v>
      </c>
      <c r="E2254">
        <v>1</v>
      </c>
      <c r="F2254" t="s">
        <v>416</v>
      </c>
      <c r="G2254" s="3" t="s">
        <v>101</v>
      </c>
      <c r="H2254" s="3">
        <v>105</v>
      </c>
      <c r="I2254" s="9" t="s">
        <v>64</v>
      </c>
    </row>
    <row r="2255" spans="1:9">
      <c r="A2255" s="1" t="s">
        <v>34</v>
      </c>
      <c r="B2255" s="1" t="s">
        <v>415</v>
      </c>
      <c r="C2255" t="str">
        <f t="shared" si="35"/>
        <v xml:space="preserve"> </v>
      </c>
      <c r="D2255" s="1">
        <v>2</v>
      </c>
      <c r="E2255" s="1">
        <v>1</v>
      </c>
      <c r="F2255" s="1" t="s">
        <v>416</v>
      </c>
      <c r="G2255" s="3" t="s">
        <v>99</v>
      </c>
      <c r="H2255" s="3">
        <v>105</v>
      </c>
      <c r="I2255" s="9" t="s">
        <v>64</v>
      </c>
    </row>
    <row r="2256" spans="1:9">
      <c r="A2256" t="s">
        <v>34</v>
      </c>
      <c r="B2256" t="s">
        <v>415</v>
      </c>
      <c r="C2256" t="str">
        <f t="shared" si="35"/>
        <v xml:space="preserve"> </v>
      </c>
      <c r="D2256">
        <v>2</v>
      </c>
      <c r="E2256">
        <v>1</v>
      </c>
      <c r="F2256" t="s">
        <v>416</v>
      </c>
      <c r="G2256" s="3" t="s">
        <v>207</v>
      </c>
      <c r="H2256" s="3">
        <v>35</v>
      </c>
      <c r="I2256" s="9" t="s">
        <v>100</v>
      </c>
    </row>
    <row r="2257" spans="1:9">
      <c r="A2257" s="1" t="s">
        <v>34</v>
      </c>
      <c r="B2257" s="1" t="s">
        <v>415</v>
      </c>
      <c r="C2257" t="str">
        <f t="shared" si="35"/>
        <v xml:space="preserve"> </v>
      </c>
      <c r="D2257" s="1">
        <v>2</v>
      </c>
      <c r="E2257" s="1">
        <v>1</v>
      </c>
      <c r="F2257" s="1" t="s">
        <v>416</v>
      </c>
      <c r="G2257" s="3"/>
      <c r="H2257" s="3">
        <v>0</v>
      </c>
      <c r="I2257" s="9"/>
    </row>
    <row r="2258" spans="1:9">
      <c r="A2258" t="s">
        <v>34</v>
      </c>
      <c r="B2258" t="s">
        <v>415</v>
      </c>
      <c r="C2258" t="str">
        <f t="shared" si="35"/>
        <v xml:space="preserve"> </v>
      </c>
      <c r="D2258">
        <v>2</v>
      </c>
      <c r="E2258">
        <v>1</v>
      </c>
      <c r="F2258" t="s">
        <v>416</v>
      </c>
      <c r="G2258" s="3"/>
      <c r="H2258" s="3">
        <v>0</v>
      </c>
      <c r="I2258" s="9"/>
    </row>
    <row r="2259" spans="1:9">
      <c r="A2259" s="1" t="s">
        <v>34</v>
      </c>
      <c r="B2259" s="1" t="s">
        <v>415</v>
      </c>
      <c r="C2259" t="str">
        <f t="shared" si="35"/>
        <v xml:space="preserve"> </v>
      </c>
      <c r="D2259" s="1">
        <v>2</v>
      </c>
      <c r="E2259" s="1">
        <v>1</v>
      </c>
      <c r="F2259" s="1" t="s">
        <v>416</v>
      </c>
      <c r="G2259" s="3"/>
      <c r="H2259" s="3">
        <v>0</v>
      </c>
      <c r="I2259" s="9"/>
    </row>
    <row r="2260" spans="1:9" ht="30.75">
      <c r="A2260" t="s">
        <v>34</v>
      </c>
      <c r="B2260" t="s">
        <v>415</v>
      </c>
      <c r="C2260" t="str">
        <f t="shared" si="35"/>
        <v xml:space="preserve"> </v>
      </c>
      <c r="D2260">
        <v>2</v>
      </c>
      <c r="E2260">
        <v>1</v>
      </c>
      <c r="F2260" t="s">
        <v>416</v>
      </c>
      <c r="G2260" s="3" t="s">
        <v>48</v>
      </c>
      <c r="H2260" s="3">
        <v>35</v>
      </c>
      <c r="I2260" s="9" t="s">
        <v>419</v>
      </c>
    </row>
    <row r="2261" spans="1:9">
      <c r="A2261" s="1" t="s">
        <v>34</v>
      </c>
      <c r="B2261" s="1" t="s">
        <v>415</v>
      </c>
      <c r="C2261" t="str">
        <f t="shared" si="35"/>
        <v xml:space="preserve"> </v>
      </c>
      <c r="D2261" s="1">
        <v>2</v>
      </c>
      <c r="E2261" s="1">
        <v>1</v>
      </c>
      <c r="F2261" s="1" t="s">
        <v>416</v>
      </c>
      <c r="G2261" s="3"/>
      <c r="H2261" s="3">
        <v>0</v>
      </c>
      <c r="I2261" s="9"/>
    </row>
    <row r="2262" spans="1:9">
      <c r="A2262" t="s">
        <v>34</v>
      </c>
      <c r="B2262" t="s">
        <v>415</v>
      </c>
      <c r="C2262" t="str">
        <f t="shared" si="35"/>
        <v xml:space="preserve"> </v>
      </c>
      <c r="D2262">
        <v>2</v>
      </c>
      <c r="E2262">
        <v>1</v>
      </c>
      <c r="F2262" t="s">
        <v>416</v>
      </c>
      <c r="G2262" s="3"/>
      <c r="H2262" s="3">
        <v>0</v>
      </c>
      <c r="I2262" s="9"/>
    </row>
    <row r="2263" spans="1:9">
      <c r="A2263" s="1" t="s">
        <v>34</v>
      </c>
      <c r="B2263" s="1" t="s">
        <v>415</v>
      </c>
      <c r="C2263" t="str">
        <f t="shared" si="35"/>
        <v xml:space="preserve"> </v>
      </c>
      <c r="D2263" s="1">
        <v>2</v>
      </c>
      <c r="E2263" s="1">
        <v>1</v>
      </c>
      <c r="F2263" s="1" t="s">
        <v>416</v>
      </c>
      <c r="G2263" s="3"/>
      <c r="H2263" s="3">
        <v>0</v>
      </c>
      <c r="I2263" s="9"/>
    </row>
    <row r="2264" spans="1:9">
      <c r="A2264" t="s">
        <v>34</v>
      </c>
      <c r="B2264" t="s">
        <v>415</v>
      </c>
      <c r="C2264" t="str">
        <f t="shared" si="35"/>
        <v xml:space="preserve"> </v>
      </c>
      <c r="D2264">
        <v>2</v>
      </c>
      <c r="E2264">
        <v>1</v>
      </c>
      <c r="F2264" t="s">
        <v>416</v>
      </c>
      <c r="G2264" s="3"/>
      <c r="H2264" s="3">
        <v>0</v>
      </c>
      <c r="I2264" s="9"/>
    </row>
    <row r="2265" spans="1:9">
      <c r="A2265" s="1" t="s">
        <v>34</v>
      </c>
      <c r="B2265" s="1" t="s">
        <v>415</v>
      </c>
      <c r="C2265" t="str">
        <f t="shared" si="35"/>
        <v xml:space="preserve"> </v>
      </c>
      <c r="D2265" s="1">
        <v>2</v>
      </c>
      <c r="E2265" s="1">
        <v>1</v>
      </c>
      <c r="F2265" s="1" t="s">
        <v>416</v>
      </c>
      <c r="G2265" s="3"/>
      <c r="H2265" s="3">
        <v>0</v>
      </c>
      <c r="I2265" s="9"/>
    </row>
    <row r="2266" spans="1:9">
      <c r="A2266" t="s">
        <v>34</v>
      </c>
      <c r="B2266" t="s">
        <v>415</v>
      </c>
      <c r="C2266" t="str">
        <f t="shared" si="35"/>
        <v xml:space="preserve"> </v>
      </c>
      <c r="D2266">
        <v>2</v>
      </c>
      <c r="E2266">
        <v>1</v>
      </c>
      <c r="F2266" t="s">
        <v>416</v>
      </c>
      <c r="G2266" s="3"/>
      <c r="H2266" s="3">
        <v>0</v>
      </c>
      <c r="I2266" s="9"/>
    </row>
    <row r="2267" spans="1:9">
      <c r="A2267" s="1" t="s">
        <v>34</v>
      </c>
      <c r="B2267" s="1" t="s">
        <v>415</v>
      </c>
      <c r="C2267" t="str">
        <f t="shared" si="35"/>
        <v xml:space="preserve"> </v>
      </c>
      <c r="D2267" s="1">
        <v>2</v>
      </c>
      <c r="E2267" s="1">
        <v>1</v>
      </c>
      <c r="F2267" s="1" t="s">
        <v>416</v>
      </c>
      <c r="G2267" s="3"/>
      <c r="H2267" s="3">
        <v>0</v>
      </c>
      <c r="I2267" s="9"/>
    </row>
    <row r="2268" spans="1:9">
      <c r="A2268" t="s">
        <v>34</v>
      </c>
      <c r="B2268" t="s">
        <v>415</v>
      </c>
      <c r="C2268" t="str">
        <f t="shared" si="35"/>
        <v>2502</v>
      </c>
      <c r="D2268">
        <v>2</v>
      </c>
      <c r="E2268">
        <v>1</v>
      </c>
      <c r="F2268" t="s">
        <v>416</v>
      </c>
      <c r="G2268" t="s">
        <v>15</v>
      </c>
      <c r="H2268" s="2">
        <f>H2252-SUMIF(G2253:G2267,"&lt;&gt;",H2253:H2267)</f>
        <v>0</v>
      </c>
    </row>
    <row r="2269" spans="1:9">
      <c r="A2269" s="1"/>
      <c r="B2269" s="1"/>
      <c r="C2269" t="str">
        <f t="shared" si="35"/>
        <v xml:space="preserve"> </v>
      </c>
      <c r="D2269" s="1"/>
      <c r="E2269" s="1"/>
      <c r="F2269" s="1"/>
      <c r="G2269" s="1"/>
      <c r="H2269" s="1"/>
      <c r="I2269" s="43"/>
    </row>
    <row r="2270" spans="1:9">
      <c r="A2270" t="s">
        <v>16</v>
      </c>
      <c r="B2270" t="s">
        <v>420</v>
      </c>
      <c r="C2270" t="str">
        <f t="shared" si="35"/>
        <v xml:space="preserve"> </v>
      </c>
      <c r="D2270">
        <v>1</v>
      </c>
      <c r="E2270">
        <v>1</v>
      </c>
      <c r="F2270" t="s">
        <v>421</v>
      </c>
      <c r="G2270" t="s">
        <v>13</v>
      </c>
      <c r="H2270" s="2">
        <f>VLOOKUP(B2270,'uc_2024-25'!D:U, 18, FALSE)</f>
        <v>0</v>
      </c>
      <c r="I2270" s="9"/>
    </row>
    <row r="2271" spans="1:9">
      <c r="A2271" s="1" t="s">
        <v>16</v>
      </c>
      <c r="B2271" s="1" t="s">
        <v>420</v>
      </c>
      <c r="C2271" t="str">
        <f t="shared" si="35"/>
        <v xml:space="preserve"> </v>
      </c>
      <c r="D2271" s="1">
        <v>1</v>
      </c>
      <c r="E2271" s="1">
        <v>1</v>
      </c>
      <c r="F2271" s="1" t="s">
        <v>421</v>
      </c>
      <c r="G2271" s="4" t="str">
        <f>VLOOKUP(B2270,'uc_2024-25'!D:AB, 25, FALSE)</f>
        <v>Coordenação externa ao ISA</v>
      </c>
      <c r="H2271" s="3">
        <v>0</v>
      </c>
      <c r="I2271" s="9"/>
    </row>
    <row r="2272" spans="1:9">
      <c r="A2272" t="s">
        <v>16</v>
      </c>
      <c r="B2272" t="s">
        <v>420</v>
      </c>
      <c r="C2272" t="str">
        <f t="shared" si="35"/>
        <v xml:space="preserve"> </v>
      </c>
      <c r="D2272">
        <v>1</v>
      </c>
      <c r="E2272">
        <v>1</v>
      </c>
      <c r="F2272" t="s">
        <v>421</v>
      </c>
      <c r="G2272" s="3" t="s">
        <v>422</v>
      </c>
      <c r="H2272" s="3">
        <v>21</v>
      </c>
      <c r="I2272" s="9"/>
    </row>
    <row r="2273" spans="1:9">
      <c r="A2273" s="1" t="s">
        <v>16</v>
      </c>
      <c r="B2273" s="1" t="s">
        <v>420</v>
      </c>
      <c r="C2273" t="str">
        <f t="shared" si="35"/>
        <v xml:space="preserve"> </v>
      </c>
      <c r="D2273" s="1">
        <v>1</v>
      </c>
      <c r="E2273" s="1">
        <v>1</v>
      </c>
      <c r="F2273" s="1" t="s">
        <v>421</v>
      </c>
      <c r="G2273" s="3"/>
      <c r="H2273" s="3">
        <v>0</v>
      </c>
      <c r="I2273" s="9"/>
    </row>
    <row r="2274" spans="1:9">
      <c r="A2274" t="s">
        <v>16</v>
      </c>
      <c r="B2274" t="s">
        <v>420</v>
      </c>
      <c r="C2274" t="str">
        <f t="shared" si="35"/>
        <v xml:space="preserve"> </v>
      </c>
      <c r="D2274">
        <v>1</v>
      </c>
      <c r="E2274">
        <v>1</v>
      </c>
      <c r="F2274" t="s">
        <v>421</v>
      </c>
      <c r="G2274" s="3"/>
      <c r="H2274" s="3">
        <v>0</v>
      </c>
      <c r="I2274" s="9"/>
    </row>
    <row r="2275" spans="1:9">
      <c r="A2275" s="1" t="s">
        <v>16</v>
      </c>
      <c r="B2275" s="1" t="s">
        <v>420</v>
      </c>
      <c r="C2275" t="str">
        <f t="shared" si="35"/>
        <v xml:space="preserve"> </v>
      </c>
      <c r="D2275" s="1">
        <v>1</v>
      </c>
      <c r="E2275" s="1">
        <v>1</v>
      </c>
      <c r="F2275" s="1" t="s">
        <v>421</v>
      </c>
      <c r="G2275" s="3"/>
      <c r="H2275" s="3">
        <v>0</v>
      </c>
      <c r="I2275" s="9"/>
    </row>
    <row r="2276" spans="1:9">
      <c r="A2276" t="s">
        <v>16</v>
      </c>
      <c r="B2276" t="s">
        <v>420</v>
      </c>
      <c r="C2276" t="str">
        <f t="shared" si="35"/>
        <v xml:space="preserve"> </v>
      </c>
      <c r="D2276">
        <v>1</v>
      </c>
      <c r="E2276">
        <v>1</v>
      </c>
      <c r="F2276" t="s">
        <v>421</v>
      </c>
      <c r="G2276" s="3"/>
      <c r="H2276" s="3">
        <v>0</v>
      </c>
      <c r="I2276" s="9"/>
    </row>
    <row r="2277" spans="1:9">
      <c r="A2277" s="1" t="s">
        <v>16</v>
      </c>
      <c r="B2277" s="1" t="s">
        <v>420</v>
      </c>
      <c r="C2277" t="str">
        <f t="shared" si="35"/>
        <v xml:space="preserve"> </v>
      </c>
      <c r="D2277" s="1">
        <v>1</v>
      </c>
      <c r="E2277" s="1">
        <v>1</v>
      </c>
      <c r="F2277" s="1" t="s">
        <v>421</v>
      </c>
      <c r="G2277" s="3"/>
      <c r="H2277" s="3">
        <v>0</v>
      </c>
      <c r="I2277" s="9"/>
    </row>
    <row r="2278" spans="1:9">
      <c r="A2278" t="s">
        <v>16</v>
      </c>
      <c r="B2278" t="s">
        <v>420</v>
      </c>
      <c r="C2278" t="str">
        <f t="shared" si="35"/>
        <v xml:space="preserve"> </v>
      </c>
      <c r="D2278">
        <v>1</v>
      </c>
      <c r="E2278">
        <v>1</v>
      </c>
      <c r="F2278" t="s">
        <v>421</v>
      </c>
      <c r="G2278" s="3"/>
      <c r="H2278" s="3">
        <v>0</v>
      </c>
      <c r="I2278" s="9"/>
    </row>
    <row r="2279" spans="1:9">
      <c r="A2279" s="1" t="s">
        <v>16</v>
      </c>
      <c r="B2279" s="1" t="s">
        <v>420</v>
      </c>
      <c r="C2279" t="str">
        <f t="shared" si="35"/>
        <v xml:space="preserve"> </v>
      </c>
      <c r="D2279" s="1">
        <v>1</v>
      </c>
      <c r="E2279" s="1">
        <v>1</v>
      </c>
      <c r="F2279" s="1" t="s">
        <v>421</v>
      </c>
      <c r="G2279" s="3"/>
      <c r="H2279" s="3">
        <v>0</v>
      </c>
      <c r="I2279" s="9"/>
    </row>
    <row r="2280" spans="1:9">
      <c r="A2280" t="s">
        <v>16</v>
      </c>
      <c r="B2280" t="s">
        <v>420</v>
      </c>
      <c r="C2280" t="str">
        <f t="shared" si="35"/>
        <v xml:space="preserve"> </v>
      </c>
      <c r="D2280">
        <v>1</v>
      </c>
      <c r="E2280">
        <v>1</v>
      </c>
      <c r="F2280" t="s">
        <v>421</v>
      </c>
      <c r="G2280" s="3"/>
      <c r="H2280" s="3">
        <v>0</v>
      </c>
      <c r="I2280" s="9"/>
    </row>
    <row r="2281" spans="1:9">
      <c r="A2281" s="1" t="s">
        <v>16</v>
      </c>
      <c r="B2281" s="1" t="s">
        <v>420</v>
      </c>
      <c r="C2281" t="str">
        <f t="shared" si="35"/>
        <v xml:space="preserve"> </v>
      </c>
      <c r="D2281" s="1">
        <v>1</v>
      </c>
      <c r="E2281" s="1">
        <v>1</v>
      </c>
      <c r="F2281" s="1" t="s">
        <v>421</v>
      </c>
      <c r="G2281" s="3"/>
      <c r="H2281" s="3">
        <v>0</v>
      </c>
      <c r="I2281" s="9"/>
    </row>
    <row r="2282" spans="1:9">
      <c r="A2282" t="s">
        <v>16</v>
      </c>
      <c r="B2282" t="s">
        <v>420</v>
      </c>
      <c r="C2282" t="str">
        <f t="shared" si="35"/>
        <v xml:space="preserve"> </v>
      </c>
      <c r="D2282">
        <v>1</v>
      </c>
      <c r="E2282">
        <v>1</v>
      </c>
      <c r="F2282" t="s">
        <v>421</v>
      </c>
      <c r="G2282" s="3"/>
      <c r="H2282" s="3">
        <v>0</v>
      </c>
      <c r="I2282" s="9"/>
    </row>
    <row r="2283" spans="1:9">
      <c r="A2283" s="1" t="s">
        <v>16</v>
      </c>
      <c r="B2283" s="1" t="s">
        <v>420</v>
      </c>
      <c r="C2283" t="str">
        <f t="shared" si="35"/>
        <v xml:space="preserve"> </v>
      </c>
      <c r="D2283" s="1">
        <v>1</v>
      </c>
      <c r="E2283" s="1">
        <v>1</v>
      </c>
      <c r="F2283" s="1" t="s">
        <v>421</v>
      </c>
      <c r="G2283" s="3"/>
      <c r="H2283" s="3">
        <v>0</v>
      </c>
      <c r="I2283" s="9"/>
    </row>
    <row r="2284" spans="1:9">
      <c r="A2284" t="s">
        <v>16</v>
      </c>
      <c r="B2284" t="s">
        <v>420</v>
      </c>
      <c r="C2284" t="str">
        <f t="shared" si="35"/>
        <v xml:space="preserve"> </v>
      </c>
      <c r="D2284">
        <v>1</v>
      </c>
      <c r="E2284">
        <v>1</v>
      </c>
      <c r="F2284" t="s">
        <v>421</v>
      </c>
      <c r="G2284" s="3"/>
      <c r="H2284" s="3">
        <v>0</v>
      </c>
      <c r="I2284" s="9"/>
    </row>
    <row r="2285" spans="1:9">
      <c r="A2285" s="1" t="s">
        <v>16</v>
      </c>
      <c r="B2285" s="1" t="s">
        <v>420</v>
      </c>
      <c r="C2285" t="str">
        <f t="shared" si="35"/>
        <v xml:space="preserve"> </v>
      </c>
      <c r="D2285" s="1">
        <v>1</v>
      </c>
      <c r="E2285" s="1">
        <v>1</v>
      </c>
      <c r="F2285" s="1" t="s">
        <v>421</v>
      </c>
      <c r="G2285" s="3"/>
      <c r="H2285" s="3">
        <v>0</v>
      </c>
      <c r="I2285" s="9"/>
    </row>
    <row r="2286" spans="1:9">
      <c r="A2286" t="s">
        <v>16</v>
      </c>
      <c r="B2286" t="s">
        <v>420</v>
      </c>
      <c r="C2286" t="str">
        <f t="shared" si="35"/>
        <v>10029</v>
      </c>
      <c r="D2286">
        <v>1</v>
      </c>
      <c r="E2286">
        <v>1</v>
      </c>
      <c r="F2286" t="s">
        <v>421</v>
      </c>
      <c r="G2286" t="s">
        <v>15</v>
      </c>
      <c r="H2286" s="2">
        <f>H2270-SUMIF(G2271:G2285,"&lt;&gt;",H2271:H2285)</f>
        <v>-21</v>
      </c>
    </row>
    <row r="2287" spans="1:9">
      <c r="A2287" s="1"/>
      <c r="B2287" s="1"/>
      <c r="C2287" t="str">
        <f t="shared" si="35"/>
        <v xml:space="preserve"> </v>
      </c>
      <c r="D2287" s="1"/>
      <c r="E2287" s="1"/>
      <c r="F2287" s="1"/>
      <c r="G2287" s="1"/>
      <c r="H2287" s="1"/>
      <c r="I2287" s="43"/>
    </row>
    <row r="2288" spans="1:9">
      <c r="A2288" t="s">
        <v>16</v>
      </c>
      <c r="B2288" t="s">
        <v>423</v>
      </c>
      <c r="C2288" t="str">
        <f t="shared" si="35"/>
        <v xml:space="preserve"> </v>
      </c>
      <c r="D2288">
        <v>1</v>
      </c>
      <c r="E2288">
        <v>1</v>
      </c>
      <c r="F2288" t="s">
        <v>424</v>
      </c>
      <c r="G2288" t="s">
        <v>13</v>
      </c>
      <c r="H2288" s="2">
        <f>VLOOKUP(B2288,'uc_2024-25'!D:U, 18, FALSE)</f>
        <v>322</v>
      </c>
      <c r="I2288" s="9"/>
    </row>
    <row r="2289" spans="1:9">
      <c r="A2289" s="1" t="s">
        <v>16</v>
      </c>
      <c r="B2289" s="1" t="s">
        <v>423</v>
      </c>
      <c r="C2289" t="str">
        <f t="shared" si="35"/>
        <v xml:space="preserve"> </v>
      </c>
      <c r="D2289" s="1">
        <v>1</v>
      </c>
      <c r="E2289" s="1">
        <v>1</v>
      </c>
      <c r="F2289" s="1" t="s">
        <v>424</v>
      </c>
      <c r="G2289" s="4" t="str">
        <f>VLOOKUP(B2288,'uc_2024-25'!D:AB, 25, FALSE)</f>
        <v>Elsa Maria Félix Gonçalves</v>
      </c>
      <c r="H2289" s="3">
        <f>42+14*2*2.5</f>
        <v>112</v>
      </c>
      <c r="I2289" s="9" t="s">
        <v>425</v>
      </c>
    </row>
    <row r="2290" spans="1:9">
      <c r="A2290" t="s">
        <v>16</v>
      </c>
      <c r="B2290" t="s">
        <v>423</v>
      </c>
      <c r="C2290" t="str">
        <f t="shared" si="35"/>
        <v xml:space="preserve"> </v>
      </c>
      <c r="D2290">
        <v>1</v>
      </c>
      <c r="E2290">
        <v>1</v>
      </c>
      <c r="F2290" t="s">
        <v>424</v>
      </c>
      <c r="G2290" s="3" t="s">
        <v>161</v>
      </c>
      <c r="H2290" s="3">
        <f>14*3*2.5</f>
        <v>105</v>
      </c>
      <c r="I2290" s="9" t="s">
        <v>64</v>
      </c>
    </row>
    <row r="2291" spans="1:9">
      <c r="A2291" s="1" t="s">
        <v>16</v>
      </c>
      <c r="B2291" s="1" t="s">
        <v>423</v>
      </c>
      <c r="C2291" t="str">
        <f t="shared" si="35"/>
        <v xml:space="preserve"> </v>
      </c>
      <c r="D2291" s="1">
        <v>1</v>
      </c>
      <c r="E2291" s="1">
        <v>1</v>
      </c>
      <c r="F2291" s="1" t="s">
        <v>424</v>
      </c>
      <c r="G2291" s="3" t="s">
        <v>426</v>
      </c>
      <c r="H2291" s="3">
        <v>105</v>
      </c>
      <c r="I2291" s="9" t="s">
        <v>64</v>
      </c>
    </row>
    <row r="2292" spans="1:9">
      <c r="A2292" t="s">
        <v>16</v>
      </c>
      <c r="B2292" t="s">
        <v>423</v>
      </c>
      <c r="C2292" t="str">
        <f t="shared" si="35"/>
        <v xml:space="preserve"> </v>
      </c>
      <c r="D2292">
        <v>1</v>
      </c>
      <c r="E2292">
        <v>1</v>
      </c>
      <c r="F2292" t="s">
        <v>424</v>
      </c>
      <c r="G2292" s="3"/>
      <c r="H2292" s="3">
        <v>0</v>
      </c>
      <c r="I2292" s="9"/>
    </row>
    <row r="2293" spans="1:9">
      <c r="A2293" s="1" t="s">
        <v>16</v>
      </c>
      <c r="B2293" s="1" t="s">
        <v>423</v>
      </c>
      <c r="C2293" t="str">
        <f t="shared" si="35"/>
        <v xml:space="preserve"> </v>
      </c>
      <c r="D2293" s="1">
        <v>1</v>
      </c>
      <c r="E2293" s="1">
        <v>1</v>
      </c>
      <c r="F2293" s="1" t="s">
        <v>424</v>
      </c>
      <c r="G2293" s="3"/>
      <c r="H2293" s="3">
        <v>0</v>
      </c>
      <c r="I2293" s="9"/>
    </row>
    <row r="2294" spans="1:9">
      <c r="A2294" t="s">
        <v>16</v>
      </c>
      <c r="B2294" t="s">
        <v>423</v>
      </c>
      <c r="C2294" t="str">
        <f t="shared" si="35"/>
        <v xml:space="preserve"> </v>
      </c>
      <c r="D2294">
        <v>1</v>
      </c>
      <c r="E2294">
        <v>1</v>
      </c>
      <c r="F2294" t="s">
        <v>424</v>
      </c>
      <c r="G2294" s="3"/>
      <c r="H2294" s="3">
        <v>0</v>
      </c>
      <c r="I2294" s="9"/>
    </row>
    <row r="2295" spans="1:9">
      <c r="A2295" s="1" t="s">
        <v>16</v>
      </c>
      <c r="B2295" s="1" t="s">
        <v>423</v>
      </c>
      <c r="C2295" t="str">
        <f t="shared" si="35"/>
        <v xml:space="preserve"> </v>
      </c>
      <c r="D2295" s="1">
        <v>1</v>
      </c>
      <c r="E2295" s="1">
        <v>1</v>
      </c>
      <c r="F2295" s="1" t="s">
        <v>424</v>
      </c>
      <c r="G2295" s="3"/>
      <c r="H2295" s="3">
        <v>0</v>
      </c>
      <c r="I2295" s="9"/>
    </row>
    <row r="2296" spans="1:9">
      <c r="A2296" t="s">
        <v>16</v>
      </c>
      <c r="B2296" t="s">
        <v>423</v>
      </c>
      <c r="C2296" t="str">
        <f t="shared" si="35"/>
        <v xml:space="preserve"> </v>
      </c>
      <c r="D2296">
        <v>1</v>
      </c>
      <c r="E2296">
        <v>1</v>
      </c>
      <c r="F2296" t="s">
        <v>424</v>
      </c>
      <c r="G2296" s="3"/>
      <c r="H2296" s="3">
        <v>0</v>
      </c>
      <c r="I2296" s="9"/>
    </row>
    <row r="2297" spans="1:9">
      <c r="A2297" s="1" t="s">
        <v>16</v>
      </c>
      <c r="B2297" s="1" t="s">
        <v>423</v>
      </c>
      <c r="C2297" t="str">
        <f t="shared" si="35"/>
        <v xml:space="preserve"> </v>
      </c>
      <c r="D2297" s="1">
        <v>1</v>
      </c>
      <c r="E2297" s="1">
        <v>1</v>
      </c>
      <c r="F2297" s="1" t="s">
        <v>424</v>
      </c>
      <c r="G2297" s="3"/>
      <c r="H2297" s="3">
        <v>0</v>
      </c>
      <c r="I2297" s="9"/>
    </row>
    <row r="2298" spans="1:9">
      <c r="A2298" t="s">
        <v>16</v>
      </c>
      <c r="B2298" t="s">
        <v>423</v>
      </c>
      <c r="C2298" t="str">
        <f t="shared" si="35"/>
        <v xml:space="preserve"> </v>
      </c>
      <c r="D2298">
        <v>1</v>
      </c>
      <c r="E2298">
        <v>1</v>
      </c>
      <c r="F2298" t="s">
        <v>424</v>
      </c>
      <c r="G2298" s="3"/>
      <c r="H2298" s="3">
        <v>0</v>
      </c>
      <c r="I2298" s="9"/>
    </row>
    <row r="2299" spans="1:9">
      <c r="A2299" s="1" t="s">
        <v>16</v>
      </c>
      <c r="B2299" s="1" t="s">
        <v>423</v>
      </c>
      <c r="C2299" t="str">
        <f t="shared" si="35"/>
        <v xml:space="preserve"> </v>
      </c>
      <c r="D2299" s="1">
        <v>1</v>
      </c>
      <c r="E2299" s="1">
        <v>1</v>
      </c>
      <c r="F2299" s="1" t="s">
        <v>424</v>
      </c>
      <c r="G2299" s="3"/>
      <c r="H2299" s="3">
        <v>0</v>
      </c>
      <c r="I2299" s="9"/>
    </row>
    <row r="2300" spans="1:9">
      <c r="A2300" t="s">
        <v>16</v>
      </c>
      <c r="B2300" t="s">
        <v>423</v>
      </c>
      <c r="C2300" t="str">
        <f t="shared" si="35"/>
        <v xml:space="preserve"> </v>
      </c>
      <c r="D2300">
        <v>1</v>
      </c>
      <c r="E2300">
        <v>1</v>
      </c>
      <c r="F2300" t="s">
        <v>424</v>
      </c>
      <c r="G2300" s="3"/>
      <c r="H2300" s="3">
        <v>0</v>
      </c>
      <c r="I2300" s="9"/>
    </row>
    <row r="2301" spans="1:9">
      <c r="A2301" s="1" t="s">
        <v>16</v>
      </c>
      <c r="B2301" s="1" t="s">
        <v>423</v>
      </c>
      <c r="C2301" t="str">
        <f t="shared" si="35"/>
        <v xml:space="preserve"> </v>
      </c>
      <c r="D2301" s="1">
        <v>1</v>
      </c>
      <c r="E2301" s="1">
        <v>1</v>
      </c>
      <c r="F2301" s="1" t="s">
        <v>424</v>
      </c>
      <c r="G2301" s="3"/>
      <c r="H2301" s="3">
        <v>0</v>
      </c>
      <c r="I2301" s="9"/>
    </row>
    <row r="2302" spans="1:9">
      <c r="A2302" t="s">
        <v>16</v>
      </c>
      <c r="B2302" t="s">
        <v>423</v>
      </c>
      <c r="C2302" t="str">
        <f t="shared" si="35"/>
        <v xml:space="preserve"> </v>
      </c>
      <c r="D2302">
        <v>1</v>
      </c>
      <c r="E2302">
        <v>1</v>
      </c>
      <c r="F2302" t="s">
        <v>424</v>
      </c>
      <c r="G2302" s="3"/>
      <c r="H2302" s="3">
        <v>0</v>
      </c>
      <c r="I2302" s="9"/>
    </row>
    <row r="2303" spans="1:9">
      <c r="A2303" s="1" t="s">
        <v>16</v>
      </c>
      <c r="B2303" s="1" t="s">
        <v>423</v>
      </c>
      <c r="C2303" t="str">
        <f t="shared" si="35"/>
        <v xml:space="preserve"> </v>
      </c>
      <c r="D2303" s="1">
        <v>1</v>
      </c>
      <c r="E2303" s="1">
        <v>1</v>
      </c>
      <c r="F2303" s="1" t="s">
        <v>424</v>
      </c>
      <c r="G2303" s="3"/>
      <c r="H2303" s="3">
        <v>0</v>
      </c>
      <c r="I2303" s="9"/>
    </row>
    <row r="2304" spans="1:9">
      <c r="A2304" t="s">
        <v>16</v>
      </c>
      <c r="B2304" t="s">
        <v>423</v>
      </c>
      <c r="C2304" t="str">
        <f t="shared" si="35"/>
        <v>10030</v>
      </c>
      <c r="D2304">
        <v>1</v>
      </c>
      <c r="E2304">
        <v>1</v>
      </c>
      <c r="F2304" t="s">
        <v>424</v>
      </c>
      <c r="G2304" t="s">
        <v>15</v>
      </c>
      <c r="H2304" s="2">
        <f>H2288-SUMIF(G2289:G2303,"&lt;&gt;",H2289:H2303)</f>
        <v>0</v>
      </c>
    </row>
    <row r="2305" spans="1:9">
      <c r="A2305" s="1"/>
      <c r="B2305" s="1"/>
      <c r="C2305" t="str">
        <f t="shared" si="35"/>
        <v xml:space="preserve"> </v>
      </c>
      <c r="D2305" s="1"/>
      <c r="E2305" s="1"/>
      <c r="F2305" s="1"/>
      <c r="G2305" s="1"/>
      <c r="H2305" s="1"/>
      <c r="I2305" s="43"/>
    </row>
    <row r="2306" spans="1:9" ht="45.75">
      <c r="A2306" t="s">
        <v>16</v>
      </c>
      <c r="B2306" t="s">
        <v>427</v>
      </c>
      <c r="C2306" t="str">
        <f t="shared" si="35"/>
        <v xml:space="preserve"> </v>
      </c>
      <c r="D2306">
        <v>1</v>
      </c>
      <c r="E2306">
        <v>1</v>
      </c>
      <c r="F2306" t="s">
        <v>428</v>
      </c>
      <c r="G2306" t="s">
        <v>13</v>
      </c>
      <c r="H2306" s="2">
        <f>VLOOKUP(B2306,'uc_2024-25'!D:U, 18, FALSE)</f>
        <v>56</v>
      </c>
      <c r="I2306" s="9" t="s">
        <v>429</v>
      </c>
    </row>
    <row r="2307" spans="1:9">
      <c r="A2307" s="1" t="s">
        <v>16</v>
      </c>
      <c r="B2307" s="1" t="s">
        <v>427</v>
      </c>
      <c r="C2307" t="str">
        <f t="shared" ref="C2307:C2370" si="36">IF(G2307="Em falta (positivo); A mais (negativo):",B2307," ")</f>
        <v xml:space="preserve"> </v>
      </c>
      <c r="D2307" s="1">
        <v>1</v>
      </c>
      <c r="E2307" s="1">
        <v>1</v>
      </c>
      <c r="F2307" s="1" t="s">
        <v>428</v>
      </c>
      <c r="G2307" s="4" t="str">
        <f>VLOOKUP(B2306,'uc_2024-25'!D:AB, 25, FALSE)</f>
        <v>Ana Luísa Brito dos Santos de Sousa Soares</v>
      </c>
      <c r="H2307" s="3">
        <v>2</v>
      </c>
      <c r="I2307" s="9"/>
    </row>
    <row r="2308" spans="1:9">
      <c r="A2308" t="s">
        <v>16</v>
      </c>
      <c r="B2308" t="s">
        <v>427</v>
      </c>
      <c r="C2308" t="str">
        <f t="shared" si="36"/>
        <v xml:space="preserve"> </v>
      </c>
      <c r="D2308">
        <v>1</v>
      </c>
      <c r="E2308">
        <v>1</v>
      </c>
      <c r="F2308" t="s">
        <v>428</v>
      </c>
      <c r="G2308" s="3"/>
      <c r="H2308" s="3">
        <v>26</v>
      </c>
      <c r="I2308" s="9" t="s">
        <v>430</v>
      </c>
    </row>
    <row r="2309" spans="1:9">
      <c r="A2309" s="1" t="s">
        <v>16</v>
      </c>
      <c r="B2309" s="1" t="s">
        <v>427</v>
      </c>
      <c r="C2309" t="str">
        <f t="shared" si="36"/>
        <v xml:space="preserve"> </v>
      </c>
      <c r="D2309" s="1">
        <v>1</v>
      </c>
      <c r="E2309" s="1">
        <v>1</v>
      </c>
      <c r="F2309" s="1" t="s">
        <v>428</v>
      </c>
      <c r="G2309" s="3"/>
      <c r="H2309" s="3">
        <v>0</v>
      </c>
      <c r="I2309" s="9"/>
    </row>
    <row r="2310" spans="1:9">
      <c r="A2310" t="s">
        <v>16</v>
      </c>
      <c r="B2310" t="s">
        <v>427</v>
      </c>
      <c r="C2310" t="str">
        <f t="shared" si="36"/>
        <v xml:space="preserve"> </v>
      </c>
      <c r="D2310">
        <v>1</v>
      </c>
      <c r="E2310">
        <v>1</v>
      </c>
      <c r="F2310" t="s">
        <v>428</v>
      </c>
      <c r="G2310" s="3"/>
      <c r="H2310" s="3">
        <v>0</v>
      </c>
      <c r="I2310" s="9"/>
    </row>
    <row r="2311" spans="1:9">
      <c r="A2311" s="1" t="s">
        <v>16</v>
      </c>
      <c r="B2311" s="1" t="s">
        <v>427</v>
      </c>
      <c r="C2311" t="str">
        <f t="shared" si="36"/>
        <v xml:space="preserve"> </v>
      </c>
      <c r="D2311" s="1">
        <v>1</v>
      </c>
      <c r="E2311" s="1">
        <v>1</v>
      </c>
      <c r="F2311" s="1" t="s">
        <v>428</v>
      </c>
      <c r="G2311" s="3"/>
      <c r="H2311" s="3">
        <v>0</v>
      </c>
      <c r="I2311" s="9"/>
    </row>
    <row r="2312" spans="1:9">
      <c r="A2312" t="s">
        <v>16</v>
      </c>
      <c r="B2312" t="s">
        <v>427</v>
      </c>
      <c r="C2312" t="str">
        <f t="shared" si="36"/>
        <v xml:space="preserve"> </v>
      </c>
      <c r="D2312">
        <v>1</v>
      </c>
      <c r="E2312">
        <v>1</v>
      </c>
      <c r="F2312" t="s">
        <v>428</v>
      </c>
      <c r="G2312" s="3"/>
      <c r="H2312" s="3">
        <v>0</v>
      </c>
      <c r="I2312" s="9"/>
    </row>
    <row r="2313" spans="1:9">
      <c r="A2313" s="1" t="s">
        <v>16</v>
      </c>
      <c r="B2313" s="1" t="s">
        <v>427</v>
      </c>
      <c r="C2313" t="str">
        <f t="shared" si="36"/>
        <v xml:space="preserve"> </v>
      </c>
      <c r="D2313" s="1">
        <v>1</v>
      </c>
      <c r="E2313" s="1">
        <v>1</v>
      </c>
      <c r="F2313" s="1" t="s">
        <v>428</v>
      </c>
      <c r="G2313" s="3"/>
      <c r="H2313" s="3">
        <v>0</v>
      </c>
      <c r="I2313" s="9"/>
    </row>
    <row r="2314" spans="1:9">
      <c r="A2314" t="s">
        <v>16</v>
      </c>
      <c r="B2314" t="s">
        <v>427</v>
      </c>
      <c r="C2314" t="str">
        <f t="shared" si="36"/>
        <v xml:space="preserve"> </v>
      </c>
      <c r="D2314">
        <v>1</v>
      </c>
      <c r="E2314">
        <v>1</v>
      </c>
      <c r="F2314" t="s">
        <v>428</v>
      </c>
      <c r="G2314" s="3"/>
      <c r="H2314" s="3">
        <v>0</v>
      </c>
      <c r="I2314" s="9"/>
    </row>
    <row r="2315" spans="1:9">
      <c r="A2315" s="1" t="s">
        <v>16</v>
      </c>
      <c r="B2315" s="1" t="s">
        <v>427</v>
      </c>
      <c r="C2315" t="str">
        <f t="shared" si="36"/>
        <v xml:space="preserve"> </v>
      </c>
      <c r="D2315" s="1">
        <v>1</v>
      </c>
      <c r="E2315" s="1">
        <v>1</v>
      </c>
      <c r="F2315" s="1" t="s">
        <v>428</v>
      </c>
      <c r="G2315" s="3"/>
      <c r="H2315" s="3">
        <v>0</v>
      </c>
      <c r="I2315" s="9"/>
    </row>
    <row r="2316" spans="1:9">
      <c r="A2316" t="s">
        <v>16</v>
      </c>
      <c r="B2316" t="s">
        <v>427</v>
      </c>
      <c r="C2316" t="str">
        <f t="shared" si="36"/>
        <v xml:space="preserve"> </v>
      </c>
      <c r="D2316">
        <v>1</v>
      </c>
      <c r="E2316">
        <v>1</v>
      </c>
      <c r="F2316" t="s">
        <v>428</v>
      </c>
      <c r="G2316" s="3"/>
      <c r="H2316" s="3">
        <v>0</v>
      </c>
      <c r="I2316" s="9"/>
    </row>
    <row r="2317" spans="1:9">
      <c r="A2317" s="1" t="s">
        <v>16</v>
      </c>
      <c r="B2317" s="1" t="s">
        <v>427</v>
      </c>
      <c r="C2317" t="str">
        <f t="shared" si="36"/>
        <v xml:space="preserve"> </v>
      </c>
      <c r="D2317" s="1">
        <v>1</v>
      </c>
      <c r="E2317" s="1">
        <v>1</v>
      </c>
      <c r="F2317" s="1" t="s">
        <v>428</v>
      </c>
      <c r="G2317" s="3"/>
      <c r="H2317" s="3">
        <v>0</v>
      </c>
      <c r="I2317" s="9"/>
    </row>
    <row r="2318" spans="1:9">
      <c r="A2318" t="s">
        <v>16</v>
      </c>
      <c r="B2318" t="s">
        <v>427</v>
      </c>
      <c r="C2318" t="str">
        <f t="shared" si="36"/>
        <v xml:space="preserve"> </v>
      </c>
      <c r="D2318">
        <v>1</v>
      </c>
      <c r="E2318">
        <v>1</v>
      </c>
      <c r="F2318" t="s">
        <v>428</v>
      </c>
      <c r="G2318" s="3"/>
      <c r="H2318" s="3">
        <v>0</v>
      </c>
      <c r="I2318" s="9"/>
    </row>
    <row r="2319" spans="1:9">
      <c r="A2319" s="1" t="s">
        <v>16</v>
      </c>
      <c r="B2319" s="1" t="s">
        <v>427</v>
      </c>
      <c r="C2319" t="str">
        <f t="shared" si="36"/>
        <v xml:space="preserve"> </v>
      </c>
      <c r="D2319" s="1">
        <v>1</v>
      </c>
      <c r="E2319" s="1">
        <v>1</v>
      </c>
      <c r="F2319" s="1" t="s">
        <v>428</v>
      </c>
      <c r="G2319" s="3"/>
      <c r="H2319" s="3">
        <v>0</v>
      </c>
      <c r="I2319" s="9"/>
    </row>
    <row r="2320" spans="1:9">
      <c r="A2320" t="s">
        <v>16</v>
      </c>
      <c r="B2320" t="s">
        <v>427</v>
      </c>
      <c r="C2320" t="str">
        <f t="shared" si="36"/>
        <v xml:space="preserve"> </v>
      </c>
      <c r="D2320">
        <v>1</v>
      </c>
      <c r="E2320">
        <v>1</v>
      </c>
      <c r="F2320" t="s">
        <v>428</v>
      </c>
      <c r="G2320" s="3"/>
      <c r="H2320" s="3">
        <v>0</v>
      </c>
      <c r="I2320" s="9"/>
    </row>
    <row r="2321" spans="1:9">
      <c r="A2321" s="1" t="s">
        <v>16</v>
      </c>
      <c r="B2321" s="1" t="s">
        <v>427</v>
      </c>
      <c r="C2321" t="str">
        <f t="shared" si="36"/>
        <v xml:space="preserve"> </v>
      </c>
      <c r="D2321" s="1">
        <v>1</v>
      </c>
      <c r="E2321" s="1">
        <v>1</v>
      </c>
      <c r="F2321" s="1" t="s">
        <v>428</v>
      </c>
      <c r="G2321" s="3"/>
      <c r="H2321" s="3">
        <v>0</v>
      </c>
      <c r="I2321" s="9"/>
    </row>
    <row r="2322" spans="1:9">
      <c r="A2322" t="s">
        <v>16</v>
      </c>
      <c r="B2322" t="s">
        <v>427</v>
      </c>
      <c r="C2322" t="str">
        <f t="shared" si="36"/>
        <v>1623</v>
      </c>
      <c r="D2322">
        <v>1</v>
      </c>
      <c r="E2322">
        <v>1</v>
      </c>
      <c r="F2322" t="s">
        <v>428</v>
      </c>
      <c r="G2322" t="s">
        <v>15</v>
      </c>
      <c r="H2322" s="2">
        <f>H2306-SUMIF(G2307:G2321,"&lt;&gt;",H2307:H2321)</f>
        <v>54</v>
      </c>
    </row>
    <row r="2323" spans="1:9">
      <c r="A2323" s="1"/>
      <c r="B2323" s="1"/>
      <c r="C2323" t="str">
        <f t="shared" si="36"/>
        <v xml:space="preserve"> </v>
      </c>
      <c r="D2323" s="1"/>
      <c r="E2323" s="1"/>
      <c r="F2323" s="1"/>
      <c r="G2323" s="1"/>
      <c r="H2323" s="1"/>
      <c r="I2323" s="43"/>
    </row>
    <row r="2324" spans="1:9">
      <c r="A2324" t="s">
        <v>16</v>
      </c>
      <c r="B2324" t="s">
        <v>431</v>
      </c>
      <c r="C2324" t="str">
        <f t="shared" si="36"/>
        <v xml:space="preserve"> </v>
      </c>
      <c r="D2324">
        <v>1</v>
      </c>
      <c r="E2324">
        <v>2</v>
      </c>
      <c r="F2324" t="s">
        <v>432</v>
      </c>
      <c r="G2324" t="s">
        <v>13</v>
      </c>
      <c r="H2324" s="2">
        <f>VLOOKUP(B2324,'uc_2024-25'!D:U, 18, FALSE)</f>
        <v>112</v>
      </c>
      <c r="I2324" s="9"/>
    </row>
    <row r="2325" spans="1:9">
      <c r="A2325" s="1" t="s">
        <v>16</v>
      </c>
      <c r="B2325" s="1" t="s">
        <v>431</v>
      </c>
      <c r="C2325" t="str">
        <f t="shared" si="36"/>
        <v xml:space="preserve"> </v>
      </c>
      <c r="D2325" s="1">
        <v>1</v>
      </c>
      <c r="E2325" s="1">
        <v>2</v>
      </c>
      <c r="F2325" s="1" t="s">
        <v>432</v>
      </c>
      <c r="G2325" s="4" t="str">
        <f>VLOOKUP(B2324,'uc_2024-25'!D:AB, 25, FALSE)</f>
        <v>Luís Manuel Bignolas Mira da Silva</v>
      </c>
      <c r="H2325" s="3">
        <v>56</v>
      </c>
      <c r="I2325" s="9"/>
    </row>
    <row r="2326" spans="1:9">
      <c r="A2326" t="s">
        <v>16</v>
      </c>
      <c r="B2326" t="s">
        <v>431</v>
      </c>
      <c r="C2326" t="str">
        <f t="shared" si="36"/>
        <v xml:space="preserve"> </v>
      </c>
      <c r="D2326">
        <v>1</v>
      </c>
      <c r="E2326">
        <v>2</v>
      </c>
      <c r="F2326" t="s">
        <v>432</v>
      </c>
      <c r="G2326" s="3" t="s">
        <v>359</v>
      </c>
      <c r="H2326" s="3">
        <v>56</v>
      </c>
      <c r="I2326" s="9"/>
    </row>
    <row r="2327" spans="1:9">
      <c r="A2327" s="1" t="s">
        <v>16</v>
      </c>
      <c r="B2327" s="1" t="s">
        <v>431</v>
      </c>
      <c r="C2327" t="str">
        <f t="shared" si="36"/>
        <v xml:space="preserve"> </v>
      </c>
      <c r="D2327" s="1">
        <v>1</v>
      </c>
      <c r="E2327" s="1">
        <v>2</v>
      </c>
      <c r="F2327" s="1" t="s">
        <v>432</v>
      </c>
      <c r="G2327" s="3"/>
      <c r="H2327" s="3">
        <v>0</v>
      </c>
      <c r="I2327" s="9"/>
    </row>
    <row r="2328" spans="1:9">
      <c r="A2328" t="s">
        <v>16</v>
      </c>
      <c r="B2328" t="s">
        <v>431</v>
      </c>
      <c r="C2328" t="str">
        <f t="shared" si="36"/>
        <v xml:space="preserve"> </v>
      </c>
      <c r="D2328">
        <v>1</v>
      </c>
      <c r="E2328">
        <v>2</v>
      </c>
      <c r="F2328" t="s">
        <v>432</v>
      </c>
      <c r="G2328" s="3"/>
      <c r="H2328" s="3">
        <v>0</v>
      </c>
      <c r="I2328" s="9"/>
    </row>
    <row r="2329" spans="1:9">
      <c r="A2329" s="1" t="s">
        <v>16</v>
      </c>
      <c r="B2329" s="1" t="s">
        <v>431</v>
      </c>
      <c r="C2329" t="str">
        <f t="shared" si="36"/>
        <v xml:space="preserve"> </v>
      </c>
      <c r="D2329" s="1">
        <v>1</v>
      </c>
      <c r="E2329" s="1">
        <v>2</v>
      </c>
      <c r="F2329" s="1" t="s">
        <v>432</v>
      </c>
      <c r="G2329" s="3"/>
      <c r="H2329" s="3">
        <v>0</v>
      </c>
      <c r="I2329" s="9"/>
    </row>
    <row r="2330" spans="1:9">
      <c r="A2330" t="s">
        <v>16</v>
      </c>
      <c r="B2330" t="s">
        <v>431</v>
      </c>
      <c r="C2330" t="str">
        <f t="shared" si="36"/>
        <v xml:space="preserve"> </v>
      </c>
      <c r="D2330">
        <v>1</v>
      </c>
      <c r="E2330">
        <v>2</v>
      </c>
      <c r="F2330" t="s">
        <v>432</v>
      </c>
      <c r="G2330" s="3"/>
      <c r="H2330" s="3">
        <v>0</v>
      </c>
      <c r="I2330" s="9"/>
    </row>
    <row r="2331" spans="1:9">
      <c r="A2331" s="1" t="s">
        <v>16</v>
      </c>
      <c r="B2331" s="1" t="s">
        <v>431</v>
      </c>
      <c r="C2331" t="str">
        <f t="shared" si="36"/>
        <v xml:space="preserve"> </v>
      </c>
      <c r="D2331" s="1">
        <v>1</v>
      </c>
      <c r="E2331" s="1">
        <v>2</v>
      </c>
      <c r="F2331" s="1" t="s">
        <v>432</v>
      </c>
      <c r="G2331" s="3"/>
      <c r="H2331" s="3">
        <v>0</v>
      </c>
      <c r="I2331" s="9"/>
    </row>
    <row r="2332" spans="1:9">
      <c r="A2332" t="s">
        <v>16</v>
      </c>
      <c r="B2332" t="s">
        <v>431</v>
      </c>
      <c r="C2332" t="str">
        <f t="shared" si="36"/>
        <v xml:space="preserve"> </v>
      </c>
      <c r="D2332">
        <v>1</v>
      </c>
      <c r="E2332">
        <v>2</v>
      </c>
      <c r="F2332" t="s">
        <v>432</v>
      </c>
      <c r="G2332" s="3"/>
      <c r="H2332" s="3">
        <v>0</v>
      </c>
      <c r="I2332" s="9"/>
    </row>
    <row r="2333" spans="1:9">
      <c r="A2333" s="1" t="s">
        <v>16</v>
      </c>
      <c r="B2333" s="1" t="s">
        <v>431</v>
      </c>
      <c r="C2333" t="str">
        <f t="shared" si="36"/>
        <v xml:space="preserve"> </v>
      </c>
      <c r="D2333" s="1">
        <v>1</v>
      </c>
      <c r="E2333" s="1">
        <v>2</v>
      </c>
      <c r="F2333" s="1" t="s">
        <v>432</v>
      </c>
      <c r="G2333" s="3"/>
      <c r="H2333" s="3">
        <v>0</v>
      </c>
      <c r="I2333" s="9"/>
    </row>
    <row r="2334" spans="1:9">
      <c r="A2334" t="s">
        <v>16</v>
      </c>
      <c r="B2334" t="s">
        <v>431</v>
      </c>
      <c r="C2334" t="str">
        <f t="shared" si="36"/>
        <v xml:space="preserve"> </v>
      </c>
      <c r="D2334">
        <v>1</v>
      </c>
      <c r="E2334">
        <v>2</v>
      </c>
      <c r="F2334" t="s">
        <v>432</v>
      </c>
      <c r="G2334" s="3"/>
      <c r="H2334" s="3">
        <v>0</v>
      </c>
      <c r="I2334" s="9"/>
    </row>
    <row r="2335" spans="1:9">
      <c r="A2335" s="1" t="s">
        <v>16</v>
      </c>
      <c r="B2335" s="1" t="s">
        <v>431</v>
      </c>
      <c r="C2335" t="str">
        <f t="shared" si="36"/>
        <v xml:space="preserve"> </v>
      </c>
      <c r="D2335" s="1">
        <v>1</v>
      </c>
      <c r="E2335" s="1">
        <v>2</v>
      </c>
      <c r="F2335" s="1" t="s">
        <v>432</v>
      </c>
      <c r="G2335" s="3"/>
      <c r="H2335" s="3">
        <v>0</v>
      </c>
      <c r="I2335" s="9"/>
    </row>
    <row r="2336" spans="1:9">
      <c r="A2336" t="s">
        <v>16</v>
      </c>
      <c r="B2336" t="s">
        <v>431</v>
      </c>
      <c r="C2336" t="str">
        <f t="shared" si="36"/>
        <v xml:space="preserve"> </v>
      </c>
      <c r="D2336">
        <v>1</v>
      </c>
      <c r="E2336">
        <v>2</v>
      </c>
      <c r="F2336" t="s">
        <v>432</v>
      </c>
      <c r="G2336" s="3"/>
      <c r="H2336" s="3">
        <v>0</v>
      </c>
      <c r="I2336" s="9"/>
    </row>
    <row r="2337" spans="1:9">
      <c r="A2337" s="1" t="s">
        <v>16</v>
      </c>
      <c r="B2337" s="1" t="s">
        <v>431</v>
      </c>
      <c r="C2337" t="str">
        <f t="shared" si="36"/>
        <v xml:space="preserve"> </v>
      </c>
      <c r="D2337" s="1">
        <v>1</v>
      </c>
      <c r="E2337" s="1">
        <v>2</v>
      </c>
      <c r="F2337" s="1" t="s">
        <v>432</v>
      </c>
      <c r="G2337" s="3"/>
      <c r="H2337" s="3">
        <v>0</v>
      </c>
      <c r="I2337" s="9"/>
    </row>
    <row r="2338" spans="1:9">
      <c r="A2338" t="s">
        <v>16</v>
      </c>
      <c r="B2338" t="s">
        <v>431</v>
      </c>
      <c r="C2338" t="str">
        <f t="shared" si="36"/>
        <v xml:space="preserve"> </v>
      </c>
      <c r="D2338">
        <v>1</v>
      </c>
      <c r="E2338">
        <v>2</v>
      </c>
      <c r="F2338" t="s">
        <v>432</v>
      </c>
      <c r="G2338" s="3"/>
      <c r="H2338" s="3">
        <v>0</v>
      </c>
      <c r="I2338" s="9"/>
    </row>
    <row r="2339" spans="1:9">
      <c r="A2339" s="1" t="s">
        <v>16</v>
      </c>
      <c r="B2339" s="1" t="s">
        <v>431</v>
      </c>
      <c r="C2339" t="str">
        <f t="shared" si="36"/>
        <v xml:space="preserve"> </v>
      </c>
      <c r="D2339" s="1">
        <v>1</v>
      </c>
      <c r="E2339" s="1">
        <v>2</v>
      </c>
      <c r="F2339" s="1" t="s">
        <v>432</v>
      </c>
      <c r="G2339" s="3"/>
      <c r="H2339" s="3">
        <v>0</v>
      </c>
      <c r="I2339" s="9"/>
    </row>
    <row r="2340" spans="1:9">
      <c r="A2340" t="s">
        <v>16</v>
      </c>
      <c r="B2340" t="s">
        <v>431</v>
      </c>
      <c r="C2340" t="str">
        <f t="shared" si="36"/>
        <v>2176</v>
      </c>
      <c r="D2340">
        <v>1</v>
      </c>
      <c r="E2340">
        <v>2</v>
      </c>
      <c r="F2340" t="s">
        <v>432</v>
      </c>
      <c r="G2340" t="s">
        <v>15</v>
      </c>
      <c r="H2340" s="2">
        <f>H2324-SUMIF(G2325:G2339,"&lt;&gt;",H2325:H2339)</f>
        <v>0</v>
      </c>
    </row>
    <row r="2341" spans="1:9">
      <c r="A2341" s="1"/>
      <c r="B2341" s="1"/>
      <c r="C2341" t="str">
        <f t="shared" si="36"/>
        <v xml:space="preserve"> </v>
      </c>
      <c r="D2341" s="1"/>
      <c r="E2341" s="1"/>
      <c r="F2341" s="1"/>
      <c r="G2341" s="1"/>
      <c r="H2341" s="1"/>
      <c r="I2341" s="43"/>
    </row>
    <row r="2342" spans="1:9">
      <c r="A2342" t="s">
        <v>16</v>
      </c>
      <c r="B2342" t="s">
        <v>433</v>
      </c>
      <c r="C2342" t="str">
        <f t="shared" si="36"/>
        <v xml:space="preserve"> </v>
      </c>
      <c r="D2342" t="s">
        <v>21</v>
      </c>
      <c r="E2342">
        <v>2</v>
      </c>
      <c r="F2342" t="s">
        <v>434</v>
      </c>
      <c r="G2342" t="s">
        <v>13</v>
      </c>
      <c r="H2342" s="2">
        <f>VLOOKUP(B2342,'uc_2024-25'!D:U, 18, FALSE)</f>
        <v>56</v>
      </c>
      <c r="I2342" s="9" t="s">
        <v>435</v>
      </c>
    </row>
    <row r="2343" spans="1:9">
      <c r="A2343" s="1" t="s">
        <v>16</v>
      </c>
      <c r="B2343" s="1" t="s">
        <v>433</v>
      </c>
      <c r="C2343" t="str">
        <f t="shared" si="36"/>
        <v xml:space="preserve"> </v>
      </c>
      <c r="D2343" s="1" t="s">
        <v>21</v>
      </c>
      <c r="E2343" s="1">
        <v>2</v>
      </c>
      <c r="F2343" s="1" t="s">
        <v>434</v>
      </c>
      <c r="G2343" s="4" t="str">
        <f>VLOOKUP(B2342,'uc_2024-25'!D:AB, 25, FALSE)</f>
        <v>José Carlos Franco Santos Silva</v>
      </c>
      <c r="H2343" s="3">
        <v>40</v>
      </c>
      <c r="I2343" s="9"/>
    </row>
    <row r="2344" spans="1:9">
      <c r="A2344" t="s">
        <v>16</v>
      </c>
      <c r="B2344" t="s">
        <v>433</v>
      </c>
      <c r="C2344" t="str">
        <f t="shared" si="36"/>
        <v xml:space="preserve"> </v>
      </c>
      <c r="D2344" t="s">
        <v>21</v>
      </c>
      <c r="E2344">
        <v>2</v>
      </c>
      <c r="F2344" t="s">
        <v>434</v>
      </c>
      <c r="G2344" s="3" t="s">
        <v>24</v>
      </c>
      <c r="H2344" s="3">
        <v>16</v>
      </c>
      <c r="I2344" s="9"/>
    </row>
    <row r="2345" spans="1:9">
      <c r="A2345" s="1" t="s">
        <v>16</v>
      </c>
      <c r="B2345" s="1" t="s">
        <v>433</v>
      </c>
      <c r="C2345" t="str">
        <f t="shared" si="36"/>
        <v xml:space="preserve"> </v>
      </c>
      <c r="D2345" s="1" t="s">
        <v>21</v>
      </c>
      <c r="E2345" s="1">
        <v>2</v>
      </c>
      <c r="F2345" s="1" t="s">
        <v>434</v>
      </c>
      <c r="G2345" s="3"/>
      <c r="H2345" s="3">
        <v>0</v>
      </c>
      <c r="I2345" s="9"/>
    </row>
    <row r="2346" spans="1:9">
      <c r="A2346" t="s">
        <v>16</v>
      </c>
      <c r="B2346" t="s">
        <v>433</v>
      </c>
      <c r="C2346" t="str">
        <f t="shared" si="36"/>
        <v xml:space="preserve"> </v>
      </c>
      <c r="D2346" t="s">
        <v>21</v>
      </c>
      <c r="E2346">
        <v>2</v>
      </c>
      <c r="F2346" t="s">
        <v>434</v>
      </c>
      <c r="G2346" s="3"/>
      <c r="H2346" s="3">
        <v>0</v>
      </c>
      <c r="I2346" s="9"/>
    </row>
    <row r="2347" spans="1:9">
      <c r="A2347" s="1" t="s">
        <v>16</v>
      </c>
      <c r="B2347" s="1" t="s">
        <v>433</v>
      </c>
      <c r="C2347" t="str">
        <f t="shared" si="36"/>
        <v xml:space="preserve"> </v>
      </c>
      <c r="D2347" s="1" t="s">
        <v>21</v>
      </c>
      <c r="E2347" s="1">
        <v>2</v>
      </c>
      <c r="F2347" s="1" t="s">
        <v>434</v>
      </c>
      <c r="G2347" s="3"/>
      <c r="H2347" s="3">
        <v>0</v>
      </c>
      <c r="I2347" s="9"/>
    </row>
    <row r="2348" spans="1:9">
      <c r="A2348" t="s">
        <v>16</v>
      </c>
      <c r="B2348" t="s">
        <v>433</v>
      </c>
      <c r="C2348" t="str">
        <f t="shared" si="36"/>
        <v xml:space="preserve"> </v>
      </c>
      <c r="D2348" t="s">
        <v>21</v>
      </c>
      <c r="E2348">
        <v>2</v>
      </c>
      <c r="F2348" t="s">
        <v>434</v>
      </c>
      <c r="G2348" s="3"/>
      <c r="H2348" s="3">
        <v>0</v>
      </c>
      <c r="I2348" s="9"/>
    </row>
    <row r="2349" spans="1:9">
      <c r="A2349" s="1" t="s">
        <v>16</v>
      </c>
      <c r="B2349" s="1" t="s">
        <v>433</v>
      </c>
      <c r="C2349" t="str">
        <f t="shared" si="36"/>
        <v xml:space="preserve"> </v>
      </c>
      <c r="D2349" s="1" t="s">
        <v>21</v>
      </c>
      <c r="E2349" s="1">
        <v>2</v>
      </c>
      <c r="F2349" s="1" t="s">
        <v>434</v>
      </c>
      <c r="G2349" s="3"/>
      <c r="H2349" s="3">
        <v>0</v>
      </c>
      <c r="I2349" s="9"/>
    </row>
    <row r="2350" spans="1:9">
      <c r="A2350" t="s">
        <v>16</v>
      </c>
      <c r="B2350" t="s">
        <v>433</v>
      </c>
      <c r="C2350" t="str">
        <f t="shared" si="36"/>
        <v xml:space="preserve"> </v>
      </c>
      <c r="D2350" t="s">
        <v>21</v>
      </c>
      <c r="E2350">
        <v>2</v>
      </c>
      <c r="F2350" t="s">
        <v>434</v>
      </c>
      <c r="G2350" s="3"/>
      <c r="H2350" s="3">
        <v>0</v>
      </c>
      <c r="I2350" s="9"/>
    </row>
    <row r="2351" spans="1:9">
      <c r="A2351" s="1" t="s">
        <v>16</v>
      </c>
      <c r="B2351" s="1" t="s">
        <v>433</v>
      </c>
      <c r="C2351" t="str">
        <f t="shared" si="36"/>
        <v xml:space="preserve"> </v>
      </c>
      <c r="D2351" s="1" t="s">
        <v>21</v>
      </c>
      <c r="E2351" s="1">
        <v>2</v>
      </c>
      <c r="F2351" s="1" t="s">
        <v>434</v>
      </c>
      <c r="G2351" s="3"/>
      <c r="H2351" s="3">
        <v>0</v>
      </c>
      <c r="I2351" s="9"/>
    </row>
    <row r="2352" spans="1:9">
      <c r="A2352" t="s">
        <v>16</v>
      </c>
      <c r="B2352" t="s">
        <v>433</v>
      </c>
      <c r="C2352" t="str">
        <f t="shared" si="36"/>
        <v xml:space="preserve"> </v>
      </c>
      <c r="D2352" t="s">
        <v>21</v>
      </c>
      <c r="E2352">
        <v>2</v>
      </c>
      <c r="F2352" t="s">
        <v>434</v>
      </c>
      <c r="G2352" s="3"/>
      <c r="H2352" s="3">
        <v>0</v>
      </c>
      <c r="I2352" s="9"/>
    </row>
    <row r="2353" spans="1:9">
      <c r="A2353" s="1" t="s">
        <v>16</v>
      </c>
      <c r="B2353" s="1" t="s">
        <v>433</v>
      </c>
      <c r="C2353" t="str">
        <f t="shared" si="36"/>
        <v xml:space="preserve"> </v>
      </c>
      <c r="D2353" s="1" t="s">
        <v>21</v>
      </c>
      <c r="E2353" s="1">
        <v>2</v>
      </c>
      <c r="F2353" s="1" t="s">
        <v>434</v>
      </c>
      <c r="G2353" s="3"/>
      <c r="H2353" s="3">
        <v>0</v>
      </c>
      <c r="I2353" s="9"/>
    </row>
    <row r="2354" spans="1:9">
      <c r="A2354" t="s">
        <v>16</v>
      </c>
      <c r="B2354" t="s">
        <v>433</v>
      </c>
      <c r="C2354" t="str">
        <f t="shared" si="36"/>
        <v xml:space="preserve"> </v>
      </c>
      <c r="D2354" t="s">
        <v>21</v>
      </c>
      <c r="E2354">
        <v>2</v>
      </c>
      <c r="F2354" t="s">
        <v>434</v>
      </c>
      <c r="G2354" s="3"/>
      <c r="H2354" s="3">
        <v>0</v>
      </c>
      <c r="I2354" s="9"/>
    </row>
    <row r="2355" spans="1:9">
      <c r="A2355" s="1" t="s">
        <v>16</v>
      </c>
      <c r="B2355" s="1" t="s">
        <v>433</v>
      </c>
      <c r="C2355" t="str">
        <f t="shared" si="36"/>
        <v xml:space="preserve"> </v>
      </c>
      <c r="D2355" s="1" t="s">
        <v>21</v>
      </c>
      <c r="E2355" s="1">
        <v>2</v>
      </c>
      <c r="F2355" s="1" t="s">
        <v>434</v>
      </c>
      <c r="G2355" s="3"/>
      <c r="H2355" s="3">
        <v>0</v>
      </c>
      <c r="I2355" s="9"/>
    </row>
    <row r="2356" spans="1:9">
      <c r="A2356" t="s">
        <v>16</v>
      </c>
      <c r="B2356" t="s">
        <v>433</v>
      </c>
      <c r="C2356" t="str">
        <f t="shared" si="36"/>
        <v xml:space="preserve"> </v>
      </c>
      <c r="D2356" t="s">
        <v>21</v>
      </c>
      <c r="E2356">
        <v>2</v>
      </c>
      <c r="F2356" t="s">
        <v>434</v>
      </c>
      <c r="G2356" s="3"/>
      <c r="H2356" s="3">
        <v>0</v>
      </c>
      <c r="I2356" s="9"/>
    </row>
    <row r="2357" spans="1:9">
      <c r="A2357" s="1" t="s">
        <v>16</v>
      </c>
      <c r="B2357" s="1" t="s">
        <v>433</v>
      </c>
      <c r="C2357" t="str">
        <f t="shared" si="36"/>
        <v xml:space="preserve"> </v>
      </c>
      <c r="D2357" s="1" t="s">
        <v>21</v>
      </c>
      <c r="E2357" s="1">
        <v>2</v>
      </c>
      <c r="F2357" s="1" t="s">
        <v>434</v>
      </c>
      <c r="G2357" s="3"/>
      <c r="H2357" s="3">
        <v>0</v>
      </c>
      <c r="I2357" s="9"/>
    </row>
    <row r="2358" spans="1:9">
      <c r="A2358" t="s">
        <v>16</v>
      </c>
      <c r="B2358" t="s">
        <v>433</v>
      </c>
      <c r="C2358" t="str">
        <f t="shared" si="36"/>
        <v>1377</v>
      </c>
      <c r="D2358" t="s">
        <v>21</v>
      </c>
      <c r="E2358">
        <v>2</v>
      </c>
      <c r="F2358" t="s">
        <v>434</v>
      </c>
      <c r="G2358" t="s">
        <v>15</v>
      </c>
      <c r="H2358" s="2">
        <f>H2342-SUMIF(G2343:G2357,"&lt;&gt;",H2343:H2357)</f>
        <v>0</v>
      </c>
    </row>
    <row r="2359" spans="1:9">
      <c r="A2359" s="1"/>
      <c r="B2359" s="1"/>
      <c r="C2359" t="str">
        <f t="shared" si="36"/>
        <v xml:space="preserve"> </v>
      </c>
      <c r="D2359" s="1"/>
      <c r="E2359" s="1"/>
      <c r="F2359" s="1"/>
      <c r="G2359" s="1"/>
      <c r="H2359" s="1"/>
      <c r="I2359" s="43"/>
    </row>
    <row r="2360" spans="1:9">
      <c r="A2360" t="s">
        <v>8</v>
      </c>
      <c r="B2360" t="s">
        <v>436</v>
      </c>
      <c r="C2360" t="str">
        <f t="shared" si="36"/>
        <v xml:space="preserve"> </v>
      </c>
      <c r="D2360" t="s">
        <v>10</v>
      </c>
      <c r="E2360" t="s">
        <v>11</v>
      </c>
      <c r="F2360" t="s">
        <v>437</v>
      </c>
      <c r="G2360" t="s">
        <v>13</v>
      </c>
      <c r="H2360" s="2">
        <f>VLOOKUP(B2360,'uc_2024-25'!D:U, 18, FALSE)</f>
        <v>0</v>
      </c>
      <c r="I2360" s="9"/>
    </row>
    <row r="2361" spans="1:9">
      <c r="A2361" s="1" t="s">
        <v>8</v>
      </c>
      <c r="B2361" s="1" t="s">
        <v>436</v>
      </c>
      <c r="C2361" t="str">
        <f t="shared" si="36"/>
        <v xml:space="preserve"> </v>
      </c>
      <c r="D2361" s="1" t="s">
        <v>10</v>
      </c>
      <c r="E2361" s="1" t="s">
        <v>11</v>
      </c>
      <c r="F2361" s="1" t="s">
        <v>437</v>
      </c>
      <c r="G2361" s="4">
        <f>VLOOKUP(B2360,'uc_2024-25'!D:AB, 25, FALSE)</f>
        <v>0</v>
      </c>
      <c r="H2361" s="3">
        <v>0</v>
      </c>
      <c r="I2361" s="9"/>
    </row>
    <row r="2362" spans="1:9">
      <c r="A2362" t="s">
        <v>8</v>
      </c>
      <c r="B2362" t="s">
        <v>436</v>
      </c>
      <c r="C2362" t="str">
        <f t="shared" si="36"/>
        <v xml:space="preserve"> </v>
      </c>
      <c r="D2362" t="s">
        <v>10</v>
      </c>
      <c r="E2362" t="s">
        <v>11</v>
      </c>
      <c r="F2362" t="s">
        <v>437</v>
      </c>
      <c r="G2362" s="3"/>
      <c r="H2362" s="3">
        <v>0</v>
      </c>
      <c r="I2362" s="9"/>
    </row>
    <row r="2363" spans="1:9">
      <c r="A2363" s="1" t="s">
        <v>8</v>
      </c>
      <c r="B2363" s="1" t="s">
        <v>436</v>
      </c>
      <c r="C2363" t="str">
        <f t="shared" si="36"/>
        <v xml:space="preserve"> </v>
      </c>
      <c r="D2363" s="1" t="s">
        <v>10</v>
      </c>
      <c r="E2363" s="1" t="s">
        <v>11</v>
      </c>
      <c r="F2363" s="1" t="s">
        <v>437</v>
      </c>
      <c r="G2363" s="3"/>
      <c r="H2363" s="3">
        <v>0</v>
      </c>
      <c r="I2363" s="9"/>
    </row>
    <row r="2364" spans="1:9">
      <c r="A2364" t="s">
        <v>8</v>
      </c>
      <c r="B2364" t="s">
        <v>436</v>
      </c>
      <c r="C2364" t="str">
        <f t="shared" si="36"/>
        <v xml:space="preserve"> </v>
      </c>
      <c r="D2364" t="s">
        <v>10</v>
      </c>
      <c r="E2364" t="s">
        <v>11</v>
      </c>
      <c r="F2364" t="s">
        <v>437</v>
      </c>
      <c r="G2364" s="3"/>
      <c r="H2364" s="3">
        <v>0</v>
      </c>
      <c r="I2364" s="9"/>
    </row>
    <row r="2365" spans="1:9">
      <c r="A2365" s="1" t="s">
        <v>8</v>
      </c>
      <c r="B2365" s="1" t="s">
        <v>436</v>
      </c>
      <c r="C2365" t="str">
        <f t="shared" si="36"/>
        <v xml:space="preserve"> </v>
      </c>
      <c r="D2365" s="1" t="s">
        <v>10</v>
      </c>
      <c r="E2365" s="1" t="s">
        <v>11</v>
      </c>
      <c r="F2365" s="1" t="s">
        <v>437</v>
      </c>
      <c r="G2365" s="3"/>
      <c r="H2365" s="3">
        <v>0</v>
      </c>
      <c r="I2365" s="9"/>
    </row>
    <row r="2366" spans="1:9">
      <c r="A2366" t="s">
        <v>8</v>
      </c>
      <c r="B2366" t="s">
        <v>436</v>
      </c>
      <c r="C2366" t="str">
        <f t="shared" si="36"/>
        <v xml:space="preserve"> </v>
      </c>
      <c r="D2366" t="s">
        <v>10</v>
      </c>
      <c r="E2366" t="s">
        <v>11</v>
      </c>
      <c r="F2366" t="s">
        <v>437</v>
      </c>
      <c r="G2366" s="3"/>
      <c r="H2366" s="3">
        <v>0</v>
      </c>
      <c r="I2366" s="9"/>
    </row>
    <row r="2367" spans="1:9">
      <c r="A2367" s="1" t="s">
        <v>8</v>
      </c>
      <c r="B2367" s="1" t="s">
        <v>436</v>
      </c>
      <c r="C2367" t="str">
        <f t="shared" si="36"/>
        <v xml:space="preserve"> </v>
      </c>
      <c r="D2367" s="1" t="s">
        <v>10</v>
      </c>
      <c r="E2367" s="1" t="s">
        <v>11</v>
      </c>
      <c r="F2367" s="1" t="s">
        <v>437</v>
      </c>
      <c r="G2367" s="3"/>
      <c r="H2367" s="3">
        <v>0</v>
      </c>
      <c r="I2367" s="9"/>
    </row>
    <row r="2368" spans="1:9">
      <c r="A2368" t="s">
        <v>8</v>
      </c>
      <c r="B2368" t="s">
        <v>436</v>
      </c>
      <c r="C2368" t="str">
        <f t="shared" si="36"/>
        <v xml:space="preserve"> </v>
      </c>
      <c r="D2368" t="s">
        <v>10</v>
      </c>
      <c r="E2368" t="s">
        <v>11</v>
      </c>
      <c r="F2368" t="s">
        <v>437</v>
      </c>
      <c r="G2368" s="3"/>
      <c r="H2368" s="3">
        <v>0</v>
      </c>
      <c r="I2368" s="9"/>
    </row>
    <row r="2369" spans="1:9">
      <c r="A2369" s="1" t="s">
        <v>8</v>
      </c>
      <c r="B2369" s="1" t="s">
        <v>436</v>
      </c>
      <c r="C2369" t="str">
        <f t="shared" si="36"/>
        <v xml:space="preserve"> </v>
      </c>
      <c r="D2369" s="1" t="s">
        <v>10</v>
      </c>
      <c r="E2369" s="1" t="s">
        <v>11</v>
      </c>
      <c r="F2369" s="1" t="s">
        <v>437</v>
      </c>
      <c r="G2369" s="3"/>
      <c r="H2369" s="3">
        <v>0</v>
      </c>
      <c r="I2369" s="9"/>
    </row>
    <row r="2370" spans="1:9">
      <c r="A2370" t="s">
        <v>8</v>
      </c>
      <c r="B2370" t="s">
        <v>436</v>
      </c>
      <c r="C2370" t="str">
        <f t="shared" si="36"/>
        <v xml:space="preserve"> </v>
      </c>
      <c r="D2370" t="s">
        <v>10</v>
      </c>
      <c r="E2370" t="s">
        <v>11</v>
      </c>
      <c r="F2370" t="s">
        <v>437</v>
      </c>
      <c r="G2370" s="3"/>
      <c r="H2370" s="3">
        <v>0</v>
      </c>
      <c r="I2370" s="9"/>
    </row>
    <row r="2371" spans="1:9">
      <c r="A2371" s="1" t="s">
        <v>8</v>
      </c>
      <c r="B2371" s="1" t="s">
        <v>436</v>
      </c>
      <c r="C2371" t="str">
        <f t="shared" ref="C2371:C2434" si="37">IF(G2371="Em falta (positivo); A mais (negativo):",B2371," ")</f>
        <v xml:space="preserve"> </v>
      </c>
      <c r="D2371" s="1" t="s">
        <v>10</v>
      </c>
      <c r="E2371" s="1" t="s">
        <v>11</v>
      </c>
      <c r="F2371" s="1" t="s">
        <v>437</v>
      </c>
      <c r="G2371" s="3"/>
      <c r="H2371" s="3">
        <v>0</v>
      </c>
      <c r="I2371" s="9"/>
    </row>
    <row r="2372" spans="1:9">
      <c r="A2372" t="s">
        <v>8</v>
      </c>
      <c r="B2372" t="s">
        <v>436</v>
      </c>
      <c r="C2372" t="str">
        <f t="shared" si="37"/>
        <v xml:space="preserve"> </v>
      </c>
      <c r="D2372" t="s">
        <v>10</v>
      </c>
      <c r="E2372" t="s">
        <v>11</v>
      </c>
      <c r="F2372" t="s">
        <v>437</v>
      </c>
      <c r="G2372" s="3"/>
      <c r="H2372" s="3">
        <v>0</v>
      </c>
      <c r="I2372" s="9"/>
    </row>
    <row r="2373" spans="1:9">
      <c r="A2373" s="1" t="s">
        <v>8</v>
      </c>
      <c r="B2373" s="1" t="s">
        <v>436</v>
      </c>
      <c r="C2373" t="str">
        <f t="shared" si="37"/>
        <v xml:space="preserve"> </v>
      </c>
      <c r="D2373" s="1" t="s">
        <v>10</v>
      </c>
      <c r="E2373" s="1" t="s">
        <v>11</v>
      </c>
      <c r="F2373" s="1" t="s">
        <v>437</v>
      </c>
      <c r="G2373" s="3"/>
      <c r="H2373" s="3">
        <v>0</v>
      </c>
      <c r="I2373" s="9"/>
    </row>
    <row r="2374" spans="1:9">
      <c r="A2374" t="s">
        <v>8</v>
      </c>
      <c r="B2374" t="s">
        <v>436</v>
      </c>
      <c r="C2374" t="str">
        <f t="shared" si="37"/>
        <v xml:space="preserve"> </v>
      </c>
      <c r="D2374" t="s">
        <v>10</v>
      </c>
      <c r="E2374" t="s">
        <v>11</v>
      </c>
      <c r="F2374" t="s">
        <v>437</v>
      </c>
      <c r="G2374" s="3"/>
      <c r="H2374" s="3">
        <v>0</v>
      </c>
      <c r="I2374" s="9"/>
    </row>
    <row r="2375" spans="1:9">
      <c r="A2375" s="1" t="s">
        <v>8</v>
      </c>
      <c r="B2375" s="1" t="s">
        <v>436</v>
      </c>
      <c r="C2375" t="str">
        <f t="shared" si="37"/>
        <v xml:space="preserve"> </v>
      </c>
      <c r="D2375" s="1" t="s">
        <v>10</v>
      </c>
      <c r="E2375" s="1" t="s">
        <v>11</v>
      </c>
      <c r="F2375" s="1" t="s">
        <v>437</v>
      </c>
      <c r="G2375" s="3"/>
      <c r="H2375" s="3">
        <v>0</v>
      </c>
      <c r="I2375" s="9"/>
    </row>
    <row r="2376" spans="1:9">
      <c r="A2376" t="s">
        <v>8</v>
      </c>
      <c r="B2376" t="s">
        <v>436</v>
      </c>
      <c r="C2376" t="str">
        <f t="shared" si="37"/>
        <v>2029</v>
      </c>
      <c r="D2376" t="s">
        <v>10</v>
      </c>
      <c r="E2376" t="s">
        <v>11</v>
      </c>
      <c r="F2376" t="s">
        <v>437</v>
      </c>
      <c r="G2376" t="s">
        <v>15</v>
      </c>
      <c r="H2376" s="2">
        <f>H2360-SUMIF(G2361:G2375,"&lt;&gt;",H2361:H2375)</f>
        <v>0</v>
      </c>
    </row>
    <row r="2377" spans="1:9">
      <c r="A2377" s="1"/>
      <c r="B2377" s="1"/>
      <c r="C2377" t="str">
        <f t="shared" si="37"/>
        <v xml:space="preserve"> </v>
      </c>
      <c r="D2377" s="1"/>
      <c r="E2377" s="1"/>
      <c r="F2377" s="1"/>
      <c r="G2377" s="1"/>
      <c r="H2377" s="1"/>
      <c r="I2377" s="43"/>
    </row>
    <row r="2378" spans="1:9">
      <c r="A2378" t="s">
        <v>34</v>
      </c>
      <c r="B2378" t="s">
        <v>438</v>
      </c>
      <c r="C2378" t="str">
        <f t="shared" si="37"/>
        <v xml:space="preserve"> </v>
      </c>
      <c r="D2378">
        <v>1</v>
      </c>
      <c r="E2378">
        <v>2</v>
      </c>
      <c r="F2378" t="s">
        <v>439</v>
      </c>
      <c r="G2378" t="s">
        <v>13</v>
      </c>
      <c r="H2378" s="2">
        <f>VLOOKUP(B2378,'uc_2024-25'!D:U, 18, FALSE)</f>
        <v>91</v>
      </c>
      <c r="I2378" s="9"/>
    </row>
    <row r="2379" spans="1:9">
      <c r="A2379" s="1" t="s">
        <v>34</v>
      </c>
      <c r="B2379" s="1" t="s">
        <v>438</v>
      </c>
      <c r="C2379" t="str">
        <f t="shared" si="37"/>
        <v xml:space="preserve"> </v>
      </c>
      <c r="D2379" s="1">
        <v>1</v>
      </c>
      <c r="E2379" s="1">
        <v>2</v>
      </c>
      <c r="F2379" s="1" t="s">
        <v>439</v>
      </c>
      <c r="G2379" s="4" t="str">
        <f>VLOOKUP(B2378,'uc_2024-25'!D:AB, 25, FALSE)</f>
        <v>Vitor Manuel Delgado Alves</v>
      </c>
      <c r="H2379" s="3">
        <v>61</v>
      </c>
      <c r="I2379" s="9"/>
    </row>
    <row r="2380" spans="1:9">
      <c r="A2380" t="s">
        <v>34</v>
      </c>
      <c r="B2380" t="s">
        <v>438</v>
      </c>
      <c r="C2380" t="str">
        <f t="shared" si="37"/>
        <v xml:space="preserve"> </v>
      </c>
      <c r="D2380">
        <v>1</v>
      </c>
      <c r="E2380">
        <v>2</v>
      </c>
      <c r="F2380" t="s">
        <v>439</v>
      </c>
      <c r="G2380" s="3" t="s">
        <v>440</v>
      </c>
      <c r="H2380" s="3">
        <v>30</v>
      </c>
      <c r="I2380" s="9"/>
    </row>
    <row r="2381" spans="1:9">
      <c r="A2381" s="1" t="s">
        <v>34</v>
      </c>
      <c r="B2381" s="1" t="s">
        <v>438</v>
      </c>
      <c r="C2381" t="str">
        <f t="shared" si="37"/>
        <v xml:space="preserve"> </v>
      </c>
      <c r="D2381" s="1">
        <v>1</v>
      </c>
      <c r="E2381" s="1">
        <v>2</v>
      </c>
      <c r="F2381" s="1" t="s">
        <v>439</v>
      </c>
      <c r="G2381" s="3"/>
      <c r="H2381" s="3">
        <v>0</v>
      </c>
      <c r="I2381" s="9"/>
    </row>
    <row r="2382" spans="1:9">
      <c r="A2382" t="s">
        <v>34</v>
      </c>
      <c r="B2382" t="s">
        <v>438</v>
      </c>
      <c r="C2382" t="str">
        <f t="shared" si="37"/>
        <v xml:space="preserve"> </v>
      </c>
      <c r="D2382">
        <v>1</v>
      </c>
      <c r="E2382">
        <v>2</v>
      </c>
      <c r="F2382" t="s">
        <v>439</v>
      </c>
      <c r="G2382" s="3"/>
      <c r="H2382" s="3">
        <v>0</v>
      </c>
      <c r="I2382" s="9"/>
    </row>
    <row r="2383" spans="1:9">
      <c r="A2383" s="1" t="s">
        <v>34</v>
      </c>
      <c r="B2383" s="1" t="s">
        <v>438</v>
      </c>
      <c r="C2383" t="str">
        <f t="shared" si="37"/>
        <v xml:space="preserve"> </v>
      </c>
      <c r="D2383" s="1">
        <v>1</v>
      </c>
      <c r="E2383" s="1">
        <v>2</v>
      </c>
      <c r="F2383" s="1" t="s">
        <v>439</v>
      </c>
      <c r="G2383" s="3"/>
      <c r="H2383" s="3">
        <v>0</v>
      </c>
      <c r="I2383" s="9"/>
    </row>
    <row r="2384" spans="1:9">
      <c r="A2384" t="s">
        <v>34</v>
      </c>
      <c r="B2384" t="s">
        <v>438</v>
      </c>
      <c r="C2384" t="str">
        <f t="shared" si="37"/>
        <v xml:space="preserve"> </v>
      </c>
      <c r="D2384">
        <v>1</v>
      </c>
      <c r="E2384">
        <v>2</v>
      </c>
      <c r="F2384" t="s">
        <v>439</v>
      </c>
      <c r="G2384" s="3"/>
      <c r="H2384" s="3">
        <v>0</v>
      </c>
      <c r="I2384" s="9"/>
    </row>
    <row r="2385" spans="1:9">
      <c r="A2385" s="1" t="s">
        <v>34</v>
      </c>
      <c r="B2385" s="1" t="s">
        <v>438</v>
      </c>
      <c r="C2385" t="str">
        <f t="shared" si="37"/>
        <v xml:space="preserve"> </v>
      </c>
      <c r="D2385" s="1">
        <v>1</v>
      </c>
      <c r="E2385" s="1">
        <v>2</v>
      </c>
      <c r="F2385" s="1" t="s">
        <v>439</v>
      </c>
      <c r="G2385" s="3"/>
      <c r="H2385" s="3">
        <v>0</v>
      </c>
      <c r="I2385" s="9"/>
    </row>
    <row r="2386" spans="1:9">
      <c r="A2386" t="s">
        <v>34</v>
      </c>
      <c r="B2386" t="s">
        <v>438</v>
      </c>
      <c r="C2386" t="str">
        <f t="shared" si="37"/>
        <v xml:space="preserve"> </v>
      </c>
      <c r="D2386">
        <v>1</v>
      </c>
      <c r="E2386">
        <v>2</v>
      </c>
      <c r="F2386" t="s">
        <v>439</v>
      </c>
      <c r="G2386" s="3"/>
      <c r="H2386" s="3">
        <v>0</v>
      </c>
      <c r="I2386" s="9"/>
    </row>
    <row r="2387" spans="1:9">
      <c r="A2387" s="1" t="s">
        <v>34</v>
      </c>
      <c r="B2387" s="1" t="s">
        <v>438</v>
      </c>
      <c r="C2387" t="str">
        <f t="shared" si="37"/>
        <v xml:space="preserve"> </v>
      </c>
      <c r="D2387" s="1">
        <v>1</v>
      </c>
      <c r="E2387" s="1">
        <v>2</v>
      </c>
      <c r="F2387" s="1" t="s">
        <v>439</v>
      </c>
      <c r="G2387" s="3"/>
      <c r="H2387" s="3">
        <v>0</v>
      </c>
      <c r="I2387" s="9"/>
    </row>
    <row r="2388" spans="1:9">
      <c r="A2388" t="s">
        <v>34</v>
      </c>
      <c r="B2388" t="s">
        <v>438</v>
      </c>
      <c r="C2388" t="str">
        <f t="shared" si="37"/>
        <v xml:space="preserve"> </v>
      </c>
      <c r="D2388">
        <v>1</v>
      </c>
      <c r="E2388">
        <v>2</v>
      </c>
      <c r="F2388" t="s">
        <v>439</v>
      </c>
      <c r="G2388" s="3"/>
      <c r="H2388" s="3">
        <v>0</v>
      </c>
      <c r="I2388" s="9"/>
    </row>
    <row r="2389" spans="1:9">
      <c r="A2389" s="1" t="s">
        <v>34</v>
      </c>
      <c r="B2389" s="1" t="s">
        <v>438</v>
      </c>
      <c r="C2389" t="str">
        <f t="shared" si="37"/>
        <v xml:space="preserve"> </v>
      </c>
      <c r="D2389" s="1">
        <v>1</v>
      </c>
      <c r="E2389" s="1">
        <v>2</v>
      </c>
      <c r="F2389" s="1" t="s">
        <v>439</v>
      </c>
      <c r="G2389" s="3"/>
      <c r="H2389" s="3">
        <v>0</v>
      </c>
      <c r="I2389" s="9"/>
    </row>
    <row r="2390" spans="1:9">
      <c r="A2390" t="s">
        <v>34</v>
      </c>
      <c r="B2390" t="s">
        <v>438</v>
      </c>
      <c r="C2390" t="str">
        <f t="shared" si="37"/>
        <v xml:space="preserve"> </v>
      </c>
      <c r="D2390">
        <v>1</v>
      </c>
      <c r="E2390">
        <v>2</v>
      </c>
      <c r="F2390" t="s">
        <v>439</v>
      </c>
      <c r="G2390" s="3"/>
      <c r="H2390" s="3">
        <v>0</v>
      </c>
      <c r="I2390" s="9"/>
    </row>
    <row r="2391" spans="1:9">
      <c r="A2391" s="1" t="s">
        <v>34</v>
      </c>
      <c r="B2391" s="1" t="s">
        <v>438</v>
      </c>
      <c r="C2391" t="str">
        <f t="shared" si="37"/>
        <v xml:space="preserve"> </v>
      </c>
      <c r="D2391" s="1">
        <v>1</v>
      </c>
      <c r="E2391" s="1">
        <v>2</v>
      </c>
      <c r="F2391" s="1" t="s">
        <v>439</v>
      </c>
      <c r="G2391" s="3"/>
      <c r="H2391" s="3">
        <v>0</v>
      </c>
      <c r="I2391" s="9"/>
    </row>
    <row r="2392" spans="1:9">
      <c r="A2392" t="s">
        <v>34</v>
      </c>
      <c r="B2392" t="s">
        <v>438</v>
      </c>
      <c r="C2392" t="str">
        <f t="shared" si="37"/>
        <v xml:space="preserve"> </v>
      </c>
      <c r="D2392">
        <v>1</v>
      </c>
      <c r="E2392">
        <v>2</v>
      </c>
      <c r="F2392" t="s">
        <v>439</v>
      </c>
      <c r="G2392" s="3"/>
      <c r="H2392" s="3">
        <v>0</v>
      </c>
      <c r="I2392" s="9"/>
    </row>
    <row r="2393" spans="1:9">
      <c r="A2393" s="1" t="s">
        <v>34</v>
      </c>
      <c r="B2393" s="1" t="s">
        <v>438</v>
      </c>
      <c r="C2393" t="str">
        <f t="shared" si="37"/>
        <v xml:space="preserve"> </v>
      </c>
      <c r="D2393" s="1">
        <v>1</v>
      </c>
      <c r="E2393" s="1">
        <v>2</v>
      </c>
      <c r="F2393" s="1" t="s">
        <v>439</v>
      </c>
      <c r="G2393" s="3"/>
      <c r="H2393" s="3">
        <v>0</v>
      </c>
      <c r="I2393" s="9"/>
    </row>
    <row r="2394" spans="1:9">
      <c r="A2394" t="s">
        <v>34</v>
      </c>
      <c r="B2394" t="s">
        <v>438</v>
      </c>
      <c r="C2394" t="str">
        <f t="shared" si="37"/>
        <v>2503</v>
      </c>
      <c r="D2394">
        <v>1</v>
      </c>
      <c r="E2394">
        <v>2</v>
      </c>
      <c r="F2394" t="s">
        <v>439</v>
      </c>
      <c r="G2394" t="s">
        <v>15</v>
      </c>
      <c r="H2394" s="2">
        <f>H2378-SUMIF(G2379:G2393,"&lt;&gt;",H2379:H2393)</f>
        <v>0</v>
      </c>
    </row>
    <row r="2395" spans="1:9">
      <c r="A2395" s="1"/>
      <c r="B2395" s="1"/>
      <c r="C2395" t="str">
        <f t="shared" si="37"/>
        <v xml:space="preserve"> </v>
      </c>
      <c r="D2395" s="1"/>
      <c r="E2395" s="1"/>
      <c r="F2395" s="1"/>
      <c r="G2395" s="1"/>
      <c r="H2395" s="1"/>
      <c r="I2395" s="43"/>
    </row>
    <row r="2396" spans="1:9">
      <c r="A2396" t="s">
        <v>16</v>
      </c>
      <c r="B2396" t="s">
        <v>441</v>
      </c>
      <c r="C2396" t="str">
        <f t="shared" si="37"/>
        <v xml:space="preserve"> </v>
      </c>
      <c r="D2396">
        <v>1</v>
      </c>
      <c r="E2396">
        <v>1</v>
      </c>
      <c r="F2396" t="s">
        <v>442</v>
      </c>
      <c r="G2396" t="s">
        <v>13</v>
      </c>
      <c r="H2396" s="2">
        <f>VLOOKUP(B2396,'uc_2024-25'!D:U, 18, FALSE)</f>
        <v>0</v>
      </c>
      <c r="I2396" s="9"/>
    </row>
    <row r="2397" spans="1:9" ht="91.5">
      <c r="A2397" s="1" t="s">
        <v>16</v>
      </c>
      <c r="B2397" s="1" t="s">
        <v>441</v>
      </c>
      <c r="C2397" t="str">
        <f t="shared" si="37"/>
        <v xml:space="preserve"> </v>
      </c>
      <c r="D2397" s="1">
        <v>1</v>
      </c>
      <c r="E2397" s="1">
        <v>1</v>
      </c>
      <c r="F2397" s="1" t="s">
        <v>442</v>
      </c>
      <c r="G2397" s="4" t="str">
        <f>VLOOKUP(B2396,'uc_2024-25'!D:AB, 25, FALSE)</f>
        <v>Henrique Manuel Filipe Ribeiro</v>
      </c>
      <c r="H2397" s="3">
        <v>0</v>
      </c>
      <c r="I2397" s="9" t="s">
        <v>443</v>
      </c>
    </row>
    <row r="2398" spans="1:9">
      <c r="A2398" t="s">
        <v>16</v>
      </c>
      <c r="B2398" t="s">
        <v>441</v>
      </c>
      <c r="C2398" t="str">
        <f t="shared" si="37"/>
        <v xml:space="preserve"> </v>
      </c>
      <c r="D2398">
        <v>1</v>
      </c>
      <c r="E2398">
        <v>1</v>
      </c>
      <c r="F2398" t="s">
        <v>442</v>
      </c>
      <c r="G2398" s="3"/>
      <c r="H2398" s="3">
        <v>0</v>
      </c>
      <c r="I2398" s="9"/>
    </row>
    <row r="2399" spans="1:9">
      <c r="A2399" s="1" t="s">
        <v>16</v>
      </c>
      <c r="B2399" s="1" t="s">
        <v>441</v>
      </c>
      <c r="C2399" t="str">
        <f t="shared" si="37"/>
        <v xml:space="preserve"> </v>
      </c>
      <c r="D2399" s="1">
        <v>1</v>
      </c>
      <c r="E2399" s="1">
        <v>1</v>
      </c>
      <c r="F2399" s="1" t="s">
        <v>442</v>
      </c>
      <c r="G2399" s="3"/>
      <c r="H2399" s="3">
        <v>0</v>
      </c>
      <c r="I2399" s="9"/>
    </row>
    <row r="2400" spans="1:9">
      <c r="A2400" t="s">
        <v>16</v>
      </c>
      <c r="B2400" t="s">
        <v>441</v>
      </c>
      <c r="C2400" t="str">
        <f t="shared" si="37"/>
        <v xml:space="preserve"> </v>
      </c>
      <c r="D2400">
        <v>1</v>
      </c>
      <c r="E2400">
        <v>1</v>
      </c>
      <c r="F2400" t="s">
        <v>442</v>
      </c>
      <c r="G2400" s="3"/>
      <c r="H2400" s="3">
        <v>0</v>
      </c>
      <c r="I2400" s="9"/>
    </row>
    <row r="2401" spans="1:9">
      <c r="A2401" s="1" t="s">
        <v>16</v>
      </c>
      <c r="B2401" s="1" t="s">
        <v>441</v>
      </c>
      <c r="C2401" t="str">
        <f t="shared" si="37"/>
        <v xml:space="preserve"> </v>
      </c>
      <c r="D2401" s="1">
        <v>1</v>
      </c>
      <c r="E2401" s="1">
        <v>1</v>
      </c>
      <c r="F2401" s="1" t="s">
        <v>442</v>
      </c>
      <c r="G2401" s="3"/>
      <c r="H2401" s="3">
        <v>0</v>
      </c>
      <c r="I2401" s="9"/>
    </row>
    <row r="2402" spans="1:9">
      <c r="A2402" t="s">
        <v>16</v>
      </c>
      <c r="B2402" t="s">
        <v>441</v>
      </c>
      <c r="C2402" t="str">
        <f t="shared" si="37"/>
        <v xml:space="preserve"> </v>
      </c>
      <c r="D2402">
        <v>1</v>
      </c>
      <c r="E2402">
        <v>1</v>
      </c>
      <c r="F2402" t="s">
        <v>442</v>
      </c>
      <c r="G2402" s="3"/>
      <c r="H2402" s="3">
        <v>0</v>
      </c>
      <c r="I2402" s="9"/>
    </row>
    <row r="2403" spans="1:9">
      <c r="A2403" s="1" t="s">
        <v>16</v>
      </c>
      <c r="B2403" s="1" t="s">
        <v>441</v>
      </c>
      <c r="C2403" t="str">
        <f t="shared" si="37"/>
        <v xml:space="preserve"> </v>
      </c>
      <c r="D2403" s="1">
        <v>1</v>
      </c>
      <c r="E2403" s="1">
        <v>1</v>
      </c>
      <c r="F2403" s="1" t="s">
        <v>442</v>
      </c>
      <c r="G2403" s="3"/>
      <c r="H2403" s="3">
        <v>0</v>
      </c>
      <c r="I2403" s="9"/>
    </row>
    <row r="2404" spans="1:9">
      <c r="A2404" t="s">
        <v>16</v>
      </c>
      <c r="B2404" t="s">
        <v>441</v>
      </c>
      <c r="C2404" t="str">
        <f t="shared" si="37"/>
        <v xml:space="preserve"> </v>
      </c>
      <c r="D2404">
        <v>1</v>
      </c>
      <c r="E2404">
        <v>1</v>
      </c>
      <c r="F2404" t="s">
        <v>442</v>
      </c>
      <c r="G2404" s="3"/>
      <c r="H2404" s="3">
        <v>0</v>
      </c>
      <c r="I2404" s="9"/>
    </row>
    <row r="2405" spans="1:9">
      <c r="A2405" s="1" t="s">
        <v>16</v>
      </c>
      <c r="B2405" s="1" t="s">
        <v>441</v>
      </c>
      <c r="C2405" t="str">
        <f t="shared" si="37"/>
        <v xml:space="preserve"> </v>
      </c>
      <c r="D2405" s="1">
        <v>1</v>
      </c>
      <c r="E2405" s="1">
        <v>1</v>
      </c>
      <c r="F2405" s="1" t="s">
        <v>442</v>
      </c>
      <c r="G2405" s="3"/>
      <c r="H2405" s="3">
        <v>0</v>
      </c>
      <c r="I2405" s="9"/>
    </row>
    <row r="2406" spans="1:9">
      <c r="A2406" t="s">
        <v>16</v>
      </c>
      <c r="B2406" t="s">
        <v>441</v>
      </c>
      <c r="C2406" t="str">
        <f t="shared" si="37"/>
        <v xml:space="preserve"> </v>
      </c>
      <c r="D2406">
        <v>1</v>
      </c>
      <c r="E2406">
        <v>1</v>
      </c>
      <c r="F2406" t="s">
        <v>442</v>
      </c>
      <c r="G2406" s="3"/>
      <c r="H2406" s="3">
        <v>0</v>
      </c>
      <c r="I2406" s="9"/>
    </row>
    <row r="2407" spans="1:9">
      <c r="A2407" s="1" t="s">
        <v>16</v>
      </c>
      <c r="B2407" s="1" t="s">
        <v>441</v>
      </c>
      <c r="C2407" t="str">
        <f t="shared" si="37"/>
        <v xml:space="preserve"> </v>
      </c>
      <c r="D2407" s="1">
        <v>1</v>
      </c>
      <c r="E2407" s="1">
        <v>1</v>
      </c>
      <c r="F2407" s="1" t="s">
        <v>442</v>
      </c>
      <c r="G2407" s="3"/>
      <c r="H2407" s="3">
        <v>0</v>
      </c>
      <c r="I2407" s="9"/>
    </row>
    <row r="2408" spans="1:9">
      <c r="A2408" t="s">
        <v>16</v>
      </c>
      <c r="B2408" t="s">
        <v>441</v>
      </c>
      <c r="C2408" t="str">
        <f t="shared" si="37"/>
        <v xml:space="preserve"> </v>
      </c>
      <c r="D2408">
        <v>1</v>
      </c>
      <c r="E2408">
        <v>1</v>
      </c>
      <c r="F2408" t="s">
        <v>442</v>
      </c>
      <c r="G2408" s="3"/>
      <c r="H2408" s="3">
        <v>0</v>
      </c>
      <c r="I2408" s="9"/>
    </row>
    <row r="2409" spans="1:9">
      <c r="A2409" s="1" t="s">
        <v>16</v>
      </c>
      <c r="B2409" s="1" t="s">
        <v>441</v>
      </c>
      <c r="C2409" t="str">
        <f t="shared" si="37"/>
        <v xml:space="preserve"> </v>
      </c>
      <c r="D2409" s="1">
        <v>1</v>
      </c>
      <c r="E2409" s="1">
        <v>1</v>
      </c>
      <c r="F2409" s="1" t="s">
        <v>442</v>
      </c>
      <c r="G2409" s="3"/>
      <c r="H2409" s="3">
        <v>0</v>
      </c>
      <c r="I2409" s="9"/>
    </row>
    <row r="2410" spans="1:9">
      <c r="A2410" t="s">
        <v>16</v>
      </c>
      <c r="B2410" t="s">
        <v>441</v>
      </c>
      <c r="C2410" t="str">
        <f t="shared" si="37"/>
        <v xml:space="preserve"> </v>
      </c>
      <c r="D2410">
        <v>1</v>
      </c>
      <c r="E2410">
        <v>1</v>
      </c>
      <c r="F2410" t="s">
        <v>442</v>
      </c>
      <c r="G2410" s="3"/>
      <c r="H2410" s="3">
        <v>0</v>
      </c>
      <c r="I2410" s="9"/>
    </row>
    <row r="2411" spans="1:9">
      <c r="A2411" s="1" t="s">
        <v>16</v>
      </c>
      <c r="B2411" s="1" t="s">
        <v>441</v>
      </c>
      <c r="C2411" t="str">
        <f t="shared" si="37"/>
        <v xml:space="preserve"> </v>
      </c>
      <c r="D2411" s="1">
        <v>1</v>
      </c>
      <c r="E2411" s="1">
        <v>1</v>
      </c>
      <c r="F2411" s="1" t="s">
        <v>442</v>
      </c>
      <c r="G2411" s="3"/>
      <c r="H2411" s="3">
        <v>0</v>
      </c>
      <c r="I2411" s="9"/>
    </row>
    <row r="2412" spans="1:9">
      <c r="A2412" t="s">
        <v>16</v>
      </c>
      <c r="B2412" t="s">
        <v>441</v>
      </c>
      <c r="C2412" t="str">
        <f t="shared" si="37"/>
        <v>1379</v>
      </c>
      <c r="D2412">
        <v>1</v>
      </c>
      <c r="E2412">
        <v>1</v>
      </c>
      <c r="F2412" t="s">
        <v>442</v>
      </c>
      <c r="G2412" t="s">
        <v>15</v>
      </c>
      <c r="H2412" s="2">
        <f>H2396-SUMIF(G2397:G2411,"&lt;&gt;",H2397:H2411)</f>
        <v>0</v>
      </c>
    </row>
    <row r="2413" spans="1:9">
      <c r="A2413" s="1"/>
      <c r="B2413" s="1"/>
      <c r="C2413" t="str">
        <f t="shared" si="37"/>
        <v xml:space="preserve"> </v>
      </c>
      <c r="D2413" s="1"/>
      <c r="E2413" s="1"/>
      <c r="F2413" s="1"/>
      <c r="G2413" s="1"/>
      <c r="H2413" s="1"/>
      <c r="I2413" s="43"/>
    </row>
    <row r="2414" spans="1:9">
      <c r="A2414" t="s">
        <v>16</v>
      </c>
      <c r="B2414" t="s">
        <v>444</v>
      </c>
      <c r="C2414" t="str">
        <f t="shared" si="37"/>
        <v xml:space="preserve"> </v>
      </c>
      <c r="D2414">
        <v>2</v>
      </c>
      <c r="E2414">
        <v>1</v>
      </c>
      <c r="F2414" t="s">
        <v>445</v>
      </c>
      <c r="G2414" t="s">
        <v>13</v>
      </c>
      <c r="H2414" s="2">
        <f>VLOOKUP(B2414,'uc_2024-25'!D:U, 18, FALSE)</f>
        <v>0</v>
      </c>
      <c r="I2414" s="9"/>
    </row>
    <row r="2415" spans="1:9">
      <c r="A2415" s="1" t="s">
        <v>16</v>
      </c>
      <c r="B2415" s="1" t="s">
        <v>444</v>
      </c>
      <c r="C2415" t="str">
        <f t="shared" si="37"/>
        <v xml:space="preserve"> </v>
      </c>
      <c r="D2415" s="1">
        <v>2</v>
      </c>
      <c r="E2415" s="1">
        <v>1</v>
      </c>
      <c r="F2415" s="1" t="s">
        <v>445</v>
      </c>
      <c r="G2415" s="4" t="str">
        <f>VLOOKUP(B2414,'uc_2024-25'!D:AB, 25, FALSE)</f>
        <v>Coordenação externa ao ISA</v>
      </c>
      <c r="H2415" s="3">
        <v>0</v>
      </c>
      <c r="I2415" s="9"/>
    </row>
    <row r="2416" spans="1:9">
      <c r="A2416" t="s">
        <v>16</v>
      </c>
      <c r="B2416" t="s">
        <v>444</v>
      </c>
      <c r="C2416" t="str">
        <f t="shared" si="37"/>
        <v xml:space="preserve"> </v>
      </c>
      <c r="D2416">
        <v>2</v>
      </c>
      <c r="E2416">
        <v>1</v>
      </c>
      <c r="F2416" t="s">
        <v>445</v>
      </c>
      <c r="G2416" s="3"/>
      <c r="H2416" s="3">
        <v>0</v>
      </c>
      <c r="I2416" s="9"/>
    </row>
    <row r="2417" spans="1:9">
      <c r="A2417" s="1" t="s">
        <v>16</v>
      </c>
      <c r="B2417" s="1" t="s">
        <v>444</v>
      </c>
      <c r="C2417" t="str">
        <f t="shared" si="37"/>
        <v xml:space="preserve"> </v>
      </c>
      <c r="D2417" s="1">
        <v>2</v>
      </c>
      <c r="E2417" s="1">
        <v>1</v>
      </c>
      <c r="F2417" s="1" t="s">
        <v>445</v>
      </c>
      <c r="G2417" s="3"/>
      <c r="H2417" s="3">
        <v>0</v>
      </c>
      <c r="I2417" s="9"/>
    </row>
    <row r="2418" spans="1:9">
      <c r="A2418" t="s">
        <v>16</v>
      </c>
      <c r="B2418" t="s">
        <v>444</v>
      </c>
      <c r="C2418" t="str">
        <f t="shared" si="37"/>
        <v xml:space="preserve"> </v>
      </c>
      <c r="D2418">
        <v>2</v>
      </c>
      <c r="E2418">
        <v>1</v>
      </c>
      <c r="F2418" t="s">
        <v>445</v>
      </c>
      <c r="G2418" s="3"/>
      <c r="H2418" s="3">
        <v>0</v>
      </c>
      <c r="I2418" s="9"/>
    </row>
    <row r="2419" spans="1:9">
      <c r="A2419" s="1" t="s">
        <v>16</v>
      </c>
      <c r="B2419" s="1" t="s">
        <v>444</v>
      </c>
      <c r="C2419" t="str">
        <f t="shared" si="37"/>
        <v xml:space="preserve"> </v>
      </c>
      <c r="D2419" s="1">
        <v>2</v>
      </c>
      <c r="E2419" s="1">
        <v>1</v>
      </c>
      <c r="F2419" s="1" t="s">
        <v>445</v>
      </c>
      <c r="G2419" s="3"/>
      <c r="H2419" s="3">
        <v>0</v>
      </c>
      <c r="I2419" s="9"/>
    </row>
    <row r="2420" spans="1:9">
      <c r="A2420" t="s">
        <v>16</v>
      </c>
      <c r="B2420" t="s">
        <v>444</v>
      </c>
      <c r="C2420" t="str">
        <f t="shared" si="37"/>
        <v xml:space="preserve"> </v>
      </c>
      <c r="D2420">
        <v>2</v>
      </c>
      <c r="E2420">
        <v>1</v>
      </c>
      <c r="F2420" t="s">
        <v>445</v>
      </c>
      <c r="G2420" s="3"/>
      <c r="H2420" s="3">
        <v>0</v>
      </c>
      <c r="I2420" s="9"/>
    </row>
    <row r="2421" spans="1:9">
      <c r="A2421" s="1" t="s">
        <v>16</v>
      </c>
      <c r="B2421" s="1" t="s">
        <v>444</v>
      </c>
      <c r="C2421" t="str">
        <f t="shared" si="37"/>
        <v xml:space="preserve"> </v>
      </c>
      <c r="D2421" s="1">
        <v>2</v>
      </c>
      <c r="E2421" s="1">
        <v>1</v>
      </c>
      <c r="F2421" s="1" t="s">
        <v>445</v>
      </c>
      <c r="G2421" s="3"/>
      <c r="H2421" s="3">
        <v>0</v>
      </c>
      <c r="I2421" s="9"/>
    </row>
    <row r="2422" spans="1:9">
      <c r="A2422" t="s">
        <v>16</v>
      </c>
      <c r="B2422" t="s">
        <v>444</v>
      </c>
      <c r="C2422" t="str">
        <f t="shared" si="37"/>
        <v xml:space="preserve"> </v>
      </c>
      <c r="D2422">
        <v>2</v>
      </c>
      <c r="E2422">
        <v>1</v>
      </c>
      <c r="F2422" t="s">
        <v>445</v>
      </c>
      <c r="G2422" s="3"/>
      <c r="H2422" s="3">
        <v>0</v>
      </c>
      <c r="I2422" s="9"/>
    </row>
    <row r="2423" spans="1:9">
      <c r="A2423" s="1" t="s">
        <v>16</v>
      </c>
      <c r="B2423" s="1" t="s">
        <v>444</v>
      </c>
      <c r="C2423" t="str">
        <f t="shared" si="37"/>
        <v xml:space="preserve"> </v>
      </c>
      <c r="D2423" s="1">
        <v>2</v>
      </c>
      <c r="E2423" s="1">
        <v>1</v>
      </c>
      <c r="F2423" s="1" t="s">
        <v>445</v>
      </c>
      <c r="G2423" s="3"/>
      <c r="H2423" s="3">
        <v>0</v>
      </c>
      <c r="I2423" s="9"/>
    </row>
    <row r="2424" spans="1:9">
      <c r="A2424" t="s">
        <v>16</v>
      </c>
      <c r="B2424" t="s">
        <v>444</v>
      </c>
      <c r="C2424" t="str">
        <f t="shared" si="37"/>
        <v xml:space="preserve"> </v>
      </c>
      <c r="D2424">
        <v>2</v>
      </c>
      <c r="E2424">
        <v>1</v>
      </c>
      <c r="F2424" t="s">
        <v>445</v>
      </c>
      <c r="G2424" s="3"/>
      <c r="H2424" s="3">
        <v>0</v>
      </c>
      <c r="I2424" s="9"/>
    </row>
    <row r="2425" spans="1:9">
      <c r="A2425" s="1" t="s">
        <v>16</v>
      </c>
      <c r="B2425" s="1" t="s">
        <v>444</v>
      </c>
      <c r="C2425" t="str">
        <f t="shared" si="37"/>
        <v xml:space="preserve"> </v>
      </c>
      <c r="D2425" s="1">
        <v>2</v>
      </c>
      <c r="E2425" s="1">
        <v>1</v>
      </c>
      <c r="F2425" s="1" t="s">
        <v>445</v>
      </c>
      <c r="G2425" s="3"/>
      <c r="H2425" s="3">
        <v>0</v>
      </c>
      <c r="I2425" s="9"/>
    </row>
    <row r="2426" spans="1:9">
      <c r="A2426" t="s">
        <v>16</v>
      </c>
      <c r="B2426" t="s">
        <v>444</v>
      </c>
      <c r="C2426" t="str">
        <f t="shared" si="37"/>
        <v xml:space="preserve"> </v>
      </c>
      <c r="D2426">
        <v>2</v>
      </c>
      <c r="E2426">
        <v>1</v>
      </c>
      <c r="F2426" t="s">
        <v>445</v>
      </c>
      <c r="G2426" s="3"/>
      <c r="H2426" s="3">
        <v>0</v>
      </c>
      <c r="I2426" s="9"/>
    </row>
    <row r="2427" spans="1:9">
      <c r="A2427" s="1" t="s">
        <v>16</v>
      </c>
      <c r="B2427" s="1" t="s">
        <v>444</v>
      </c>
      <c r="C2427" t="str">
        <f t="shared" si="37"/>
        <v xml:space="preserve"> </v>
      </c>
      <c r="D2427" s="1">
        <v>2</v>
      </c>
      <c r="E2427" s="1">
        <v>1</v>
      </c>
      <c r="F2427" s="1" t="s">
        <v>445</v>
      </c>
      <c r="G2427" s="3"/>
      <c r="H2427" s="3">
        <v>0</v>
      </c>
      <c r="I2427" s="9"/>
    </row>
    <row r="2428" spans="1:9">
      <c r="A2428" t="s">
        <v>16</v>
      </c>
      <c r="B2428" t="s">
        <v>444</v>
      </c>
      <c r="C2428" t="str">
        <f t="shared" si="37"/>
        <v xml:space="preserve"> </v>
      </c>
      <c r="D2428">
        <v>2</v>
      </c>
      <c r="E2428">
        <v>1</v>
      </c>
      <c r="F2428" t="s">
        <v>445</v>
      </c>
      <c r="G2428" s="3"/>
      <c r="H2428" s="3">
        <v>0</v>
      </c>
      <c r="I2428" s="9"/>
    </row>
    <row r="2429" spans="1:9">
      <c r="A2429" s="1" t="s">
        <v>16</v>
      </c>
      <c r="B2429" s="1" t="s">
        <v>444</v>
      </c>
      <c r="C2429" t="str">
        <f t="shared" si="37"/>
        <v xml:space="preserve"> </v>
      </c>
      <c r="D2429" s="1">
        <v>2</v>
      </c>
      <c r="E2429" s="1">
        <v>1</v>
      </c>
      <c r="F2429" s="1" t="s">
        <v>445</v>
      </c>
      <c r="G2429" s="3"/>
      <c r="H2429" s="3">
        <v>0</v>
      </c>
      <c r="I2429" s="9"/>
    </row>
    <row r="2430" spans="1:9">
      <c r="A2430" t="s">
        <v>16</v>
      </c>
      <c r="B2430" t="s">
        <v>444</v>
      </c>
      <c r="C2430" t="str">
        <f t="shared" si="37"/>
        <v>10031</v>
      </c>
      <c r="D2430">
        <v>2</v>
      </c>
      <c r="E2430">
        <v>1</v>
      </c>
      <c r="F2430" t="s">
        <v>445</v>
      </c>
      <c r="G2430" t="s">
        <v>15</v>
      </c>
      <c r="H2430" s="2">
        <f>H2414-SUMIF(G2415:G2429,"&lt;&gt;",H2415:H2429)</f>
        <v>0</v>
      </c>
    </row>
    <row r="2431" spans="1:9">
      <c r="A2431" s="1"/>
      <c r="B2431" s="1"/>
      <c r="C2431" t="str">
        <f t="shared" si="37"/>
        <v xml:space="preserve"> </v>
      </c>
      <c r="D2431" s="1"/>
      <c r="E2431" s="1"/>
      <c r="F2431" s="1"/>
      <c r="G2431" s="1"/>
      <c r="H2431" s="1"/>
      <c r="I2431" s="43"/>
    </row>
    <row r="2432" spans="1:9">
      <c r="A2432" t="s">
        <v>34</v>
      </c>
      <c r="B2432" t="s">
        <v>446</v>
      </c>
      <c r="C2432" t="str">
        <f t="shared" si="37"/>
        <v xml:space="preserve"> </v>
      </c>
      <c r="D2432">
        <v>1</v>
      </c>
      <c r="E2432">
        <v>1</v>
      </c>
      <c r="F2432" t="s">
        <v>447</v>
      </c>
      <c r="G2432" t="s">
        <v>13</v>
      </c>
      <c r="H2432" s="2">
        <f>VLOOKUP(B2432,'uc_2024-25'!D:U, 18, FALSE)</f>
        <v>392</v>
      </c>
      <c r="I2432" s="9"/>
    </row>
    <row r="2433" spans="1:9">
      <c r="A2433" s="1" t="s">
        <v>34</v>
      </c>
      <c r="B2433" s="1" t="s">
        <v>446</v>
      </c>
      <c r="C2433" t="str">
        <f t="shared" si="37"/>
        <v xml:space="preserve"> </v>
      </c>
      <c r="D2433" s="1">
        <v>1</v>
      </c>
      <c r="E2433" s="1">
        <v>1</v>
      </c>
      <c r="F2433" s="1" t="s">
        <v>447</v>
      </c>
      <c r="G2433" s="4" t="str">
        <f>VLOOKUP(B2432,'uc_2024-25'!D:AB, 25, FALSE)</f>
        <v>Paula Cristina Santana Paredes</v>
      </c>
      <c r="H2433" s="3">
        <v>196</v>
      </c>
      <c r="I2433" s="9"/>
    </row>
    <row r="2434" spans="1:9">
      <c r="A2434" t="s">
        <v>34</v>
      </c>
      <c r="B2434" t="s">
        <v>446</v>
      </c>
      <c r="C2434" t="str">
        <f t="shared" si="37"/>
        <v xml:space="preserve"> </v>
      </c>
      <c r="D2434">
        <v>1</v>
      </c>
      <c r="E2434">
        <v>1</v>
      </c>
      <c r="F2434" t="s">
        <v>447</v>
      </c>
      <c r="G2434" s="3" t="s">
        <v>386</v>
      </c>
      <c r="H2434" s="3">
        <v>56</v>
      </c>
      <c r="I2434" s="9"/>
    </row>
    <row r="2435" spans="1:9">
      <c r="A2435" s="1" t="s">
        <v>34</v>
      </c>
      <c r="B2435" s="1" t="s">
        <v>446</v>
      </c>
      <c r="C2435" t="str">
        <f t="shared" ref="C2435:C2498" si="38">IF(G2435="Em falta (positivo); A mais (negativo):",B2435," ")</f>
        <v xml:space="preserve"> </v>
      </c>
      <c r="D2435" s="1">
        <v>1</v>
      </c>
      <c r="E2435" s="1">
        <v>1</v>
      </c>
      <c r="F2435" s="1" t="s">
        <v>447</v>
      </c>
      <c r="G2435" s="3" t="s">
        <v>448</v>
      </c>
      <c r="H2435" s="3">
        <v>140</v>
      </c>
      <c r="I2435" s="9"/>
    </row>
    <row r="2436" spans="1:9">
      <c r="A2436" t="s">
        <v>34</v>
      </c>
      <c r="B2436" t="s">
        <v>446</v>
      </c>
      <c r="C2436" t="str">
        <f t="shared" si="38"/>
        <v xml:space="preserve"> </v>
      </c>
      <c r="D2436">
        <v>1</v>
      </c>
      <c r="E2436">
        <v>1</v>
      </c>
      <c r="F2436" t="s">
        <v>447</v>
      </c>
      <c r="G2436" s="3"/>
      <c r="H2436" s="3">
        <v>0</v>
      </c>
      <c r="I2436" s="9"/>
    </row>
    <row r="2437" spans="1:9">
      <c r="A2437" s="1" t="s">
        <v>34</v>
      </c>
      <c r="B2437" s="1" t="s">
        <v>446</v>
      </c>
      <c r="C2437" t="str">
        <f t="shared" si="38"/>
        <v xml:space="preserve"> </v>
      </c>
      <c r="D2437" s="1">
        <v>1</v>
      </c>
      <c r="E2437" s="1">
        <v>1</v>
      </c>
      <c r="F2437" s="1" t="s">
        <v>447</v>
      </c>
      <c r="G2437" s="3"/>
      <c r="H2437" s="3">
        <v>0</v>
      </c>
      <c r="I2437" s="9"/>
    </row>
    <row r="2438" spans="1:9">
      <c r="A2438" t="s">
        <v>34</v>
      </c>
      <c r="B2438" t="s">
        <v>446</v>
      </c>
      <c r="C2438" t="str">
        <f t="shared" si="38"/>
        <v xml:space="preserve"> </v>
      </c>
      <c r="D2438">
        <v>1</v>
      </c>
      <c r="E2438">
        <v>1</v>
      </c>
      <c r="F2438" t="s">
        <v>447</v>
      </c>
      <c r="G2438" s="3"/>
      <c r="H2438" s="3">
        <v>0</v>
      </c>
      <c r="I2438" s="9"/>
    </row>
    <row r="2439" spans="1:9">
      <c r="A2439" s="1" t="s">
        <v>34</v>
      </c>
      <c r="B2439" s="1" t="s">
        <v>446</v>
      </c>
      <c r="C2439" t="str">
        <f t="shared" si="38"/>
        <v xml:space="preserve"> </v>
      </c>
      <c r="D2439" s="1">
        <v>1</v>
      </c>
      <c r="E2439" s="1">
        <v>1</v>
      </c>
      <c r="F2439" s="1" t="s">
        <v>447</v>
      </c>
      <c r="G2439" s="3"/>
      <c r="H2439" s="3">
        <v>0</v>
      </c>
      <c r="I2439" s="9"/>
    </row>
    <row r="2440" spans="1:9">
      <c r="A2440" t="s">
        <v>34</v>
      </c>
      <c r="B2440" t="s">
        <v>446</v>
      </c>
      <c r="C2440" t="str">
        <f t="shared" si="38"/>
        <v xml:space="preserve"> </v>
      </c>
      <c r="D2440">
        <v>1</v>
      </c>
      <c r="E2440">
        <v>1</v>
      </c>
      <c r="F2440" t="s">
        <v>447</v>
      </c>
      <c r="G2440" s="3"/>
      <c r="H2440" s="3">
        <v>0</v>
      </c>
      <c r="I2440" s="9"/>
    </row>
    <row r="2441" spans="1:9">
      <c r="A2441" s="1" t="s">
        <v>34</v>
      </c>
      <c r="B2441" s="1" t="s">
        <v>446</v>
      </c>
      <c r="C2441" t="str">
        <f t="shared" si="38"/>
        <v xml:space="preserve"> </v>
      </c>
      <c r="D2441" s="1">
        <v>1</v>
      </c>
      <c r="E2441" s="1">
        <v>1</v>
      </c>
      <c r="F2441" s="1" t="s">
        <v>447</v>
      </c>
      <c r="G2441" s="3"/>
      <c r="H2441" s="3">
        <v>0</v>
      </c>
      <c r="I2441" s="9"/>
    </row>
    <row r="2442" spans="1:9">
      <c r="A2442" t="s">
        <v>34</v>
      </c>
      <c r="B2442" t="s">
        <v>446</v>
      </c>
      <c r="C2442" t="str">
        <f t="shared" si="38"/>
        <v xml:space="preserve"> </v>
      </c>
      <c r="D2442">
        <v>1</v>
      </c>
      <c r="E2442">
        <v>1</v>
      </c>
      <c r="F2442" t="s">
        <v>447</v>
      </c>
      <c r="G2442" s="3"/>
      <c r="H2442" s="3">
        <v>0</v>
      </c>
      <c r="I2442" s="9"/>
    </row>
    <row r="2443" spans="1:9">
      <c r="A2443" s="1" t="s">
        <v>34</v>
      </c>
      <c r="B2443" s="1" t="s">
        <v>446</v>
      </c>
      <c r="C2443" t="str">
        <f t="shared" si="38"/>
        <v xml:space="preserve"> </v>
      </c>
      <c r="D2443" s="1">
        <v>1</v>
      </c>
      <c r="E2443" s="1">
        <v>1</v>
      </c>
      <c r="F2443" s="1" t="s">
        <v>447</v>
      </c>
      <c r="G2443" s="3"/>
      <c r="H2443" s="3">
        <v>0</v>
      </c>
      <c r="I2443" s="9"/>
    </row>
    <row r="2444" spans="1:9">
      <c r="A2444" t="s">
        <v>34</v>
      </c>
      <c r="B2444" t="s">
        <v>446</v>
      </c>
      <c r="C2444" t="str">
        <f t="shared" si="38"/>
        <v xml:space="preserve"> </v>
      </c>
      <c r="D2444">
        <v>1</v>
      </c>
      <c r="E2444">
        <v>1</v>
      </c>
      <c r="F2444" t="s">
        <v>447</v>
      </c>
      <c r="G2444" s="3"/>
      <c r="H2444" s="3">
        <v>0</v>
      </c>
      <c r="I2444" s="9"/>
    </row>
    <row r="2445" spans="1:9">
      <c r="A2445" s="1" t="s">
        <v>34</v>
      </c>
      <c r="B2445" s="1" t="s">
        <v>446</v>
      </c>
      <c r="C2445" t="str">
        <f t="shared" si="38"/>
        <v xml:space="preserve"> </v>
      </c>
      <c r="D2445" s="1">
        <v>1</v>
      </c>
      <c r="E2445" s="1">
        <v>1</v>
      </c>
      <c r="F2445" s="1" t="s">
        <v>447</v>
      </c>
      <c r="G2445" s="3"/>
      <c r="H2445" s="3">
        <v>0</v>
      </c>
      <c r="I2445" s="9"/>
    </row>
    <row r="2446" spans="1:9">
      <c r="A2446" t="s">
        <v>34</v>
      </c>
      <c r="B2446" t="s">
        <v>446</v>
      </c>
      <c r="C2446" t="str">
        <f t="shared" si="38"/>
        <v xml:space="preserve"> </v>
      </c>
      <c r="D2446">
        <v>1</v>
      </c>
      <c r="E2446">
        <v>1</v>
      </c>
      <c r="F2446" t="s">
        <v>447</v>
      </c>
      <c r="G2446" s="3"/>
      <c r="H2446" s="3">
        <v>0</v>
      </c>
      <c r="I2446" s="9"/>
    </row>
    <row r="2447" spans="1:9">
      <c r="A2447" s="1" t="s">
        <v>34</v>
      </c>
      <c r="B2447" s="1" t="s">
        <v>446</v>
      </c>
      <c r="C2447" t="str">
        <f t="shared" si="38"/>
        <v xml:space="preserve"> </v>
      </c>
      <c r="D2447" s="1">
        <v>1</v>
      </c>
      <c r="E2447" s="1">
        <v>1</v>
      </c>
      <c r="F2447" s="1" t="s">
        <v>447</v>
      </c>
      <c r="G2447" s="3"/>
      <c r="H2447" s="3">
        <v>0</v>
      </c>
      <c r="I2447" s="9"/>
    </row>
    <row r="2448" spans="1:9">
      <c r="A2448" t="s">
        <v>34</v>
      </c>
      <c r="B2448" t="s">
        <v>446</v>
      </c>
      <c r="C2448" t="str">
        <f t="shared" si="38"/>
        <v>2504</v>
      </c>
      <c r="D2448">
        <v>1</v>
      </c>
      <c r="E2448">
        <v>1</v>
      </c>
      <c r="F2448" t="s">
        <v>447</v>
      </c>
      <c r="G2448" t="s">
        <v>15</v>
      </c>
      <c r="H2448" s="2">
        <f>H2432-SUMIF(G2433:G2447,"&lt;&gt;",H2433:H2447)</f>
        <v>0</v>
      </c>
    </row>
    <row r="2449" spans="1:9">
      <c r="A2449" s="1"/>
      <c r="B2449" s="1"/>
      <c r="C2449" t="str">
        <f t="shared" si="38"/>
        <v xml:space="preserve"> </v>
      </c>
      <c r="D2449" s="1"/>
      <c r="E2449" s="1"/>
      <c r="F2449" s="1"/>
      <c r="G2449" s="1"/>
      <c r="H2449" s="1"/>
      <c r="I2449" s="43"/>
    </row>
    <row r="2450" spans="1:9">
      <c r="A2450" t="s">
        <v>34</v>
      </c>
      <c r="B2450" t="s">
        <v>449</v>
      </c>
      <c r="C2450" t="str">
        <f t="shared" si="38"/>
        <v xml:space="preserve"> </v>
      </c>
      <c r="D2450">
        <v>3</v>
      </c>
      <c r="E2450">
        <v>1</v>
      </c>
      <c r="F2450" t="s">
        <v>450</v>
      </c>
      <c r="G2450" t="s">
        <v>13</v>
      </c>
      <c r="H2450" s="2">
        <f>VLOOKUP(B2450,'uc_2024-25'!D:U, 18, FALSE)</f>
        <v>56</v>
      </c>
      <c r="I2450" s="9"/>
    </row>
    <row r="2451" spans="1:9">
      <c r="A2451" s="1" t="s">
        <v>34</v>
      </c>
      <c r="B2451" s="1" t="s">
        <v>449</v>
      </c>
      <c r="C2451" t="str">
        <f t="shared" si="38"/>
        <v xml:space="preserve"> </v>
      </c>
      <c r="D2451" s="1">
        <v>3</v>
      </c>
      <c r="E2451" s="1">
        <v>1</v>
      </c>
      <c r="F2451" s="1" t="s">
        <v>450</v>
      </c>
      <c r="G2451" s="4" t="str">
        <f>VLOOKUP(B2450,'uc_2024-25'!D:AB, 25, FALSE)</f>
        <v>Teresa de Jesus da Silva Matos Nolasco Crespo</v>
      </c>
      <c r="H2451" s="3">
        <v>50</v>
      </c>
      <c r="I2451" s="9">
        <f>33+17</f>
        <v>50</v>
      </c>
    </row>
    <row r="2452" spans="1:9" ht="30.75">
      <c r="A2452" t="s">
        <v>34</v>
      </c>
      <c r="B2452" t="s">
        <v>449</v>
      </c>
      <c r="C2452" t="str">
        <f t="shared" si="38"/>
        <v xml:space="preserve"> </v>
      </c>
      <c r="D2452">
        <v>3</v>
      </c>
      <c r="E2452">
        <v>1</v>
      </c>
      <c r="F2452" t="s">
        <v>450</v>
      </c>
      <c r="G2452" s="3"/>
      <c r="H2452" s="3">
        <v>6</v>
      </c>
      <c r="I2452" s="9" t="s">
        <v>360</v>
      </c>
    </row>
    <row r="2453" spans="1:9" ht="45.75">
      <c r="A2453" s="1" t="s">
        <v>34</v>
      </c>
      <c r="B2453" s="1" t="s">
        <v>449</v>
      </c>
      <c r="C2453" t="str">
        <f t="shared" si="38"/>
        <v xml:space="preserve"> </v>
      </c>
      <c r="D2453" s="1">
        <v>3</v>
      </c>
      <c r="E2453" s="1">
        <v>1</v>
      </c>
      <c r="F2453" s="1" t="s">
        <v>450</v>
      </c>
      <c r="G2453" s="3" t="s">
        <v>68</v>
      </c>
      <c r="H2453" s="3">
        <v>0</v>
      </c>
      <c r="I2453" s="9" t="s">
        <v>451</v>
      </c>
    </row>
    <row r="2454" spans="1:9">
      <c r="A2454" t="s">
        <v>34</v>
      </c>
      <c r="B2454" t="s">
        <v>449</v>
      </c>
      <c r="C2454" t="str">
        <f t="shared" si="38"/>
        <v xml:space="preserve"> </v>
      </c>
      <c r="D2454">
        <v>3</v>
      </c>
      <c r="E2454">
        <v>1</v>
      </c>
      <c r="F2454" t="s">
        <v>450</v>
      </c>
      <c r="G2454" s="3"/>
      <c r="H2454" s="3">
        <v>0</v>
      </c>
      <c r="I2454" s="9"/>
    </row>
    <row r="2455" spans="1:9">
      <c r="A2455" s="1" t="s">
        <v>34</v>
      </c>
      <c r="B2455" s="1" t="s">
        <v>449</v>
      </c>
      <c r="C2455" t="str">
        <f t="shared" si="38"/>
        <v xml:space="preserve"> </v>
      </c>
      <c r="D2455" s="1">
        <v>3</v>
      </c>
      <c r="E2455" s="1">
        <v>1</v>
      </c>
      <c r="F2455" s="1" t="s">
        <v>450</v>
      </c>
      <c r="G2455" s="3"/>
      <c r="H2455" s="3">
        <v>0</v>
      </c>
      <c r="I2455" s="9"/>
    </row>
    <row r="2456" spans="1:9">
      <c r="A2456" t="s">
        <v>34</v>
      </c>
      <c r="B2456" t="s">
        <v>449</v>
      </c>
      <c r="C2456" t="str">
        <f t="shared" si="38"/>
        <v xml:space="preserve"> </v>
      </c>
      <c r="D2456">
        <v>3</v>
      </c>
      <c r="E2456">
        <v>1</v>
      </c>
      <c r="F2456" t="s">
        <v>450</v>
      </c>
      <c r="G2456" s="3"/>
      <c r="H2456" s="3">
        <v>0</v>
      </c>
      <c r="I2456" s="9"/>
    </row>
    <row r="2457" spans="1:9">
      <c r="A2457" s="1" t="s">
        <v>34</v>
      </c>
      <c r="B2457" s="1" t="s">
        <v>449</v>
      </c>
      <c r="C2457" t="str">
        <f t="shared" si="38"/>
        <v xml:space="preserve"> </v>
      </c>
      <c r="D2457" s="1">
        <v>3</v>
      </c>
      <c r="E2457" s="1">
        <v>1</v>
      </c>
      <c r="F2457" s="1" t="s">
        <v>450</v>
      </c>
      <c r="G2457" s="3"/>
      <c r="H2457" s="3">
        <v>0</v>
      </c>
      <c r="I2457" s="9"/>
    </row>
    <row r="2458" spans="1:9">
      <c r="A2458" t="s">
        <v>34</v>
      </c>
      <c r="B2458" t="s">
        <v>449</v>
      </c>
      <c r="C2458" t="str">
        <f t="shared" si="38"/>
        <v xml:space="preserve"> </v>
      </c>
      <c r="D2458">
        <v>3</v>
      </c>
      <c r="E2458">
        <v>1</v>
      </c>
      <c r="F2458" t="s">
        <v>450</v>
      </c>
      <c r="G2458" s="3"/>
      <c r="H2458" s="3">
        <v>0</v>
      </c>
      <c r="I2458" s="9"/>
    </row>
    <row r="2459" spans="1:9">
      <c r="A2459" s="1" t="s">
        <v>34</v>
      </c>
      <c r="B2459" s="1" t="s">
        <v>449</v>
      </c>
      <c r="C2459" t="str">
        <f t="shared" si="38"/>
        <v xml:space="preserve"> </v>
      </c>
      <c r="D2459" s="1">
        <v>3</v>
      </c>
      <c r="E2459" s="1">
        <v>1</v>
      </c>
      <c r="F2459" s="1" t="s">
        <v>450</v>
      </c>
      <c r="G2459" s="3"/>
      <c r="H2459" s="3">
        <v>0</v>
      </c>
      <c r="I2459" s="9"/>
    </row>
    <row r="2460" spans="1:9">
      <c r="A2460" t="s">
        <v>34</v>
      </c>
      <c r="B2460" t="s">
        <v>449</v>
      </c>
      <c r="C2460" t="str">
        <f t="shared" si="38"/>
        <v xml:space="preserve"> </v>
      </c>
      <c r="D2460">
        <v>3</v>
      </c>
      <c r="E2460">
        <v>1</v>
      </c>
      <c r="F2460" t="s">
        <v>450</v>
      </c>
      <c r="G2460" s="3"/>
      <c r="H2460" s="3">
        <v>0</v>
      </c>
      <c r="I2460" s="9"/>
    </row>
    <row r="2461" spans="1:9">
      <c r="A2461" s="1" t="s">
        <v>34</v>
      </c>
      <c r="B2461" s="1" t="s">
        <v>449</v>
      </c>
      <c r="C2461" t="str">
        <f t="shared" si="38"/>
        <v xml:space="preserve"> </v>
      </c>
      <c r="D2461" s="1">
        <v>3</v>
      </c>
      <c r="E2461" s="1">
        <v>1</v>
      </c>
      <c r="F2461" s="1" t="s">
        <v>450</v>
      </c>
      <c r="G2461" s="3"/>
      <c r="H2461" s="3">
        <v>0</v>
      </c>
      <c r="I2461" s="9"/>
    </row>
    <row r="2462" spans="1:9">
      <c r="A2462" t="s">
        <v>34</v>
      </c>
      <c r="B2462" t="s">
        <v>449</v>
      </c>
      <c r="C2462" t="str">
        <f t="shared" si="38"/>
        <v xml:space="preserve"> </v>
      </c>
      <c r="D2462">
        <v>3</v>
      </c>
      <c r="E2462">
        <v>1</v>
      </c>
      <c r="F2462" t="s">
        <v>450</v>
      </c>
      <c r="G2462" s="3"/>
      <c r="H2462" s="3">
        <v>0</v>
      </c>
      <c r="I2462" s="9"/>
    </row>
    <row r="2463" spans="1:9">
      <c r="A2463" s="1" t="s">
        <v>34</v>
      </c>
      <c r="B2463" s="1" t="s">
        <v>449</v>
      </c>
      <c r="C2463" t="str">
        <f t="shared" si="38"/>
        <v xml:space="preserve"> </v>
      </c>
      <c r="D2463" s="1">
        <v>3</v>
      </c>
      <c r="E2463" s="1">
        <v>1</v>
      </c>
      <c r="F2463" s="1" t="s">
        <v>450</v>
      </c>
      <c r="G2463" s="3"/>
      <c r="H2463" s="3">
        <v>0</v>
      </c>
      <c r="I2463" s="9"/>
    </row>
    <row r="2464" spans="1:9">
      <c r="A2464" t="s">
        <v>34</v>
      </c>
      <c r="B2464" t="s">
        <v>449</v>
      </c>
      <c r="C2464" t="str">
        <f t="shared" si="38"/>
        <v xml:space="preserve"> </v>
      </c>
      <c r="D2464">
        <v>3</v>
      </c>
      <c r="E2464">
        <v>1</v>
      </c>
      <c r="F2464" t="s">
        <v>450</v>
      </c>
      <c r="G2464" s="3"/>
      <c r="H2464" s="3">
        <v>0</v>
      </c>
      <c r="I2464" s="9"/>
    </row>
    <row r="2465" spans="1:9">
      <c r="A2465" s="1" t="s">
        <v>34</v>
      </c>
      <c r="B2465" s="1" t="s">
        <v>449</v>
      </c>
      <c r="C2465" t="str">
        <f t="shared" si="38"/>
        <v xml:space="preserve"> </v>
      </c>
      <c r="D2465" s="1">
        <v>3</v>
      </c>
      <c r="E2465" s="1">
        <v>1</v>
      </c>
      <c r="F2465" s="1" t="s">
        <v>450</v>
      </c>
      <c r="G2465" s="3"/>
      <c r="H2465" s="3">
        <v>0</v>
      </c>
      <c r="I2465" s="9"/>
    </row>
    <row r="2466" spans="1:9">
      <c r="A2466" t="s">
        <v>34</v>
      </c>
      <c r="B2466" t="s">
        <v>449</v>
      </c>
      <c r="C2466" t="str">
        <f t="shared" si="38"/>
        <v>2505</v>
      </c>
      <c r="D2466">
        <v>3</v>
      </c>
      <c r="E2466">
        <v>1</v>
      </c>
      <c r="F2466" t="s">
        <v>450</v>
      </c>
      <c r="G2466" t="s">
        <v>15</v>
      </c>
      <c r="H2466" s="2">
        <f>H2450-SUMIF(G2451:G2465,"&lt;&gt;",H2451:H2465)</f>
        <v>6</v>
      </c>
    </row>
    <row r="2467" spans="1:9">
      <c r="A2467" s="1"/>
      <c r="B2467" s="1"/>
      <c r="C2467" t="str">
        <f t="shared" si="38"/>
        <v xml:space="preserve"> </v>
      </c>
      <c r="D2467" s="1"/>
      <c r="E2467" s="1"/>
      <c r="F2467" s="1"/>
      <c r="G2467" s="1"/>
      <c r="H2467" s="1"/>
      <c r="I2467" s="43"/>
    </row>
    <row r="2468" spans="1:9">
      <c r="A2468" t="s">
        <v>34</v>
      </c>
      <c r="B2468" t="s">
        <v>452</v>
      </c>
      <c r="C2468" t="str">
        <f t="shared" si="38"/>
        <v xml:space="preserve"> </v>
      </c>
      <c r="D2468">
        <v>2</v>
      </c>
      <c r="E2468">
        <v>2</v>
      </c>
      <c r="F2468" t="s">
        <v>453</v>
      </c>
      <c r="G2468" t="s">
        <v>13</v>
      </c>
      <c r="H2468" s="2">
        <f>VLOOKUP(B2468,'uc_2024-25'!D:U, 18, FALSE)</f>
        <v>131</v>
      </c>
      <c r="I2468" s="9"/>
    </row>
    <row r="2469" spans="1:9">
      <c r="A2469" s="1" t="s">
        <v>34</v>
      </c>
      <c r="B2469" s="1" t="s">
        <v>452</v>
      </c>
      <c r="C2469" t="str">
        <f t="shared" si="38"/>
        <v xml:space="preserve"> </v>
      </c>
      <c r="D2469" s="1">
        <v>2</v>
      </c>
      <c r="E2469" s="1">
        <v>2</v>
      </c>
      <c r="F2469" s="1" t="s">
        <v>453</v>
      </c>
      <c r="G2469" s="4" t="str">
        <f>VLOOKUP(B2468,'uc_2024-25'!D:AB, 25, FALSE)</f>
        <v>Catarina Paula Guerra Geoffroy Prista</v>
      </c>
      <c r="H2469" s="3">
        <v>91</v>
      </c>
      <c r="I2469" s="9">
        <f>6.5*14</f>
        <v>91</v>
      </c>
    </row>
    <row r="2470" spans="1:9" ht="30.75">
      <c r="A2470" t="s">
        <v>34</v>
      </c>
      <c r="B2470" t="s">
        <v>452</v>
      </c>
      <c r="C2470" t="str">
        <f t="shared" si="38"/>
        <v xml:space="preserve"> </v>
      </c>
      <c r="D2470">
        <v>2</v>
      </c>
      <c r="E2470">
        <v>2</v>
      </c>
      <c r="F2470" t="s">
        <v>453</v>
      </c>
      <c r="G2470" s="3"/>
      <c r="H2470" s="3">
        <v>40</v>
      </c>
      <c r="I2470" s="9" t="s">
        <v>454</v>
      </c>
    </row>
    <row r="2471" spans="1:9">
      <c r="A2471" s="1" t="s">
        <v>34</v>
      </c>
      <c r="B2471" s="1" t="s">
        <v>452</v>
      </c>
      <c r="C2471" t="str">
        <f t="shared" si="38"/>
        <v xml:space="preserve"> </v>
      </c>
      <c r="D2471" s="1">
        <v>2</v>
      </c>
      <c r="E2471" s="1">
        <v>2</v>
      </c>
      <c r="F2471" s="1" t="s">
        <v>453</v>
      </c>
      <c r="G2471" s="3"/>
      <c r="H2471" s="3">
        <v>0</v>
      </c>
      <c r="I2471" s="9"/>
    </row>
    <row r="2472" spans="1:9">
      <c r="A2472" t="s">
        <v>34</v>
      </c>
      <c r="B2472" t="s">
        <v>452</v>
      </c>
      <c r="C2472" t="str">
        <f t="shared" si="38"/>
        <v xml:space="preserve"> </v>
      </c>
      <c r="D2472">
        <v>2</v>
      </c>
      <c r="E2472">
        <v>2</v>
      </c>
      <c r="F2472" t="s">
        <v>453</v>
      </c>
      <c r="G2472" s="3"/>
      <c r="H2472" s="3">
        <v>0</v>
      </c>
      <c r="I2472" s="9"/>
    </row>
    <row r="2473" spans="1:9">
      <c r="A2473" s="1" t="s">
        <v>34</v>
      </c>
      <c r="B2473" s="1" t="s">
        <v>452</v>
      </c>
      <c r="C2473" t="str">
        <f t="shared" si="38"/>
        <v xml:space="preserve"> </v>
      </c>
      <c r="D2473" s="1">
        <v>2</v>
      </c>
      <c r="E2473" s="1">
        <v>2</v>
      </c>
      <c r="F2473" s="1" t="s">
        <v>453</v>
      </c>
      <c r="G2473" s="3"/>
      <c r="H2473" s="3">
        <v>0</v>
      </c>
      <c r="I2473" s="9"/>
    </row>
    <row r="2474" spans="1:9">
      <c r="A2474" t="s">
        <v>34</v>
      </c>
      <c r="B2474" t="s">
        <v>452</v>
      </c>
      <c r="C2474" t="str">
        <f t="shared" si="38"/>
        <v xml:space="preserve"> </v>
      </c>
      <c r="D2474">
        <v>2</v>
      </c>
      <c r="E2474">
        <v>2</v>
      </c>
      <c r="F2474" t="s">
        <v>453</v>
      </c>
      <c r="G2474" s="3"/>
      <c r="H2474" s="3">
        <v>0</v>
      </c>
      <c r="I2474" s="9"/>
    </row>
    <row r="2475" spans="1:9">
      <c r="A2475" s="1" t="s">
        <v>34</v>
      </c>
      <c r="B2475" s="1" t="s">
        <v>452</v>
      </c>
      <c r="C2475" t="str">
        <f t="shared" si="38"/>
        <v xml:space="preserve"> </v>
      </c>
      <c r="D2475" s="1">
        <v>2</v>
      </c>
      <c r="E2475" s="1">
        <v>2</v>
      </c>
      <c r="F2475" s="1" t="s">
        <v>453</v>
      </c>
      <c r="G2475" s="3"/>
      <c r="H2475" s="3">
        <v>0</v>
      </c>
      <c r="I2475" s="9"/>
    </row>
    <row r="2476" spans="1:9">
      <c r="A2476" t="s">
        <v>34</v>
      </c>
      <c r="B2476" t="s">
        <v>452</v>
      </c>
      <c r="C2476" t="str">
        <f t="shared" si="38"/>
        <v xml:space="preserve"> </v>
      </c>
      <c r="D2476">
        <v>2</v>
      </c>
      <c r="E2476">
        <v>2</v>
      </c>
      <c r="F2476" t="s">
        <v>453</v>
      </c>
      <c r="G2476" s="3"/>
      <c r="H2476" s="3">
        <v>0</v>
      </c>
      <c r="I2476" s="9"/>
    </row>
    <row r="2477" spans="1:9">
      <c r="A2477" s="1" t="s">
        <v>34</v>
      </c>
      <c r="B2477" s="1" t="s">
        <v>452</v>
      </c>
      <c r="C2477" t="str">
        <f t="shared" si="38"/>
        <v xml:space="preserve"> </v>
      </c>
      <c r="D2477" s="1">
        <v>2</v>
      </c>
      <c r="E2477" s="1">
        <v>2</v>
      </c>
      <c r="F2477" s="1" t="s">
        <v>453</v>
      </c>
      <c r="G2477" s="3"/>
      <c r="H2477" s="3">
        <v>0</v>
      </c>
      <c r="I2477" s="9"/>
    </row>
    <row r="2478" spans="1:9">
      <c r="A2478" t="s">
        <v>34</v>
      </c>
      <c r="B2478" t="s">
        <v>452</v>
      </c>
      <c r="C2478" t="str">
        <f t="shared" si="38"/>
        <v xml:space="preserve"> </v>
      </c>
      <c r="D2478">
        <v>2</v>
      </c>
      <c r="E2478">
        <v>2</v>
      </c>
      <c r="F2478" t="s">
        <v>453</v>
      </c>
      <c r="G2478" s="3"/>
      <c r="H2478" s="3">
        <v>0</v>
      </c>
      <c r="I2478" s="9"/>
    </row>
    <row r="2479" spans="1:9">
      <c r="A2479" s="1" t="s">
        <v>34</v>
      </c>
      <c r="B2479" s="1" t="s">
        <v>452</v>
      </c>
      <c r="C2479" t="str">
        <f t="shared" si="38"/>
        <v xml:space="preserve"> </v>
      </c>
      <c r="D2479" s="1">
        <v>2</v>
      </c>
      <c r="E2479" s="1">
        <v>2</v>
      </c>
      <c r="F2479" s="1" t="s">
        <v>453</v>
      </c>
      <c r="G2479" s="3"/>
      <c r="H2479" s="3">
        <v>0</v>
      </c>
      <c r="I2479" s="9"/>
    </row>
    <row r="2480" spans="1:9">
      <c r="A2480" t="s">
        <v>34</v>
      </c>
      <c r="B2480" t="s">
        <v>452</v>
      </c>
      <c r="C2480" t="str">
        <f t="shared" si="38"/>
        <v xml:space="preserve"> </v>
      </c>
      <c r="D2480">
        <v>2</v>
      </c>
      <c r="E2480">
        <v>2</v>
      </c>
      <c r="F2480" t="s">
        <v>453</v>
      </c>
      <c r="G2480" s="3"/>
      <c r="H2480" s="3">
        <v>0</v>
      </c>
      <c r="I2480" s="9"/>
    </row>
    <row r="2481" spans="1:9">
      <c r="A2481" s="1" t="s">
        <v>34</v>
      </c>
      <c r="B2481" s="1" t="s">
        <v>452</v>
      </c>
      <c r="C2481" t="str">
        <f t="shared" si="38"/>
        <v xml:space="preserve"> </v>
      </c>
      <c r="D2481" s="1">
        <v>2</v>
      </c>
      <c r="E2481" s="1">
        <v>2</v>
      </c>
      <c r="F2481" s="1" t="s">
        <v>453</v>
      </c>
      <c r="G2481" s="3"/>
      <c r="H2481" s="3">
        <v>0</v>
      </c>
      <c r="I2481" s="9"/>
    </row>
    <row r="2482" spans="1:9">
      <c r="A2482" t="s">
        <v>34</v>
      </c>
      <c r="B2482" t="s">
        <v>452</v>
      </c>
      <c r="C2482" t="str">
        <f t="shared" si="38"/>
        <v xml:space="preserve"> </v>
      </c>
      <c r="D2482">
        <v>2</v>
      </c>
      <c r="E2482">
        <v>2</v>
      </c>
      <c r="F2482" t="s">
        <v>453</v>
      </c>
      <c r="G2482" s="3"/>
      <c r="H2482" s="3">
        <v>0</v>
      </c>
      <c r="I2482" s="9"/>
    </row>
    <row r="2483" spans="1:9">
      <c r="A2483" s="1" t="s">
        <v>34</v>
      </c>
      <c r="B2483" s="1" t="s">
        <v>452</v>
      </c>
      <c r="C2483" t="str">
        <f t="shared" si="38"/>
        <v xml:space="preserve"> </v>
      </c>
      <c r="D2483" s="1">
        <v>2</v>
      </c>
      <c r="E2483" s="1">
        <v>2</v>
      </c>
      <c r="F2483" s="1" t="s">
        <v>453</v>
      </c>
      <c r="G2483" s="3"/>
      <c r="H2483" s="3">
        <v>0</v>
      </c>
      <c r="I2483" s="9"/>
    </row>
    <row r="2484" spans="1:9">
      <c r="A2484" t="s">
        <v>34</v>
      </c>
      <c r="B2484" t="s">
        <v>452</v>
      </c>
      <c r="C2484" t="str">
        <f t="shared" si="38"/>
        <v>2507</v>
      </c>
      <c r="D2484">
        <v>2</v>
      </c>
      <c r="E2484">
        <v>2</v>
      </c>
      <c r="F2484" t="s">
        <v>453</v>
      </c>
      <c r="G2484" t="s">
        <v>15</v>
      </c>
      <c r="H2484" s="2">
        <f>H2468-SUMIF(G2469:G2483,"&lt;&gt;",H2469:H2483)</f>
        <v>40</v>
      </c>
    </row>
    <row r="2485" spans="1:9">
      <c r="A2485" s="1"/>
      <c r="B2485" s="1"/>
      <c r="C2485" t="str">
        <f t="shared" si="38"/>
        <v xml:space="preserve"> </v>
      </c>
      <c r="D2485" s="1"/>
      <c r="E2485" s="1"/>
      <c r="F2485" s="1"/>
      <c r="G2485" s="1"/>
      <c r="H2485" s="1"/>
      <c r="I2485" s="43"/>
    </row>
    <row r="2486" spans="1:9">
      <c r="A2486" t="s">
        <v>34</v>
      </c>
      <c r="B2486" t="s">
        <v>455</v>
      </c>
      <c r="C2486" t="str">
        <f t="shared" si="38"/>
        <v xml:space="preserve"> </v>
      </c>
      <c r="D2486">
        <v>2</v>
      </c>
      <c r="E2486">
        <v>1</v>
      </c>
      <c r="F2486" t="s">
        <v>456</v>
      </c>
      <c r="G2486" t="s">
        <v>13</v>
      </c>
      <c r="H2486" s="2">
        <f>VLOOKUP(B2486,'uc_2024-25'!D:U, 18, FALSE)</f>
        <v>178</v>
      </c>
      <c r="I2486" s="9"/>
    </row>
    <row r="2487" spans="1:9">
      <c r="A2487" s="1" t="s">
        <v>34</v>
      </c>
      <c r="B2487" s="1" t="s">
        <v>455</v>
      </c>
      <c r="C2487" t="str">
        <f t="shared" si="38"/>
        <v xml:space="preserve"> </v>
      </c>
      <c r="D2487" s="1">
        <v>2</v>
      </c>
      <c r="E2487" s="1">
        <v>1</v>
      </c>
      <c r="F2487" s="1" t="s">
        <v>456</v>
      </c>
      <c r="G2487" s="4" t="str">
        <f>VLOOKUP(B2486,'uc_2024-25'!D:AB, 25, FALSE)</f>
        <v>Ricardo Manuel de Seixas Boavida Ferreira</v>
      </c>
      <c r="H2487" s="3">
        <v>78</v>
      </c>
      <c r="I2487" s="9"/>
    </row>
    <row r="2488" spans="1:9">
      <c r="A2488" t="s">
        <v>34</v>
      </c>
      <c r="B2488" t="s">
        <v>455</v>
      </c>
      <c r="C2488" t="str">
        <f t="shared" si="38"/>
        <v xml:space="preserve"> </v>
      </c>
      <c r="D2488">
        <v>2</v>
      </c>
      <c r="E2488">
        <v>1</v>
      </c>
      <c r="F2488" t="s">
        <v>456</v>
      </c>
      <c r="G2488" s="3" t="s">
        <v>53</v>
      </c>
      <c r="H2488" s="3">
        <v>37</v>
      </c>
      <c r="I2488" s="9"/>
    </row>
    <row r="2489" spans="1:9">
      <c r="A2489" s="1" t="s">
        <v>34</v>
      </c>
      <c r="B2489" s="1" t="s">
        <v>455</v>
      </c>
      <c r="C2489" t="str">
        <f t="shared" si="38"/>
        <v xml:space="preserve"> </v>
      </c>
      <c r="D2489" s="1">
        <v>2</v>
      </c>
      <c r="E2489" s="1">
        <v>1</v>
      </c>
      <c r="F2489" s="1" t="s">
        <v>456</v>
      </c>
      <c r="G2489" s="3" t="s">
        <v>170</v>
      </c>
      <c r="H2489" s="3">
        <v>32</v>
      </c>
      <c r="I2489" s="9"/>
    </row>
    <row r="2490" spans="1:9">
      <c r="A2490" t="s">
        <v>34</v>
      </c>
      <c r="B2490" t="s">
        <v>455</v>
      </c>
      <c r="C2490" t="str">
        <f t="shared" si="38"/>
        <v xml:space="preserve"> </v>
      </c>
      <c r="D2490">
        <v>2</v>
      </c>
      <c r="E2490">
        <v>1</v>
      </c>
      <c r="F2490" t="s">
        <v>456</v>
      </c>
      <c r="G2490" s="3" t="s">
        <v>197</v>
      </c>
      <c r="H2490" s="3">
        <v>31</v>
      </c>
      <c r="I2490" s="9"/>
    </row>
    <row r="2491" spans="1:9">
      <c r="A2491" s="1" t="s">
        <v>34</v>
      </c>
      <c r="B2491" s="1" t="s">
        <v>455</v>
      </c>
      <c r="C2491" t="str">
        <f t="shared" si="38"/>
        <v xml:space="preserve"> </v>
      </c>
      <c r="D2491" s="1">
        <v>2</v>
      </c>
      <c r="E2491" s="1">
        <v>1</v>
      </c>
      <c r="F2491" s="1" t="s">
        <v>456</v>
      </c>
      <c r="G2491" s="3"/>
      <c r="H2491" s="3">
        <v>0</v>
      </c>
      <c r="I2491" s="9"/>
    </row>
    <row r="2492" spans="1:9">
      <c r="A2492" t="s">
        <v>34</v>
      </c>
      <c r="B2492" t="s">
        <v>455</v>
      </c>
      <c r="C2492" t="str">
        <f t="shared" si="38"/>
        <v xml:space="preserve"> </v>
      </c>
      <c r="D2492">
        <v>2</v>
      </c>
      <c r="E2492">
        <v>1</v>
      </c>
      <c r="F2492" t="s">
        <v>456</v>
      </c>
      <c r="G2492" s="3"/>
      <c r="H2492" s="3">
        <v>0</v>
      </c>
      <c r="I2492" s="9"/>
    </row>
    <row r="2493" spans="1:9">
      <c r="A2493" s="1" t="s">
        <v>34</v>
      </c>
      <c r="B2493" s="1" t="s">
        <v>455</v>
      </c>
      <c r="C2493" t="str">
        <f t="shared" si="38"/>
        <v xml:space="preserve"> </v>
      </c>
      <c r="D2493" s="1">
        <v>2</v>
      </c>
      <c r="E2493" s="1">
        <v>1</v>
      </c>
      <c r="F2493" s="1" t="s">
        <v>456</v>
      </c>
      <c r="G2493" s="3"/>
      <c r="H2493" s="3">
        <v>0</v>
      </c>
      <c r="I2493" s="9"/>
    </row>
    <row r="2494" spans="1:9">
      <c r="A2494" t="s">
        <v>34</v>
      </c>
      <c r="B2494" t="s">
        <v>455</v>
      </c>
      <c r="C2494" t="str">
        <f t="shared" si="38"/>
        <v xml:space="preserve"> </v>
      </c>
      <c r="D2494">
        <v>2</v>
      </c>
      <c r="E2494">
        <v>1</v>
      </c>
      <c r="F2494" t="s">
        <v>456</v>
      </c>
      <c r="G2494" s="3"/>
      <c r="H2494" s="3">
        <v>0</v>
      </c>
      <c r="I2494" s="9"/>
    </row>
    <row r="2495" spans="1:9">
      <c r="A2495" s="1" t="s">
        <v>34</v>
      </c>
      <c r="B2495" s="1" t="s">
        <v>455</v>
      </c>
      <c r="C2495" t="str">
        <f t="shared" si="38"/>
        <v xml:space="preserve"> </v>
      </c>
      <c r="D2495" s="1">
        <v>2</v>
      </c>
      <c r="E2495" s="1">
        <v>1</v>
      </c>
      <c r="F2495" s="1" t="s">
        <v>456</v>
      </c>
      <c r="G2495" s="3"/>
      <c r="H2495" s="3">
        <v>0</v>
      </c>
      <c r="I2495" s="9"/>
    </row>
    <row r="2496" spans="1:9">
      <c r="A2496" t="s">
        <v>34</v>
      </c>
      <c r="B2496" t="s">
        <v>455</v>
      </c>
      <c r="C2496" t="str">
        <f t="shared" si="38"/>
        <v xml:space="preserve"> </v>
      </c>
      <c r="D2496">
        <v>2</v>
      </c>
      <c r="E2496">
        <v>1</v>
      </c>
      <c r="F2496" t="s">
        <v>456</v>
      </c>
      <c r="G2496" s="3"/>
      <c r="H2496" s="3">
        <v>0</v>
      </c>
      <c r="I2496" s="9"/>
    </row>
    <row r="2497" spans="1:9">
      <c r="A2497" s="1" t="s">
        <v>34</v>
      </c>
      <c r="B2497" s="1" t="s">
        <v>455</v>
      </c>
      <c r="C2497" t="str">
        <f t="shared" si="38"/>
        <v xml:space="preserve"> </v>
      </c>
      <c r="D2497" s="1">
        <v>2</v>
      </c>
      <c r="E2497" s="1">
        <v>1</v>
      </c>
      <c r="F2497" s="1" t="s">
        <v>456</v>
      </c>
      <c r="G2497" s="3"/>
      <c r="H2497" s="3">
        <v>0</v>
      </c>
      <c r="I2497" s="9"/>
    </row>
    <row r="2498" spans="1:9">
      <c r="A2498" t="s">
        <v>34</v>
      </c>
      <c r="B2498" t="s">
        <v>455</v>
      </c>
      <c r="C2498" t="str">
        <f t="shared" si="38"/>
        <v xml:space="preserve"> </v>
      </c>
      <c r="D2498">
        <v>2</v>
      </c>
      <c r="E2498">
        <v>1</v>
      </c>
      <c r="F2498" t="s">
        <v>456</v>
      </c>
      <c r="G2498" s="3"/>
      <c r="H2498" s="3">
        <v>0</v>
      </c>
      <c r="I2498" s="9"/>
    </row>
    <row r="2499" spans="1:9">
      <c r="A2499" s="1" t="s">
        <v>34</v>
      </c>
      <c r="B2499" s="1" t="s">
        <v>455</v>
      </c>
      <c r="C2499" t="str">
        <f t="shared" ref="C2499:C2562" si="39">IF(G2499="Em falta (positivo); A mais (negativo):",B2499," ")</f>
        <v xml:space="preserve"> </v>
      </c>
      <c r="D2499" s="1">
        <v>2</v>
      </c>
      <c r="E2499" s="1">
        <v>1</v>
      </c>
      <c r="F2499" s="1" t="s">
        <v>456</v>
      </c>
      <c r="G2499" s="3"/>
      <c r="H2499" s="3">
        <v>0</v>
      </c>
      <c r="I2499" s="9"/>
    </row>
    <row r="2500" spans="1:9">
      <c r="A2500" t="s">
        <v>34</v>
      </c>
      <c r="B2500" t="s">
        <v>455</v>
      </c>
      <c r="C2500" t="str">
        <f t="shared" si="39"/>
        <v xml:space="preserve"> </v>
      </c>
      <c r="D2500">
        <v>2</v>
      </c>
      <c r="E2500">
        <v>1</v>
      </c>
      <c r="F2500" t="s">
        <v>456</v>
      </c>
      <c r="G2500" s="3"/>
      <c r="H2500" s="3">
        <v>0</v>
      </c>
      <c r="I2500" s="9"/>
    </row>
    <row r="2501" spans="1:9">
      <c r="A2501" s="1" t="s">
        <v>34</v>
      </c>
      <c r="B2501" s="1" t="s">
        <v>455</v>
      </c>
      <c r="C2501" t="str">
        <f t="shared" si="39"/>
        <v xml:space="preserve"> </v>
      </c>
      <c r="D2501" s="1">
        <v>2</v>
      </c>
      <c r="E2501" s="1">
        <v>1</v>
      </c>
      <c r="F2501" s="1" t="s">
        <v>456</v>
      </c>
      <c r="G2501" s="3"/>
      <c r="H2501" s="3">
        <v>0</v>
      </c>
      <c r="I2501" s="9"/>
    </row>
    <row r="2502" spans="1:9">
      <c r="A2502" t="s">
        <v>34</v>
      </c>
      <c r="B2502" t="s">
        <v>455</v>
      </c>
      <c r="C2502" t="str">
        <f t="shared" si="39"/>
        <v>2508</v>
      </c>
      <c r="D2502">
        <v>2</v>
      </c>
      <c r="E2502">
        <v>1</v>
      </c>
      <c r="F2502" t="s">
        <v>456</v>
      </c>
      <c r="G2502" t="s">
        <v>15</v>
      </c>
      <c r="H2502" s="2">
        <f>H2486-SUMIF(G2487:G2501,"&lt;&gt;",H2487:H2501)</f>
        <v>0</v>
      </c>
    </row>
    <row r="2503" spans="1:9">
      <c r="A2503" s="1"/>
      <c r="B2503" s="1"/>
      <c r="C2503" t="str">
        <f t="shared" si="39"/>
        <v xml:space="preserve"> </v>
      </c>
      <c r="D2503" s="1"/>
      <c r="E2503" s="1"/>
      <c r="F2503" s="1"/>
      <c r="G2503" s="1"/>
      <c r="H2503" s="1"/>
      <c r="I2503" s="43"/>
    </row>
    <row r="2504" spans="1:9">
      <c r="A2504" t="s">
        <v>34</v>
      </c>
      <c r="B2504" t="s">
        <v>457</v>
      </c>
      <c r="C2504" t="str">
        <f t="shared" si="39"/>
        <v xml:space="preserve"> </v>
      </c>
      <c r="D2504">
        <v>2</v>
      </c>
      <c r="E2504">
        <v>1</v>
      </c>
      <c r="F2504" t="s">
        <v>458</v>
      </c>
      <c r="G2504" t="s">
        <v>13</v>
      </c>
      <c r="H2504" s="2">
        <f>VLOOKUP(B2504,'uc_2024-25'!D:U, 18, FALSE)</f>
        <v>0</v>
      </c>
      <c r="I2504" s="9"/>
    </row>
    <row r="2505" spans="1:9">
      <c r="A2505" s="1" t="s">
        <v>34</v>
      </c>
      <c r="B2505" s="1" t="s">
        <v>457</v>
      </c>
      <c r="C2505" t="str">
        <f t="shared" si="39"/>
        <v xml:space="preserve"> </v>
      </c>
      <c r="D2505" s="1">
        <v>2</v>
      </c>
      <c r="E2505" s="1">
        <v>1</v>
      </c>
      <c r="F2505" s="1" t="s">
        <v>458</v>
      </c>
      <c r="G2505" s="4" t="str">
        <f>VLOOKUP(B2504,'uc_2024-25'!D:AB, 25, FALSE)</f>
        <v>Coordenação externa ao ISA</v>
      </c>
      <c r="H2505" s="3">
        <v>0</v>
      </c>
      <c r="I2505" s="9"/>
    </row>
    <row r="2506" spans="1:9">
      <c r="A2506" t="s">
        <v>34</v>
      </c>
      <c r="B2506" t="s">
        <v>457</v>
      </c>
      <c r="C2506" t="str">
        <f t="shared" si="39"/>
        <v xml:space="preserve"> </v>
      </c>
      <c r="D2506">
        <v>2</v>
      </c>
      <c r="E2506">
        <v>1</v>
      </c>
      <c r="F2506" t="s">
        <v>458</v>
      </c>
      <c r="G2506" s="3"/>
      <c r="H2506" s="3">
        <v>0</v>
      </c>
      <c r="I2506" s="9"/>
    </row>
    <row r="2507" spans="1:9">
      <c r="A2507" s="1" t="s">
        <v>34</v>
      </c>
      <c r="B2507" s="1" t="s">
        <v>457</v>
      </c>
      <c r="C2507" t="str">
        <f t="shared" si="39"/>
        <v xml:space="preserve"> </v>
      </c>
      <c r="D2507" s="1">
        <v>2</v>
      </c>
      <c r="E2507" s="1">
        <v>1</v>
      </c>
      <c r="F2507" s="1" t="s">
        <v>458</v>
      </c>
      <c r="G2507" s="3"/>
      <c r="H2507" s="3">
        <v>0</v>
      </c>
      <c r="I2507" s="9"/>
    </row>
    <row r="2508" spans="1:9">
      <c r="A2508" t="s">
        <v>34</v>
      </c>
      <c r="B2508" t="s">
        <v>457</v>
      </c>
      <c r="C2508" t="str">
        <f t="shared" si="39"/>
        <v xml:space="preserve"> </v>
      </c>
      <c r="D2508">
        <v>2</v>
      </c>
      <c r="E2508">
        <v>1</v>
      </c>
      <c r="F2508" t="s">
        <v>458</v>
      </c>
      <c r="G2508" s="3"/>
      <c r="H2508" s="3">
        <v>0</v>
      </c>
      <c r="I2508" s="9"/>
    </row>
    <row r="2509" spans="1:9">
      <c r="A2509" s="1" t="s">
        <v>34</v>
      </c>
      <c r="B2509" s="1" t="s">
        <v>457</v>
      </c>
      <c r="C2509" t="str">
        <f t="shared" si="39"/>
        <v xml:space="preserve"> </v>
      </c>
      <c r="D2509" s="1">
        <v>2</v>
      </c>
      <c r="E2509" s="1">
        <v>1</v>
      </c>
      <c r="F2509" s="1" t="s">
        <v>458</v>
      </c>
      <c r="G2509" s="3"/>
      <c r="H2509" s="3">
        <v>0</v>
      </c>
      <c r="I2509" s="9"/>
    </row>
    <row r="2510" spans="1:9">
      <c r="A2510" t="s">
        <v>34</v>
      </c>
      <c r="B2510" t="s">
        <v>457</v>
      </c>
      <c r="C2510" t="str">
        <f t="shared" si="39"/>
        <v xml:space="preserve"> </v>
      </c>
      <c r="D2510">
        <v>2</v>
      </c>
      <c r="E2510">
        <v>1</v>
      </c>
      <c r="F2510" t="s">
        <v>458</v>
      </c>
      <c r="G2510" s="3"/>
      <c r="H2510" s="3">
        <v>0</v>
      </c>
      <c r="I2510" s="9"/>
    </row>
    <row r="2511" spans="1:9">
      <c r="A2511" s="1" t="s">
        <v>34</v>
      </c>
      <c r="B2511" s="1" t="s">
        <v>457</v>
      </c>
      <c r="C2511" t="str">
        <f t="shared" si="39"/>
        <v xml:space="preserve"> </v>
      </c>
      <c r="D2511" s="1">
        <v>2</v>
      </c>
      <c r="E2511" s="1">
        <v>1</v>
      </c>
      <c r="F2511" s="1" t="s">
        <v>458</v>
      </c>
      <c r="G2511" s="3"/>
      <c r="H2511" s="3">
        <v>0</v>
      </c>
      <c r="I2511" s="9"/>
    </row>
    <row r="2512" spans="1:9">
      <c r="A2512" t="s">
        <v>34</v>
      </c>
      <c r="B2512" t="s">
        <v>457</v>
      </c>
      <c r="C2512" t="str">
        <f t="shared" si="39"/>
        <v xml:space="preserve"> </v>
      </c>
      <c r="D2512">
        <v>2</v>
      </c>
      <c r="E2512">
        <v>1</v>
      </c>
      <c r="F2512" t="s">
        <v>458</v>
      </c>
      <c r="G2512" s="3"/>
      <c r="H2512" s="3">
        <v>0</v>
      </c>
      <c r="I2512" s="9"/>
    </row>
    <row r="2513" spans="1:9">
      <c r="A2513" s="1" t="s">
        <v>34</v>
      </c>
      <c r="B2513" s="1" t="s">
        <v>457</v>
      </c>
      <c r="C2513" t="str">
        <f t="shared" si="39"/>
        <v xml:space="preserve"> </v>
      </c>
      <c r="D2513" s="1">
        <v>2</v>
      </c>
      <c r="E2513" s="1">
        <v>1</v>
      </c>
      <c r="F2513" s="1" t="s">
        <v>458</v>
      </c>
      <c r="G2513" s="3"/>
      <c r="H2513" s="3">
        <v>0</v>
      </c>
      <c r="I2513" s="9"/>
    </row>
    <row r="2514" spans="1:9">
      <c r="A2514" t="s">
        <v>34</v>
      </c>
      <c r="B2514" t="s">
        <v>457</v>
      </c>
      <c r="C2514" t="str">
        <f t="shared" si="39"/>
        <v xml:space="preserve"> </v>
      </c>
      <c r="D2514">
        <v>2</v>
      </c>
      <c r="E2514">
        <v>1</v>
      </c>
      <c r="F2514" t="s">
        <v>458</v>
      </c>
      <c r="G2514" s="3"/>
      <c r="H2514" s="3">
        <v>0</v>
      </c>
      <c r="I2514" s="9"/>
    </row>
    <row r="2515" spans="1:9">
      <c r="A2515" s="1" t="s">
        <v>34</v>
      </c>
      <c r="B2515" s="1" t="s">
        <v>457</v>
      </c>
      <c r="C2515" t="str">
        <f t="shared" si="39"/>
        <v xml:space="preserve"> </v>
      </c>
      <c r="D2515" s="1">
        <v>2</v>
      </c>
      <c r="E2515" s="1">
        <v>1</v>
      </c>
      <c r="F2515" s="1" t="s">
        <v>458</v>
      </c>
      <c r="G2515" s="3"/>
      <c r="H2515" s="3">
        <v>0</v>
      </c>
      <c r="I2515" s="9"/>
    </row>
    <row r="2516" spans="1:9">
      <c r="A2516" t="s">
        <v>34</v>
      </c>
      <c r="B2516" t="s">
        <v>457</v>
      </c>
      <c r="C2516" t="str">
        <f t="shared" si="39"/>
        <v xml:space="preserve"> </v>
      </c>
      <c r="D2516">
        <v>2</v>
      </c>
      <c r="E2516">
        <v>1</v>
      </c>
      <c r="F2516" t="s">
        <v>458</v>
      </c>
      <c r="G2516" s="3"/>
      <c r="H2516" s="3">
        <v>0</v>
      </c>
      <c r="I2516" s="9"/>
    </row>
    <row r="2517" spans="1:9">
      <c r="A2517" s="1" t="s">
        <v>34</v>
      </c>
      <c r="B2517" s="1" t="s">
        <v>457</v>
      </c>
      <c r="C2517" t="str">
        <f t="shared" si="39"/>
        <v xml:space="preserve"> </v>
      </c>
      <c r="D2517" s="1">
        <v>2</v>
      </c>
      <c r="E2517" s="1">
        <v>1</v>
      </c>
      <c r="F2517" s="1" t="s">
        <v>458</v>
      </c>
      <c r="G2517" s="3"/>
      <c r="H2517" s="3">
        <v>0</v>
      </c>
      <c r="I2517" s="9"/>
    </row>
    <row r="2518" spans="1:9">
      <c r="A2518" t="s">
        <v>34</v>
      </c>
      <c r="B2518" t="s">
        <v>457</v>
      </c>
      <c r="C2518" t="str">
        <f t="shared" si="39"/>
        <v xml:space="preserve"> </v>
      </c>
      <c r="D2518">
        <v>2</v>
      </c>
      <c r="E2518">
        <v>1</v>
      </c>
      <c r="F2518" t="s">
        <v>458</v>
      </c>
      <c r="G2518" s="3"/>
      <c r="H2518" s="3">
        <v>0</v>
      </c>
      <c r="I2518" s="9"/>
    </row>
    <row r="2519" spans="1:9">
      <c r="A2519" s="1" t="s">
        <v>34</v>
      </c>
      <c r="B2519" s="1" t="s">
        <v>457</v>
      </c>
      <c r="C2519" t="str">
        <f t="shared" si="39"/>
        <v xml:space="preserve"> </v>
      </c>
      <c r="D2519" s="1">
        <v>2</v>
      </c>
      <c r="E2519" s="1">
        <v>1</v>
      </c>
      <c r="F2519" s="1" t="s">
        <v>458</v>
      </c>
      <c r="G2519" s="3"/>
      <c r="H2519" s="3">
        <v>0</v>
      </c>
      <c r="I2519" s="9"/>
    </row>
    <row r="2520" spans="1:9">
      <c r="A2520" t="s">
        <v>34</v>
      </c>
      <c r="B2520" t="s">
        <v>457</v>
      </c>
      <c r="C2520" t="str">
        <f t="shared" si="39"/>
        <v>2506</v>
      </c>
      <c r="D2520">
        <v>2</v>
      </c>
      <c r="E2520">
        <v>1</v>
      </c>
      <c r="F2520" t="s">
        <v>458</v>
      </c>
      <c r="G2520" t="s">
        <v>15</v>
      </c>
      <c r="H2520" s="2">
        <f>H2504-SUMIF(G2505:G2519,"&lt;&gt;",H2505:H2519)</f>
        <v>0</v>
      </c>
    </row>
    <row r="2521" spans="1:9">
      <c r="A2521" s="1"/>
      <c r="B2521" s="1"/>
      <c r="C2521" t="str">
        <f t="shared" si="39"/>
        <v xml:space="preserve"> </v>
      </c>
      <c r="D2521" s="1"/>
      <c r="E2521" s="1"/>
      <c r="F2521" s="1"/>
      <c r="G2521" s="1"/>
      <c r="H2521" s="1"/>
      <c r="I2521" s="43"/>
    </row>
    <row r="2522" spans="1:9">
      <c r="A2522" t="s">
        <v>34</v>
      </c>
      <c r="B2522" t="s">
        <v>459</v>
      </c>
      <c r="C2522" t="str">
        <f t="shared" si="39"/>
        <v xml:space="preserve"> </v>
      </c>
      <c r="D2522">
        <v>1</v>
      </c>
      <c r="E2522">
        <v>2</v>
      </c>
      <c r="F2522" t="s">
        <v>460</v>
      </c>
      <c r="G2522" t="s">
        <v>13</v>
      </c>
      <c r="H2522" s="2">
        <f>VLOOKUP(B2522,'uc_2024-25'!D:U, 18, FALSE)</f>
        <v>84</v>
      </c>
      <c r="I2522" s="9"/>
    </row>
    <row r="2523" spans="1:9">
      <c r="A2523" s="1" t="s">
        <v>34</v>
      </c>
      <c r="B2523" s="1" t="s">
        <v>459</v>
      </c>
      <c r="C2523" t="str">
        <f t="shared" si="39"/>
        <v xml:space="preserve"> </v>
      </c>
      <c r="D2523" s="1">
        <v>1</v>
      </c>
      <c r="E2523" s="1">
        <v>2</v>
      </c>
      <c r="F2523" s="1" t="s">
        <v>460</v>
      </c>
      <c r="G2523" s="4" t="str">
        <f>VLOOKUP(B2522,'uc_2024-25'!D:AB, 25, FALSE)</f>
        <v>José Carlos Augusta da Costa</v>
      </c>
      <c r="H2523" s="3">
        <v>14</v>
      </c>
      <c r="I2523" s="9"/>
    </row>
    <row r="2524" spans="1:9">
      <c r="A2524" t="s">
        <v>34</v>
      </c>
      <c r="B2524" t="s">
        <v>459</v>
      </c>
      <c r="C2524" t="str">
        <f t="shared" si="39"/>
        <v xml:space="preserve"> </v>
      </c>
      <c r="D2524">
        <v>1</v>
      </c>
      <c r="E2524">
        <v>2</v>
      </c>
      <c r="F2524" t="s">
        <v>460</v>
      </c>
      <c r="G2524" s="3" t="s">
        <v>54</v>
      </c>
      <c r="H2524" s="3">
        <v>35</v>
      </c>
      <c r="I2524" s="9"/>
    </row>
    <row r="2525" spans="1:9">
      <c r="A2525" s="1" t="s">
        <v>34</v>
      </c>
      <c r="B2525" s="1" t="s">
        <v>459</v>
      </c>
      <c r="C2525" t="str">
        <f t="shared" si="39"/>
        <v xml:space="preserve"> </v>
      </c>
      <c r="D2525" s="1">
        <v>1</v>
      </c>
      <c r="E2525" s="1">
        <v>2</v>
      </c>
      <c r="F2525" s="1" t="s">
        <v>460</v>
      </c>
      <c r="G2525" s="3" t="s">
        <v>50</v>
      </c>
      <c r="H2525" s="3">
        <v>35</v>
      </c>
      <c r="I2525" s="9"/>
    </row>
    <row r="2526" spans="1:9">
      <c r="A2526" t="s">
        <v>34</v>
      </c>
      <c r="B2526" t="s">
        <v>459</v>
      </c>
      <c r="C2526" t="str">
        <f t="shared" si="39"/>
        <v xml:space="preserve"> </v>
      </c>
      <c r="D2526">
        <v>1</v>
      </c>
      <c r="E2526">
        <v>2</v>
      </c>
      <c r="F2526" t="s">
        <v>460</v>
      </c>
      <c r="G2526" s="3"/>
      <c r="H2526" s="3">
        <v>0</v>
      </c>
      <c r="I2526" s="9"/>
    </row>
    <row r="2527" spans="1:9">
      <c r="A2527" s="1" t="s">
        <v>34</v>
      </c>
      <c r="B2527" s="1" t="s">
        <v>459</v>
      </c>
      <c r="C2527" t="str">
        <f t="shared" si="39"/>
        <v xml:space="preserve"> </v>
      </c>
      <c r="D2527" s="1">
        <v>1</v>
      </c>
      <c r="E2527" s="1">
        <v>2</v>
      </c>
      <c r="F2527" s="1" t="s">
        <v>460</v>
      </c>
      <c r="G2527" s="3"/>
      <c r="H2527" s="3">
        <v>0</v>
      </c>
      <c r="I2527" s="9"/>
    </row>
    <row r="2528" spans="1:9">
      <c r="A2528" t="s">
        <v>34</v>
      </c>
      <c r="B2528" t="s">
        <v>459</v>
      </c>
      <c r="C2528" t="str">
        <f t="shared" si="39"/>
        <v xml:space="preserve"> </v>
      </c>
      <c r="D2528">
        <v>1</v>
      </c>
      <c r="E2528">
        <v>2</v>
      </c>
      <c r="F2528" t="s">
        <v>460</v>
      </c>
      <c r="G2528" s="3"/>
      <c r="H2528" s="3">
        <v>0</v>
      </c>
      <c r="I2528" s="9"/>
    </row>
    <row r="2529" spans="1:9">
      <c r="A2529" s="1" t="s">
        <v>34</v>
      </c>
      <c r="B2529" s="1" t="s">
        <v>459</v>
      </c>
      <c r="C2529" t="str">
        <f t="shared" si="39"/>
        <v xml:space="preserve"> </v>
      </c>
      <c r="D2529" s="1">
        <v>1</v>
      </c>
      <c r="E2529" s="1">
        <v>2</v>
      </c>
      <c r="F2529" s="1" t="s">
        <v>460</v>
      </c>
      <c r="G2529" s="3"/>
      <c r="H2529" s="3">
        <v>0</v>
      </c>
      <c r="I2529" s="9"/>
    </row>
    <row r="2530" spans="1:9">
      <c r="A2530" t="s">
        <v>34</v>
      </c>
      <c r="B2530" t="s">
        <v>459</v>
      </c>
      <c r="C2530" t="str">
        <f t="shared" si="39"/>
        <v xml:space="preserve"> </v>
      </c>
      <c r="D2530">
        <v>1</v>
      </c>
      <c r="E2530">
        <v>2</v>
      </c>
      <c r="F2530" t="s">
        <v>460</v>
      </c>
      <c r="G2530" s="3"/>
      <c r="H2530" s="3">
        <v>0</v>
      </c>
      <c r="I2530" s="9"/>
    </row>
    <row r="2531" spans="1:9">
      <c r="A2531" s="1" t="s">
        <v>34</v>
      </c>
      <c r="B2531" s="1" t="s">
        <v>459</v>
      </c>
      <c r="C2531" t="str">
        <f t="shared" si="39"/>
        <v xml:space="preserve"> </v>
      </c>
      <c r="D2531" s="1">
        <v>1</v>
      </c>
      <c r="E2531" s="1">
        <v>2</v>
      </c>
      <c r="F2531" s="1" t="s">
        <v>460</v>
      </c>
      <c r="G2531" s="3"/>
      <c r="H2531" s="3">
        <v>0</v>
      </c>
      <c r="I2531" s="9"/>
    </row>
    <row r="2532" spans="1:9">
      <c r="A2532" t="s">
        <v>34</v>
      </c>
      <c r="B2532" t="s">
        <v>459</v>
      </c>
      <c r="C2532" t="str">
        <f t="shared" si="39"/>
        <v xml:space="preserve"> </v>
      </c>
      <c r="D2532">
        <v>1</v>
      </c>
      <c r="E2532">
        <v>2</v>
      </c>
      <c r="F2532" t="s">
        <v>460</v>
      </c>
      <c r="G2532" s="3"/>
      <c r="H2532" s="3">
        <v>0</v>
      </c>
      <c r="I2532" s="9"/>
    </row>
    <row r="2533" spans="1:9">
      <c r="A2533" s="1" t="s">
        <v>34</v>
      </c>
      <c r="B2533" s="1" t="s">
        <v>459</v>
      </c>
      <c r="C2533" t="str">
        <f t="shared" si="39"/>
        <v xml:space="preserve"> </v>
      </c>
      <c r="D2533" s="1">
        <v>1</v>
      </c>
      <c r="E2533" s="1">
        <v>2</v>
      </c>
      <c r="F2533" s="1" t="s">
        <v>460</v>
      </c>
      <c r="G2533" s="3"/>
      <c r="H2533" s="3">
        <v>0</v>
      </c>
      <c r="I2533" s="9"/>
    </row>
    <row r="2534" spans="1:9">
      <c r="A2534" t="s">
        <v>34</v>
      </c>
      <c r="B2534" t="s">
        <v>459</v>
      </c>
      <c r="C2534" t="str">
        <f t="shared" si="39"/>
        <v xml:space="preserve"> </v>
      </c>
      <c r="D2534">
        <v>1</v>
      </c>
      <c r="E2534">
        <v>2</v>
      </c>
      <c r="F2534" t="s">
        <v>460</v>
      </c>
      <c r="G2534" s="3"/>
      <c r="H2534" s="3">
        <v>0</v>
      </c>
      <c r="I2534" s="9"/>
    </row>
    <row r="2535" spans="1:9">
      <c r="A2535" s="1" t="s">
        <v>34</v>
      </c>
      <c r="B2535" s="1" t="s">
        <v>459</v>
      </c>
      <c r="C2535" t="str">
        <f t="shared" si="39"/>
        <v xml:space="preserve"> </v>
      </c>
      <c r="D2535" s="1">
        <v>1</v>
      </c>
      <c r="E2535" s="1">
        <v>2</v>
      </c>
      <c r="F2535" s="1" t="s">
        <v>460</v>
      </c>
      <c r="G2535" s="3"/>
      <c r="H2535" s="3">
        <v>0</v>
      </c>
      <c r="I2535" s="9"/>
    </row>
    <row r="2536" spans="1:9">
      <c r="A2536" t="s">
        <v>34</v>
      </c>
      <c r="B2536" t="s">
        <v>459</v>
      </c>
      <c r="C2536" t="str">
        <f t="shared" si="39"/>
        <v xml:space="preserve"> </v>
      </c>
      <c r="D2536">
        <v>1</v>
      </c>
      <c r="E2536">
        <v>2</v>
      </c>
      <c r="F2536" t="s">
        <v>460</v>
      </c>
      <c r="G2536" s="3"/>
      <c r="H2536" s="3">
        <v>0</v>
      </c>
      <c r="I2536" s="9"/>
    </row>
    <row r="2537" spans="1:9">
      <c r="A2537" s="1" t="s">
        <v>34</v>
      </c>
      <c r="B2537" s="1" t="s">
        <v>459</v>
      </c>
      <c r="C2537" t="str">
        <f t="shared" si="39"/>
        <v xml:space="preserve"> </v>
      </c>
      <c r="D2537" s="1">
        <v>1</v>
      </c>
      <c r="E2537" s="1">
        <v>2</v>
      </c>
      <c r="F2537" s="1" t="s">
        <v>460</v>
      </c>
      <c r="G2537" s="3"/>
      <c r="H2537" s="3">
        <v>0</v>
      </c>
      <c r="I2537" s="9"/>
    </row>
    <row r="2538" spans="1:9">
      <c r="A2538" t="s">
        <v>34</v>
      </c>
      <c r="B2538" t="s">
        <v>459</v>
      </c>
      <c r="C2538" t="str">
        <f t="shared" si="39"/>
        <v>2509</v>
      </c>
      <c r="D2538">
        <v>1</v>
      </c>
      <c r="E2538">
        <v>2</v>
      </c>
      <c r="F2538" t="s">
        <v>460</v>
      </c>
      <c r="G2538" t="s">
        <v>15</v>
      </c>
      <c r="H2538" s="2">
        <f>H2522-SUMIF(G2523:G2537,"&lt;&gt;",H2523:H2537)</f>
        <v>0</v>
      </c>
    </row>
    <row r="2539" spans="1:9">
      <c r="A2539" s="1"/>
      <c r="B2539" s="1"/>
      <c r="C2539" t="str">
        <f t="shared" si="39"/>
        <v xml:space="preserve"> </v>
      </c>
      <c r="D2539" s="1"/>
      <c r="E2539" s="1"/>
      <c r="F2539" s="1"/>
      <c r="G2539" s="1"/>
      <c r="H2539" s="1"/>
      <c r="I2539" s="43"/>
    </row>
    <row r="2540" spans="1:9">
      <c r="A2540" t="s">
        <v>16</v>
      </c>
      <c r="B2540" t="s">
        <v>461</v>
      </c>
      <c r="C2540" t="str">
        <f t="shared" si="39"/>
        <v xml:space="preserve"> </v>
      </c>
      <c r="D2540">
        <v>1</v>
      </c>
      <c r="E2540">
        <v>2</v>
      </c>
      <c r="F2540" t="s">
        <v>462</v>
      </c>
      <c r="G2540" t="s">
        <v>13</v>
      </c>
      <c r="H2540" s="2">
        <f>VLOOKUP(B2540,'uc_2024-25'!D:U, 18, FALSE)</f>
        <v>0</v>
      </c>
      <c r="I2540" s="9"/>
    </row>
    <row r="2541" spans="1:9">
      <c r="A2541" s="1" t="s">
        <v>16</v>
      </c>
      <c r="B2541" s="1" t="s">
        <v>461</v>
      </c>
      <c r="C2541" t="str">
        <f t="shared" si="39"/>
        <v xml:space="preserve"> </v>
      </c>
      <c r="D2541" s="1">
        <v>1</v>
      </c>
      <c r="E2541" s="1">
        <v>2</v>
      </c>
      <c r="F2541" s="1" t="s">
        <v>462</v>
      </c>
      <c r="G2541" s="4" t="str">
        <f>VLOOKUP(B2540,'uc_2024-25'!D:AB, 25, FALSE)</f>
        <v>Coordenação externa ao ISA</v>
      </c>
      <c r="H2541" s="3">
        <v>0</v>
      </c>
      <c r="I2541" s="9"/>
    </row>
    <row r="2542" spans="1:9">
      <c r="A2542" t="s">
        <v>16</v>
      </c>
      <c r="B2542" t="s">
        <v>461</v>
      </c>
      <c r="C2542" t="str">
        <f t="shared" si="39"/>
        <v xml:space="preserve"> </v>
      </c>
      <c r="D2542">
        <v>1</v>
      </c>
      <c r="E2542">
        <v>2</v>
      </c>
      <c r="F2542" t="s">
        <v>462</v>
      </c>
      <c r="G2542" s="3"/>
      <c r="H2542" s="3">
        <v>0</v>
      </c>
      <c r="I2542" s="9"/>
    </row>
    <row r="2543" spans="1:9">
      <c r="A2543" s="1" t="s">
        <v>16</v>
      </c>
      <c r="B2543" s="1" t="s">
        <v>461</v>
      </c>
      <c r="C2543" t="str">
        <f t="shared" si="39"/>
        <v xml:space="preserve"> </v>
      </c>
      <c r="D2543" s="1">
        <v>1</v>
      </c>
      <c r="E2543" s="1">
        <v>2</v>
      </c>
      <c r="F2543" s="1" t="s">
        <v>462</v>
      </c>
      <c r="G2543" s="3"/>
      <c r="H2543" s="3">
        <v>0</v>
      </c>
      <c r="I2543" s="9"/>
    </row>
    <row r="2544" spans="1:9">
      <c r="A2544" t="s">
        <v>16</v>
      </c>
      <c r="B2544" t="s">
        <v>461</v>
      </c>
      <c r="C2544" t="str">
        <f t="shared" si="39"/>
        <v xml:space="preserve"> </v>
      </c>
      <c r="D2544">
        <v>1</v>
      </c>
      <c r="E2544">
        <v>2</v>
      </c>
      <c r="F2544" t="s">
        <v>462</v>
      </c>
      <c r="G2544" s="3"/>
      <c r="H2544" s="3">
        <v>0</v>
      </c>
      <c r="I2544" s="9"/>
    </row>
    <row r="2545" spans="1:9">
      <c r="A2545" s="1" t="s">
        <v>16</v>
      </c>
      <c r="B2545" s="1" t="s">
        <v>461</v>
      </c>
      <c r="C2545" t="str">
        <f t="shared" si="39"/>
        <v xml:space="preserve"> </v>
      </c>
      <c r="D2545" s="1">
        <v>1</v>
      </c>
      <c r="E2545" s="1">
        <v>2</v>
      </c>
      <c r="F2545" s="1" t="s">
        <v>462</v>
      </c>
      <c r="G2545" s="3"/>
      <c r="H2545" s="3">
        <v>0</v>
      </c>
      <c r="I2545" s="9"/>
    </row>
    <row r="2546" spans="1:9">
      <c r="A2546" t="s">
        <v>16</v>
      </c>
      <c r="B2546" t="s">
        <v>461</v>
      </c>
      <c r="C2546" t="str">
        <f t="shared" si="39"/>
        <v xml:space="preserve"> </v>
      </c>
      <c r="D2546">
        <v>1</v>
      </c>
      <c r="E2546">
        <v>2</v>
      </c>
      <c r="F2546" t="s">
        <v>462</v>
      </c>
      <c r="G2546" s="3"/>
      <c r="H2546" s="3">
        <v>0</v>
      </c>
      <c r="I2546" s="9"/>
    </row>
    <row r="2547" spans="1:9">
      <c r="A2547" s="1" t="s">
        <v>16</v>
      </c>
      <c r="B2547" s="1" t="s">
        <v>461</v>
      </c>
      <c r="C2547" t="str">
        <f t="shared" si="39"/>
        <v xml:space="preserve"> </v>
      </c>
      <c r="D2547" s="1">
        <v>1</v>
      </c>
      <c r="E2547" s="1">
        <v>2</v>
      </c>
      <c r="F2547" s="1" t="s">
        <v>462</v>
      </c>
      <c r="G2547" s="3"/>
      <c r="H2547" s="3">
        <v>0</v>
      </c>
      <c r="I2547" s="9"/>
    </row>
    <row r="2548" spans="1:9">
      <c r="A2548" t="s">
        <v>16</v>
      </c>
      <c r="B2548" t="s">
        <v>461</v>
      </c>
      <c r="C2548" t="str">
        <f t="shared" si="39"/>
        <v xml:space="preserve"> </v>
      </c>
      <c r="D2548">
        <v>1</v>
      </c>
      <c r="E2548">
        <v>2</v>
      </c>
      <c r="F2548" t="s">
        <v>462</v>
      </c>
      <c r="G2548" s="3"/>
      <c r="H2548" s="3">
        <v>0</v>
      </c>
      <c r="I2548" s="9"/>
    </row>
    <row r="2549" spans="1:9">
      <c r="A2549" s="1" t="s">
        <v>16</v>
      </c>
      <c r="B2549" s="1" t="s">
        <v>461</v>
      </c>
      <c r="C2549" t="str">
        <f t="shared" si="39"/>
        <v xml:space="preserve"> </v>
      </c>
      <c r="D2549" s="1">
        <v>1</v>
      </c>
      <c r="E2549" s="1">
        <v>2</v>
      </c>
      <c r="F2549" s="1" t="s">
        <v>462</v>
      </c>
      <c r="G2549" s="3"/>
      <c r="H2549" s="3">
        <v>0</v>
      </c>
      <c r="I2549" s="9"/>
    </row>
    <row r="2550" spans="1:9">
      <c r="A2550" t="s">
        <v>16</v>
      </c>
      <c r="B2550" t="s">
        <v>461</v>
      </c>
      <c r="C2550" t="str">
        <f t="shared" si="39"/>
        <v xml:space="preserve"> </v>
      </c>
      <c r="D2550">
        <v>1</v>
      </c>
      <c r="E2550">
        <v>2</v>
      </c>
      <c r="F2550" t="s">
        <v>462</v>
      </c>
      <c r="G2550" s="3"/>
      <c r="H2550" s="3">
        <v>0</v>
      </c>
      <c r="I2550" s="9"/>
    </row>
    <row r="2551" spans="1:9">
      <c r="A2551" s="1" t="s">
        <v>16</v>
      </c>
      <c r="B2551" s="1" t="s">
        <v>461</v>
      </c>
      <c r="C2551" t="str">
        <f t="shared" si="39"/>
        <v xml:space="preserve"> </v>
      </c>
      <c r="D2551" s="1">
        <v>1</v>
      </c>
      <c r="E2551" s="1">
        <v>2</v>
      </c>
      <c r="F2551" s="1" t="s">
        <v>462</v>
      </c>
      <c r="G2551" s="3"/>
      <c r="H2551" s="3">
        <v>0</v>
      </c>
      <c r="I2551" s="9"/>
    </row>
    <row r="2552" spans="1:9">
      <c r="A2552" t="s">
        <v>16</v>
      </c>
      <c r="B2552" t="s">
        <v>461</v>
      </c>
      <c r="C2552" t="str">
        <f t="shared" si="39"/>
        <v xml:space="preserve"> </v>
      </c>
      <c r="D2552">
        <v>1</v>
      </c>
      <c r="E2552">
        <v>2</v>
      </c>
      <c r="F2552" t="s">
        <v>462</v>
      </c>
      <c r="G2552" s="3"/>
      <c r="H2552" s="3">
        <v>0</v>
      </c>
      <c r="I2552" s="9"/>
    </row>
    <row r="2553" spans="1:9">
      <c r="A2553" s="1" t="s">
        <v>16</v>
      </c>
      <c r="B2553" s="1" t="s">
        <v>461</v>
      </c>
      <c r="C2553" t="str">
        <f t="shared" si="39"/>
        <v xml:space="preserve"> </v>
      </c>
      <c r="D2553" s="1">
        <v>1</v>
      </c>
      <c r="E2553" s="1">
        <v>2</v>
      </c>
      <c r="F2553" s="1" t="s">
        <v>462</v>
      </c>
      <c r="G2553" s="3"/>
      <c r="H2553" s="3">
        <v>0</v>
      </c>
      <c r="I2553" s="9"/>
    </row>
    <row r="2554" spans="1:9">
      <c r="A2554" t="s">
        <v>16</v>
      </c>
      <c r="B2554" t="s">
        <v>461</v>
      </c>
      <c r="C2554" t="str">
        <f t="shared" si="39"/>
        <v xml:space="preserve"> </v>
      </c>
      <c r="D2554">
        <v>1</v>
      </c>
      <c r="E2554">
        <v>2</v>
      </c>
      <c r="F2554" t="s">
        <v>462</v>
      </c>
      <c r="G2554" s="3"/>
      <c r="H2554" s="3">
        <v>0</v>
      </c>
      <c r="I2554" s="9"/>
    </row>
    <row r="2555" spans="1:9">
      <c r="A2555" s="1" t="s">
        <v>16</v>
      </c>
      <c r="B2555" s="1" t="s">
        <v>461</v>
      </c>
      <c r="C2555" t="str">
        <f t="shared" si="39"/>
        <v xml:space="preserve"> </v>
      </c>
      <c r="D2555" s="1">
        <v>1</v>
      </c>
      <c r="E2555" s="1">
        <v>2</v>
      </c>
      <c r="F2555" s="1" t="s">
        <v>462</v>
      </c>
      <c r="G2555" s="3"/>
      <c r="H2555" s="3">
        <v>0</v>
      </c>
      <c r="I2555" s="9"/>
    </row>
    <row r="2556" spans="1:9">
      <c r="A2556" t="s">
        <v>16</v>
      </c>
      <c r="B2556" t="s">
        <v>461</v>
      </c>
      <c r="C2556" t="str">
        <f t="shared" si="39"/>
        <v>10088</v>
      </c>
      <c r="D2556">
        <v>1</v>
      </c>
      <c r="E2556">
        <v>2</v>
      </c>
      <c r="F2556" t="s">
        <v>462</v>
      </c>
      <c r="G2556" t="s">
        <v>15</v>
      </c>
      <c r="H2556" s="2">
        <f>H2540-SUMIF(G2541:G2555,"&lt;&gt;",H2541:H2555)</f>
        <v>0</v>
      </c>
    </row>
    <row r="2557" spans="1:9">
      <c r="A2557" s="1"/>
      <c r="B2557" s="1"/>
      <c r="C2557" t="str">
        <f t="shared" si="39"/>
        <v xml:space="preserve"> </v>
      </c>
      <c r="D2557" s="1"/>
      <c r="E2557" s="1"/>
      <c r="F2557" s="1"/>
      <c r="G2557" s="1"/>
      <c r="H2557" s="1"/>
      <c r="I2557" s="43"/>
    </row>
    <row r="2558" spans="1:9">
      <c r="A2558" t="s">
        <v>16</v>
      </c>
      <c r="B2558" t="s">
        <v>463</v>
      </c>
      <c r="C2558" t="str">
        <f t="shared" si="39"/>
        <v xml:space="preserve"> </v>
      </c>
      <c r="D2558">
        <v>1</v>
      </c>
      <c r="E2558">
        <v>2</v>
      </c>
      <c r="F2558" t="s">
        <v>464</v>
      </c>
      <c r="G2558" t="s">
        <v>13</v>
      </c>
      <c r="H2558" s="2">
        <f>VLOOKUP(B2558,'uc_2024-25'!D:U, 18, FALSE)</f>
        <v>0</v>
      </c>
      <c r="I2558" s="9"/>
    </row>
    <row r="2559" spans="1:9">
      <c r="A2559" s="1" t="s">
        <v>16</v>
      </c>
      <c r="B2559" s="1" t="s">
        <v>463</v>
      </c>
      <c r="C2559" t="str">
        <f t="shared" si="39"/>
        <v xml:space="preserve"> </v>
      </c>
      <c r="D2559" s="1">
        <v>1</v>
      </c>
      <c r="E2559" s="1">
        <v>2</v>
      </c>
      <c r="F2559" s="1" t="s">
        <v>464</v>
      </c>
      <c r="G2559" s="4" t="str">
        <f>VLOOKUP(B2558,'uc_2024-25'!D:AB, 25, FALSE)</f>
        <v>Nuno Renato da Silva Cortez</v>
      </c>
      <c r="H2559" s="3">
        <v>0</v>
      </c>
      <c r="I2559" s="9"/>
    </row>
    <row r="2560" spans="1:9">
      <c r="A2560" t="s">
        <v>16</v>
      </c>
      <c r="B2560" t="s">
        <v>463</v>
      </c>
      <c r="C2560" t="str">
        <f t="shared" si="39"/>
        <v xml:space="preserve"> </v>
      </c>
      <c r="D2560">
        <v>1</v>
      </c>
      <c r="E2560">
        <v>2</v>
      </c>
      <c r="F2560" t="s">
        <v>464</v>
      </c>
      <c r="G2560" s="3"/>
      <c r="H2560" s="3">
        <v>0</v>
      </c>
      <c r="I2560" s="9"/>
    </row>
    <row r="2561" spans="1:9">
      <c r="A2561" s="1" t="s">
        <v>16</v>
      </c>
      <c r="B2561" s="1" t="s">
        <v>463</v>
      </c>
      <c r="C2561" t="str">
        <f t="shared" si="39"/>
        <v xml:space="preserve"> </v>
      </c>
      <c r="D2561" s="1">
        <v>1</v>
      </c>
      <c r="E2561" s="1">
        <v>2</v>
      </c>
      <c r="F2561" s="1" t="s">
        <v>464</v>
      </c>
      <c r="G2561" s="3"/>
      <c r="H2561" s="3">
        <v>0</v>
      </c>
      <c r="I2561" s="9"/>
    </row>
    <row r="2562" spans="1:9">
      <c r="A2562" t="s">
        <v>16</v>
      </c>
      <c r="B2562" t="s">
        <v>463</v>
      </c>
      <c r="C2562" t="str">
        <f t="shared" si="39"/>
        <v xml:space="preserve"> </v>
      </c>
      <c r="D2562">
        <v>1</v>
      </c>
      <c r="E2562">
        <v>2</v>
      </c>
      <c r="F2562" t="s">
        <v>464</v>
      </c>
      <c r="G2562" s="3"/>
      <c r="H2562" s="3">
        <v>0</v>
      </c>
      <c r="I2562" s="9"/>
    </row>
    <row r="2563" spans="1:9">
      <c r="A2563" s="1" t="s">
        <v>16</v>
      </c>
      <c r="B2563" s="1" t="s">
        <v>463</v>
      </c>
      <c r="C2563" t="str">
        <f t="shared" ref="C2563:C2626" si="40">IF(G2563="Em falta (positivo); A mais (negativo):",B2563," ")</f>
        <v xml:space="preserve"> </v>
      </c>
      <c r="D2563" s="1">
        <v>1</v>
      </c>
      <c r="E2563" s="1">
        <v>2</v>
      </c>
      <c r="F2563" s="1" t="s">
        <v>464</v>
      </c>
      <c r="G2563" s="3"/>
      <c r="H2563" s="3">
        <v>0</v>
      </c>
      <c r="I2563" s="9"/>
    </row>
    <row r="2564" spans="1:9">
      <c r="A2564" t="s">
        <v>16</v>
      </c>
      <c r="B2564" t="s">
        <v>463</v>
      </c>
      <c r="C2564" t="str">
        <f t="shared" si="40"/>
        <v xml:space="preserve"> </v>
      </c>
      <c r="D2564">
        <v>1</v>
      </c>
      <c r="E2564">
        <v>2</v>
      </c>
      <c r="F2564" t="s">
        <v>464</v>
      </c>
      <c r="G2564" s="3"/>
      <c r="H2564" s="3">
        <v>0</v>
      </c>
      <c r="I2564" s="9"/>
    </row>
    <row r="2565" spans="1:9">
      <c r="A2565" s="1" t="s">
        <v>16</v>
      </c>
      <c r="B2565" s="1" t="s">
        <v>463</v>
      </c>
      <c r="C2565" t="str">
        <f t="shared" si="40"/>
        <v xml:space="preserve"> </v>
      </c>
      <c r="D2565" s="1">
        <v>1</v>
      </c>
      <c r="E2565" s="1">
        <v>2</v>
      </c>
      <c r="F2565" s="1" t="s">
        <v>464</v>
      </c>
      <c r="G2565" s="3"/>
      <c r="H2565" s="3">
        <v>0</v>
      </c>
      <c r="I2565" s="9"/>
    </row>
    <row r="2566" spans="1:9">
      <c r="A2566" t="s">
        <v>16</v>
      </c>
      <c r="B2566" t="s">
        <v>463</v>
      </c>
      <c r="C2566" t="str">
        <f t="shared" si="40"/>
        <v xml:space="preserve"> </v>
      </c>
      <c r="D2566">
        <v>1</v>
      </c>
      <c r="E2566">
        <v>2</v>
      </c>
      <c r="F2566" t="s">
        <v>464</v>
      </c>
      <c r="G2566" s="3"/>
      <c r="H2566" s="3">
        <v>0</v>
      </c>
      <c r="I2566" s="9"/>
    </row>
    <row r="2567" spans="1:9">
      <c r="A2567" s="1" t="s">
        <v>16</v>
      </c>
      <c r="B2567" s="1" t="s">
        <v>463</v>
      </c>
      <c r="C2567" t="str">
        <f t="shared" si="40"/>
        <v xml:space="preserve"> </v>
      </c>
      <c r="D2567" s="1">
        <v>1</v>
      </c>
      <c r="E2567" s="1">
        <v>2</v>
      </c>
      <c r="F2567" s="1" t="s">
        <v>464</v>
      </c>
      <c r="G2567" s="3"/>
      <c r="H2567" s="3">
        <v>0</v>
      </c>
      <c r="I2567" s="9"/>
    </row>
    <row r="2568" spans="1:9">
      <c r="A2568" t="s">
        <v>16</v>
      </c>
      <c r="B2568" t="s">
        <v>463</v>
      </c>
      <c r="C2568" t="str">
        <f t="shared" si="40"/>
        <v xml:space="preserve"> </v>
      </c>
      <c r="D2568">
        <v>1</v>
      </c>
      <c r="E2568">
        <v>2</v>
      </c>
      <c r="F2568" t="s">
        <v>464</v>
      </c>
      <c r="G2568" s="3"/>
      <c r="H2568" s="3">
        <v>0</v>
      </c>
      <c r="I2568" s="9"/>
    </row>
    <row r="2569" spans="1:9">
      <c r="A2569" s="1" t="s">
        <v>16</v>
      </c>
      <c r="B2569" s="1" t="s">
        <v>463</v>
      </c>
      <c r="C2569" t="str">
        <f t="shared" si="40"/>
        <v xml:space="preserve"> </v>
      </c>
      <c r="D2569" s="1">
        <v>1</v>
      </c>
      <c r="E2569" s="1">
        <v>2</v>
      </c>
      <c r="F2569" s="1" t="s">
        <v>464</v>
      </c>
      <c r="G2569" s="3"/>
      <c r="H2569" s="3">
        <v>0</v>
      </c>
      <c r="I2569" s="9"/>
    </row>
    <row r="2570" spans="1:9">
      <c r="A2570" t="s">
        <v>16</v>
      </c>
      <c r="B2570" t="s">
        <v>463</v>
      </c>
      <c r="C2570" t="str">
        <f t="shared" si="40"/>
        <v xml:space="preserve"> </v>
      </c>
      <c r="D2570">
        <v>1</v>
      </c>
      <c r="E2570">
        <v>2</v>
      </c>
      <c r="F2570" t="s">
        <v>464</v>
      </c>
      <c r="G2570" s="3"/>
      <c r="H2570" s="3">
        <v>0</v>
      </c>
      <c r="I2570" s="9"/>
    </row>
    <row r="2571" spans="1:9">
      <c r="A2571" s="1" t="s">
        <v>16</v>
      </c>
      <c r="B2571" s="1" t="s">
        <v>463</v>
      </c>
      <c r="C2571" t="str">
        <f t="shared" si="40"/>
        <v xml:space="preserve"> </v>
      </c>
      <c r="D2571" s="1">
        <v>1</v>
      </c>
      <c r="E2571" s="1">
        <v>2</v>
      </c>
      <c r="F2571" s="1" t="s">
        <v>464</v>
      </c>
      <c r="G2571" s="3"/>
      <c r="H2571" s="3">
        <v>0</v>
      </c>
      <c r="I2571" s="9"/>
    </row>
    <row r="2572" spans="1:9">
      <c r="A2572" t="s">
        <v>16</v>
      </c>
      <c r="B2572" t="s">
        <v>463</v>
      </c>
      <c r="C2572" t="str">
        <f t="shared" si="40"/>
        <v xml:space="preserve"> </v>
      </c>
      <c r="D2572">
        <v>1</v>
      </c>
      <c r="E2572">
        <v>2</v>
      </c>
      <c r="F2572" t="s">
        <v>464</v>
      </c>
      <c r="G2572" s="3"/>
      <c r="H2572" s="3">
        <v>0</v>
      </c>
      <c r="I2572" s="9"/>
    </row>
    <row r="2573" spans="1:9">
      <c r="A2573" s="1" t="s">
        <v>16</v>
      </c>
      <c r="B2573" s="1" t="s">
        <v>463</v>
      </c>
      <c r="C2573" t="str">
        <f t="shared" si="40"/>
        <v xml:space="preserve"> </v>
      </c>
      <c r="D2573" s="1">
        <v>1</v>
      </c>
      <c r="E2573" s="1">
        <v>2</v>
      </c>
      <c r="F2573" s="1" t="s">
        <v>464</v>
      </c>
      <c r="G2573" s="3"/>
      <c r="H2573" s="3">
        <v>0</v>
      </c>
      <c r="I2573" s="9"/>
    </row>
    <row r="2574" spans="1:9">
      <c r="A2574" t="s">
        <v>16</v>
      </c>
      <c r="B2574" t="s">
        <v>463</v>
      </c>
      <c r="C2574" t="str">
        <f t="shared" si="40"/>
        <v>2175</v>
      </c>
      <c r="D2574">
        <v>1</v>
      </c>
      <c r="E2574">
        <v>2</v>
      </c>
      <c r="F2574" t="s">
        <v>464</v>
      </c>
      <c r="G2574" t="s">
        <v>15</v>
      </c>
      <c r="H2574" s="2">
        <f>H2558-SUMIF(G2559:G2573,"&lt;&gt;",H2559:H2573)</f>
        <v>0</v>
      </c>
    </row>
    <row r="2575" spans="1:9">
      <c r="A2575" s="1"/>
      <c r="B2575" s="1"/>
      <c r="C2575" t="str">
        <f t="shared" si="40"/>
        <v xml:space="preserve"> </v>
      </c>
      <c r="D2575" s="1"/>
      <c r="E2575" s="1"/>
      <c r="F2575" s="1"/>
      <c r="G2575" s="1"/>
      <c r="H2575" s="1"/>
      <c r="I2575" s="43"/>
    </row>
    <row r="2576" spans="1:9">
      <c r="A2576" t="s">
        <v>16</v>
      </c>
      <c r="B2576" t="s">
        <v>465</v>
      </c>
      <c r="C2576" t="str">
        <f t="shared" si="40"/>
        <v xml:space="preserve"> </v>
      </c>
      <c r="D2576" t="s">
        <v>21</v>
      </c>
      <c r="E2576">
        <v>1</v>
      </c>
      <c r="F2576" t="s">
        <v>466</v>
      </c>
      <c r="G2576" t="s">
        <v>13</v>
      </c>
      <c r="H2576" s="2">
        <f>VLOOKUP(B2576,'uc_2024-25'!D:U, 18, FALSE)</f>
        <v>84</v>
      </c>
      <c r="I2576" s="10" t="s">
        <v>467</v>
      </c>
    </row>
    <row r="2577" spans="1:9">
      <c r="A2577" s="1" t="s">
        <v>16</v>
      </c>
      <c r="B2577" s="1" t="s">
        <v>465</v>
      </c>
      <c r="C2577" t="str">
        <f t="shared" si="40"/>
        <v xml:space="preserve"> </v>
      </c>
      <c r="D2577" s="1" t="s">
        <v>21</v>
      </c>
      <c r="E2577" s="1">
        <v>1</v>
      </c>
      <c r="F2577" s="1" t="s">
        <v>466</v>
      </c>
      <c r="G2577" s="4" t="str">
        <f>VLOOKUP(B2576,'uc_2024-25'!D:AB, 25, FALSE)</f>
        <v>Cristina Maria Moniz Simões de Oliveira</v>
      </c>
      <c r="H2577" s="3" t="s">
        <v>468</v>
      </c>
      <c r="I2577" s="9" t="s">
        <v>469</v>
      </c>
    </row>
    <row r="2578" spans="1:9">
      <c r="A2578" t="s">
        <v>16</v>
      </c>
      <c r="B2578" t="s">
        <v>465</v>
      </c>
      <c r="C2578" t="str">
        <f t="shared" si="40"/>
        <v xml:space="preserve"> </v>
      </c>
      <c r="D2578" t="s">
        <v>21</v>
      </c>
      <c r="E2578">
        <v>1</v>
      </c>
      <c r="F2578" t="s">
        <v>466</v>
      </c>
      <c r="G2578" s="3" t="s">
        <v>207</v>
      </c>
      <c r="H2578" s="3">
        <v>2</v>
      </c>
      <c r="I2578" s="9"/>
    </row>
    <row r="2579" spans="1:9">
      <c r="A2579" s="1" t="s">
        <v>16</v>
      </c>
      <c r="B2579" s="1" t="s">
        <v>465</v>
      </c>
      <c r="C2579" t="str">
        <f t="shared" si="40"/>
        <v xml:space="preserve"> </v>
      </c>
      <c r="D2579" s="1" t="s">
        <v>21</v>
      </c>
      <c r="E2579" s="1">
        <v>1</v>
      </c>
      <c r="F2579" s="1" t="s">
        <v>466</v>
      </c>
      <c r="G2579" s="3" t="s">
        <v>48</v>
      </c>
      <c r="H2579" s="3">
        <v>2</v>
      </c>
      <c r="I2579" s="9" t="s">
        <v>470</v>
      </c>
    </row>
    <row r="2580" spans="1:9">
      <c r="A2580" t="s">
        <v>16</v>
      </c>
      <c r="B2580" t="s">
        <v>465</v>
      </c>
      <c r="C2580" t="str">
        <f t="shared" si="40"/>
        <v xml:space="preserve"> </v>
      </c>
      <c r="D2580" t="s">
        <v>21</v>
      </c>
      <c r="E2580">
        <v>1</v>
      </c>
      <c r="F2580" t="s">
        <v>466</v>
      </c>
      <c r="G2580" s="3" t="s">
        <v>471</v>
      </c>
      <c r="H2580" s="3">
        <v>80</v>
      </c>
      <c r="I2580" s="9"/>
    </row>
    <row r="2581" spans="1:9">
      <c r="A2581" s="1" t="s">
        <v>16</v>
      </c>
      <c r="B2581" s="1" t="s">
        <v>465</v>
      </c>
      <c r="C2581" t="str">
        <f t="shared" si="40"/>
        <v xml:space="preserve"> </v>
      </c>
      <c r="D2581" s="1" t="s">
        <v>21</v>
      </c>
      <c r="E2581" s="1">
        <v>1</v>
      </c>
      <c r="F2581" s="1" t="s">
        <v>466</v>
      </c>
      <c r="G2581" s="3"/>
      <c r="H2581" s="3">
        <v>0</v>
      </c>
      <c r="I2581" s="9"/>
    </row>
    <row r="2582" spans="1:9">
      <c r="A2582" t="s">
        <v>16</v>
      </c>
      <c r="B2582" t="s">
        <v>465</v>
      </c>
      <c r="C2582" t="str">
        <f t="shared" si="40"/>
        <v xml:space="preserve"> </v>
      </c>
      <c r="D2582" t="s">
        <v>21</v>
      </c>
      <c r="E2582">
        <v>1</v>
      </c>
      <c r="F2582" t="s">
        <v>466</v>
      </c>
      <c r="G2582" s="3"/>
      <c r="H2582" s="3">
        <v>0</v>
      </c>
      <c r="I2582" s="9"/>
    </row>
    <row r="2583" spans="1:9">
      <c r="A2583" s="1" t="s">
        <v>16</v>
      </c>
      <c r="B2583" s="1" t="s">
        <v>465</v>
      </c>
      <c r="C2583" t="str">
        <f t="shared" si="40"/>
        <v xml:space="preserve"> </v>
      </c>
      <c r="D2583" s="1" t="s">
        <v>21</v>
      </c>
      <c r="E2583" s="1">
        <v>1</v>
      </c>
      <c r="F2583" s="1" t="s">
        <v>466</v>
      </c>
      <c r="G2583" s="3"/>
      <c r="H2583" s="3">
        <v>0</v>
      </c>
      <c r="I2583" s="9"/>
    </row>
    <row r="2584" spans="1:9">
      <c r="A2584" t="s">
        <v>16</v>
      </c>
      <c r="B2584" t="s">
        <v>465</v>
      </c>
      <c r="C2584" t="str">
        <f t="shared" si="40"/>
        <v xml:space="preserve"> </v>
      </c>
      <c r="D2584" t="s">
        <v>21</v>
      </c>
      <c r="E2584">
        <v>1</v>
      </c>
      <c r="F2584" t="s">
        <v>466</v>
      </c>
      <c r="G2584" s="3"/>
      <c r="H2584" s="3">
        <v>0</v>
      </c>
      <c r="I2584" s="9"/>
    </row>
    <row r="2585" spans="1:9">
      <c r="A2585" s="1" t="s">
        <v>16</v>
      </c>
      <c r="B2585" s="1" t="s">
        <v>465</v>
      </c>
      <c r="C2585" t="str">
        <f t="shared" si="40"/>
        <v xml:space="preserve"> </v>
      </c>
      <c r="D2585" s="1" t="s">
        <v>21</v>
      </c>
      <c r="E2585" s="1">
        <v>1</v>
      </c>
      <c r="F2585" s="1" t="s">
        <v>466</v>
      </c>
      <c r="G2585" s="3"/>
      <c r="H2585" s="3">
        <v>0</v>
      </c>
      <c r="I2585" s="9"/>
    </row>
    <row r="2586" spans="1:9">
      <c r="A2586" t="s">
        <v>16</v>
      </c>
      <c r="B2586" t="s">
        <v>465</v>
      </c>
      <c r="C2586" t="str">
        <f t="shared" si="40"/>
        <v xml:space="preserve"> </v>
      </c>
      <c r="D2586" t="s">
        <v>21</v>
      </c>
      <c r="E2586">
        <v>1</v>
      </c>
      <c r="F2586" t="s">
        <v>466</v>
      </c>
      <c r="G2586" s="3"/>
      <c r="H2586" s="3">
        <v>0</v>
      </c>
      <c r="I2586" s="9"/>
    </row>
    <row r="2587" spans="1:9">
      <c r="A2587" s="1" t="s">
        <v>16</v>
      </c>
      <c r="B2587" s="1" t="s">
        <v>465</v>
      </c>
      <c r="C2587" t="str">
        <f t="shared" si="40"/>
        <v xml:space="preserve"> </v>
      </c>
      <c r="D2587" s="1" t="s">
        <v>21</v>
      </c>
      <c r="E2587" s="1">
        <v>1</v>
      </c>
      <c r="F2587" s="1" t="s">
        <v>466</v>
      </c>
      <c r="G2587" s="3"/>
      <c r="H2587" s="3">
        <v>0</v>
      </c>
      <c r="I2587" s="9"/>
    </row>
    <row r="2588" spans="1:9">
      <c r="A2588" t="s">
        <v>16</v>
      </c>
      <c r="B2588" t="s">
        <v>465</v>
      </c>
      <c r="C2588" t="str">
        <f t="shared" si="40"/>
        <v xml:space="preserve"> </v>
      </c>
      <c r="D2588" t="s">
        <v>21</v>
      </c>
      <c r="E2588">
        <v>1</v>
      </c>
      <c r="F2588" t="s">
        <v>466</v>
      </c>
      <c r="G2588" s="3"/>
      <c r="H2588" s="3">
        <v>0</v>
      </c>
      <c r="I2588" s="9"/>
    </row>
    <row r="2589" spans="1:9">
      <c r="A2589" s="1" t="s">
        <v>16</v>
      </c>
      <c r="B2589" s="1" t="s">
        <v>465</v>
      </c>
      <c r="C2589" t="str">
        <f t="shared" si="40"/>
        <v xml:space="preserve"> </v>
      </c>
      <c r="D2589" s="1" t="s">
        <v>21</v>
      </c>
      <c r="E2589" s="1">
        <v>1</v>
      </c>
      <c r="F2589" s="1" t="s">
        <v>466</v>
      </c>
      <c r="G2589" s="3"/>
      <c r="H2589" s="3">
        <v>0</v>
      </c>
      <c r="I2589" s="9"/>
    </row>
    <row r="2590" spans="1:9">
      <c r="A2590" t="s">
        <v>16</v>
      </c>
      <c r="B2590" t="s">
        <v>465</v>
      </c>
      <c r="C2590" t="str">
        <f t="shared" si="40"/>
        <v xml:space="preserve"> </v>
      </c>
      <c r="D2590" t="s">
        <v>21</v>
      </c>
      <c r="E2590">
        <v>1</v>
      </c>
      <c r="F2590" t="s">
        <v>466</v>
      </c>
      <c r="G2590" s="3"/>
      <c r="H2590" s="3">
        <v>0</v>
      </c>
      <c r="I2590" s="9"/>
    </row>
    <row r="2591" spans="1:9">
      <c r="A2591" s="1" t="s">
        <v>16</v>
      </c>
      <c r="B2591" s="1" t="s">
        <v>465</v>
      </c>
      <c r="C2591" t="str">
        <f t="shared" si="40"/>
        <v xml:space="preserve"> </v>
      </c>
      <c r="D2591" s="1" t="s">
        <v>21</v>
      </c>
      <c r="E2591" s="1">
        <v>1</v>
      </c>
      <c r="F2591" s="1" t="s">
        <v>466</v>
      </c>
      <c r="G2591" s="3"/>
      <c r="H2591" s="3">
        <v>0</v>
      </c>
      <c r="I2591" s="9"/>
    </row>
    <row r="2592" spans="1:9">
      <c r="A2592" t="s">
        <v>16</v>
      </c>
      <c r="B2592" t="s">
        <v>465</v>
      </c>
      <c r="C2592" t="str">
        <f t="shared" si="40"/>
        <v>1382</v>
      </c>
      <c r="D2592" t="s">
        <v>21</v>
      </c>
      <c r="E2592">
        <v>1</v>
      </c>
      <c r="F2592" t="s">
        <v>466</v>
      </c>
      <c r="G2592" t="s">
        <v>15</v>
      </c>
      <c r="H2592" s="2">
        <f>H2576-SUMIF(G2577:G2591,"&lt;&gt;",H2577:H2591)</f>
        <v>0</v>
      </c>
    </row>
    <row r="2593" spans="1:9">
      <c r="A2593" s="1"/>
      <c r="B2593" s="1"/>
      <c r="C2593" t="str">
        <f t="shared" si="40"/>
        <v xml:space="preserve"> </v>
      </c>
      <c r="D2593" s="1"/>
      <c r="E2593" s="1"/>
      <c r="F2593" s="1"/>
      <c r="G2593" s="1"/>
      <c r="H2593" s="1"/>
      <c r="I2593" s="43"/>
    </row>
    <row r="2594" spans="1:9">
      <c r="A2594" t="s">
        <v>16</v>
      </c>
      <c r="B2594" t="s">
        <v>472</v>
      </c>
      <c r="C2594" t="str">
        <f t="shared" si="40"/>
        <v xml:space="preserve"> </v>
      </c>
      <c r="D2594">
        <v>1</v>
      </c>
      <c r="E2594">
        <v>1</v>
      </c>
      <c r="F2594" t="s">
        <v>473</v>
      </c>
      <c r="G2594" t="s">
        <v>13</v>
      </c>
      <c r="H2594" s="2">
        <f>VLOOKUP(B2594,'uc_2024-25'!D:U, 18, FALSE)</f>
        <v>56</v>
      </c>
      <c r="I2594" s="9"/>
    </row>
    <row r="2595" spans="1:9">
      <c r="A2595" s="1" t="s">
        <v>16</v>
      </c>
      <c r="B2595" s="1" t="s">
        <v>472</v>
      </c>
      <c r="C2595" t="str">
        <f t="shared" si="40"/>
        <v xml:space="preserve"> </v>
      </c>
      <c r="D2595" s="1">
        <v>1</v>
      </c>
      <c r="E2595" s="1">
        <v>1</v>
      </c>
      <c r="F2595" s="1" t="s">
        <v>473</v>
      </c>
      <c r="G2595" s="4" t="str">
        <f>VLOOKUP(B2594,'uc_2024-25'!D:AB, 25, FALSE)</f>
        <v>Maria da Conceição Brálio de Brito Caldeira</v>
      </c>
      <c r="H2595" s="3">
        <v>56</v>
      </c>
      <c r="I2595" s="9"/>
    </row>
    <row r="2596" spans="1:9">
      <c r="A2596" t="s">
        <v>16</v>
      </c>
      <c r="B2596" t="s">
        <v>472</v>
      </c>
      <c r="C2596" t="str">
        <f t="shared" si="40"/>
        <v xml:space="preserve"> </v>
      </c>
      <c r="D2596">
        <v>1</v>
      </c>
      <c r="E2596">
        <v>1</v>
      </c>
      <c r="F2596" t="s">
        <v>473</v>
      </c>
      <c r="G2596" s="3"/>
      <c r="H2596" s="3">
        <v>0</v>
      </c>
      <c r="I2596" s="9"/>
    </row>
    <row r="2597" spans="1:9">
      <c r="A2597" s="1" t="s">
        <v>16</v>
      </c>
      <c r="B2597" s="1" t="s">
        <v>472</v>
      </c>
      <c r="C2597" t="str">
        <f t="shared" si="40"/>
        <v xml:space="preserve"> </v>
      </c>
      <c r="D2597" s="1">
        <v>1</v>
      </c>
      <c r="E2597" s="1">
        <v>1</v>
      </c>
      <c r="F2597" s="1" t="s">
        <v>473</v>
      </c>
      <c r="G2597" s="3"/>
      <c r="H2597" s="3">
        <v>0</v>
      </c>
      <c r="I2597" s="9"/>
    </row>
    <row r="2598" spans="1:9">
      <c r="A2598" t="s">
        <v>16</v>
      </c>
      <c r="B2598" t="s">
        <v>472</v>
      </c>
      <c r="C2598" t="str">
        <f t="shared" si="40"/>
        <v xml:space="preserve"> </v>
      </c>
      <c r="D2598">
        <v>1</v>
      </c>
      <c r="E2598">
        <v>1</v>
      </c>
      <c r="F2598" t="s">
        <v>473</v>
      </c>
      <c r="G2598" s="3"/>
      <c r="H2598" s="3">
        <v>0</v>
      </c>
      <c r="I2598" s="9"/>
    </row>
    <row r="2599" spans="1:9">
      <c r="A2599" s="1" t="s">
        <v>16</v>
      </c>
      <c r="B2599" s="1" t="s">
        <v>472</v>
      </c>
      <c r="C2599" t="str">
        <f t="shared" si="40"/>
        <v xml:space="preserve"> </v>
      </c>
      <c r="D2599" s="1">
        <v>1</v>
      </c>
      <c r="E2599" s="1">
        <v>1</v>
      </c>
      <c r="F2599" s="1" t="s">
        <v>473</v>
      </c>
      <c r="G2599" s="3"/>
      <c r="H2599" s="3">
        <v>0</v>
      </c>
      <c r="I2599" s="9"/>
    </row>
    <row r="2600" spans="1:9">
      <c r="A2600" t="s">
        <v>16</v>
      </c>
      <c r="B2600" t="s">
        <v>472</v>
      </c>
      <c r="C2600" t="str">
        <f t="shared" si="40"/>
        <v xml:space="preserve"> </v>
      </c>
      <c r="D2600">
        <v>1</v>
      </c>
      <c r="E2600">
        <v>1</v>
      </c>
      <c r="F2600" t="s">
        <v>473</v>
      </c>
      <c r="G2600" s="3"/>
      <c r="H2600" s="3">
        <v>0</v>
      </c>
      <c r="I2600" s="9"/>
    </row>
    <row r="2601" spans="1:9">
      <c r="A2601" s="1" t="s">
        <v>16</v>
      </c>
      <c r="B2601" s="1" t="s">
        <v>472</v>
      </c>
      <c r="C2601" t="str">
        <f t="shared" si="40"/>
        <v xml:space="preserve"> </v>
      </c>
      <c r="D2601" s="1">
        <v>1</v>
      </c>
      <c r="E2601" s="1">
        <v>1</v>
      </c>
      <c r="F2601" s="1" t="s">
        <v>473</v>
      </c>
      <c r="G2601" s="3"/>
      <c r="H2601" s="3">
        <v>0</v>
      </c>
      <c r="I2601" s="9"/>
    </row>
    <row r="2602" spans="1:9">
      <c r="A2602" t="s">
        <v>16</v>
      </c>
      <c r="B2602" t="s">
        <v>472</v>
      </c>
      <c r="C2602" t="str">
        <f t="shared" si="40"/>
        <v xml:space="preserve"> </v>
      </c>
      <c r="D2602">
        <v>1</v>
      </c>
      <c r="E2602">
        <v>1</v>
      </c>
      <c r="F2602" t="s">
        <v>473</v>
      </c>
      <c r="G2602" s="3"/>
      <c r="H2602" s="3">
        <v>0</v>
      </c>
      <c r="I2602" s="9"/>
    </row>
    <row r="2603" spans="1:9">
      <c r="A2603" s="1" t="s">
        <v>16</v>
      </c>
      <c r="B2603" s="1" t="s">
        <v>472</v>
      </c>
      <c r="C2603" t="str">
        <f t="shared" si="40"/>
        <v xml:space="preserve"> </v>
      </c>
      <c r="D2603" s="1">
        <v>1</v>
      </c>
      <c r="E2603" s="1">
        <v>1</v>
      </c>
      <c r="F2603" s="1" t="s">
        <v>473</v>
      </c>
      <c r="G2603" s="3"/>
      <c r="H2603" s="3">
        <v>0</v>
      </c>
      <c r="I2603" s="9"/>
    </row>
    <row r="2604" spans="1:9">
      <c r="A2604" t="s">
        <v>16</v>
      </c>
      <c r="B2604" t="s">
        <v>472</v>
      </c>
      <c r="C2604" t="str">
        <f t="shared" si="40"/>
        <v xml:space="preserve"> </v>
      </c>
      <c r="D2604">
        <v>1</v>
      </c>
      <c r="E2604">
        <v>1</v>
      </c>
      <c r="F2604" t="s">
        <v>473</v>
      </c>
      <c r="G2604" s="3"/>
      <c r="H2604" s="3">
        <v>0</v>
      </c>
      <c r="I2604" s="9"/>
    </row>
    <row r="2605" spans="1:9">
      <c r="A2605" s="1" t="s">
        <v>16</v>
      </c>
      <c r="B2605" s="1" t="s">
        <v>472</v>
      </c>
      <c r="C2605" t="str">
        <f t="shared" si="40"/>
        <v xml:space="preserve"> </v>
      </c>
      <c r="D2605" s="1">
        <v>1</v>
      </c>
      <c r="E2605" s="1">
        <v>1</v>
      </c>
      <c r="F2605" s="1" t="s">
        <v>473</v>
      </c>
      <c r="G2605" s="3"/>
      <c r="H2605" s="3">
        <v>0</v>
      </c>
      <c r="I2605" s="9"/>
    </row>
    <row r="2606" spans="1:9">
      <c r="A2606" t="s">
        <v>16</v>
      </c>
      <c r="B2606" t="s">
        <v>472</v>
      </c>
      <c r="C2606" t="str">
        <f t="shared" si="40"/>
        <v xml:space="preserve"> </v>
      </c>
      <c r="D2606">
        <v>1</v>
      </c>
      <c r="E2606">
        <v>1</v>
      </c>
      <c r="F2606" t="s">
        <v>473</v>
      </c>
      <c r="G2606" s="3"/>
      <c r="H2606" s="3">
        <v>0</v>
      </c>
      <c r="I2606" s="9"/>
    </row>
    <row r="2607" spans="1:9">
      <c r="A2607" s="1" t="s">
        <v>16</v>
      </c>
      <c r="B2607" s="1" t="s">
        <v>472</v>
      </c>
      <c r="C2607" t="str">
        <f t="shared" si="40"/>
        <v xml:space="preserve"> </v>
      </c>
      <c r="D2607" s="1">
        <v>1</v>
      </c>
      <c r="E2607" s="1">
        <v>1</v>
      </c>
      <c r="F2607" s="1" t="s">
        <v>473</v>
      </c>
      <c r="G2607" s="3"/>
      <c r="H2607" s="3">
        <v>0</v>
      </c>
      <c r="I2607" s="9"/>
    </row>
    <row r="2608" spans="1:9">
      <c r="A2608" t="s">
        <v>16</v>
      </c>
      <c r="B2608" t="s">
        <v>472</v>
      </c>
      <c r="C2608" t="str">
        <f t="shared" si="40"/>
        <v xml:space="preserve"> </v>
      </c>
      <c r="D2608">
        <v>1</v>
      </c>
      <c r="E2608">
        <v>1</v>
      </c>
      <c r="F2608" t="s">
        <v>473</v>
      </c>
      <c r="G2608" s="3"/>
      <c r="H2608" s="3">
        <v>0</v>
      </c>
      <c r="I2608" s="9"/>
    </row>
    <row r="2609" spans="1:9">
      <c r="A2609" s="1" t="s">
        <v>16</v>
      </c>
      <c r="B2609" s="1" t="s">
        <v>472</v>
      </c>
      <c r="C2609" t="str">
        <f t="shared" si="40"/>
        <v xml:space="preserve"> </v>
      </c>
      <c r="D2609" s="1">
        <v>1</v>
      </c>
      <c r="E2609" s="1">
        <v>1</v>
      </c>
      <c r="F2609" s="1" t="s">
        <v>473</v>
      </c>
      <c r="G2609" s="3"/>
      <c r="H2609" s="3">
        <v>0</v>
      </c>
      <c r="I2609" s="9"/>
    </row>
    <row r="2610" spans="1:9">
      <c r="A2610" t="s">
        <v>16</v>
      </c>
      <c r="B2610" t="s">
        <v>472</v>
      </c>
      <c r="C2610" t="str">
        <f t="shared" si="40"/>
        <v>10032</v>
      </c>
      <c r="D2610">
        <v>1</v>
      </c>
      <c r="E2610">
        <v>1</v>
      </c>
      <c r="F2610" t="s">
        <v>473</v>
      </c>
      <c r="G2610" t="s">
        <v>15</v>
      </c>
      <c r="H2610" s="2">
        <f>H2594-SUMIF(G2595:G2609,"&lt;&gt;",H2595:H2609)</f>
        <v>0</v>
      </c>
    </row>
    <row r="2611" spans="1:9">
      <c r="A2611" s="1"/>
      <c r="B2611" s="1"/>
      <c r="C2611" t="str">
        <f t="shared" si="40"/>
        <v xml:space="preserve"> </v>
      </c>
      <c r="D2611" s="1"/>
      <c r="E2611" s="1"/>
      <c r="F2611" s="1"/>
      <c r="G2611" s="1"/>
      <c r="H2611" s="1"/>
      <c r="I2611" s="43"/>
    </row>
    <row r="2612" spans="1:9">
      <c r="A2612" t="s">
        <v>8</v>
      </c>
      <c r="B2612" t="s">
        <v>474</v>
      </c>
      <c r="C2612" t="str">
        <f t="shared" si="40"/>
        <v xml:space="preserve"> </v>
      </c>
      <c r="D2612">
        <v>1</v>
      </c>
      <c r="E2612">
        <v>1</v>
      </c>
      <c r="F2612" t="s">
        <v>475</v>
      </c>
      <c r="G2612" t="s">
        <v>13</v>
      </c>
      <c r="H2612" s="2">
        <f>VLOOKUP(B2612,'uc_2024-25'!D:U, 18, FALSE)</f>
        <v>60</v>
      </c>
      <c r="I2612" s="9"/>
    </row>
    <row r="2613" spans="1:9">
      <c r="A2613" s="1" t="s">
        <v>8</v>
      </c>
      <c r="B2613" s="1" t="s">
        <v>474</v>
      </c>
      <c r="C2613" t="str">
        <f t="shared" si="40"/>
        <v xml:space="preserve"> </v>
      </c>
      <c r="D2613" s="1">
        <v>1</v>
      </c>
      <c r="E2613" s="1">
        <v>1</v>
      </c>
      <c r="F2613" s="1" t="s">
        <v>475</v>
      </c>
      <c r="G2613" s="4" t="str">
        <f>VLOOKUP(B2612,'uc_2024-25'!D:AB, 25, FALSE)</f>
        <v>Francisca Constança Frutuoso Aguiar</v>
      </c>
      <c r="H2613" s="3">
        <v>14</v>
      </c>
      <c r="I2613" s="9"/>
    </row>
    <row r="2614" spans="1:9">
      <c r="A2614" t="s">
        <v>8</v>
      </c>
      <c r="B2614" t="s">
        <v>474</v>
      </c>
      <c r="C2614" t="str">
        <f t="shared" si="40"/>
        <v xml:space="preserve"> </v>
      </c>
      <c r="D2614">
        <v>1</v>
      </c>
      <c r="E2614">
        <v>1</v>
      </c>
      <c r="F2614" t="s">
        <v>475</v>
      </c>
      <c r="G2614" s="3" t="s">
        <v>476</v>
      </c>
      <c r="H2614" s="3">
        <v>12</v>
      </c>
      <c r="I2614" s="9"/>
    </row>
    <row r="2615" spans="1:9">
      <c r="A2615" s="1" t="s">
        <v>8</v>
      </c>
      <c r="B2615" s="1" t="s">
        <v>474</v>
      </c>
      <c r="C2615" t="str">
        <f t="shared" si="40"/>
        <v xml:space="preserve"> </v>
      </c>
      <c r="D2615" s="1">
        <v>1</v>
      </c>
      <c r="E2615" s="1">
        <v>1</v>
      </c>
      <c r="F2615" s="1" t="s">
        <v>475</v>
      </c>
      <c r="G2615" s="3" t="s">
        <v>164</v>
      </c>
      <c r="H2615" s="3">
        <v>9</v>
      </c>
      <c r="I2615" s="9"/>
    </row>
    <row r="2616" spans="1:9">
      <c r="A2616" t="s">
        <v>8</v>
      </c>
      <c r="B2616" t="s">
        <v>474</v>
      </c>
      <c r="C2616" t="str">
        <f t="shared" si="40"/>
        <v xml:space="preserve"> </v>
      </c>
      <c r="D2616">
        <v>1</v>
      </c>
      <c r="E2616">
        <v>1</v>
      </c>
      <c r="F2616" t="s">
        <v>475</v>
      </c>
      <c r="G2616" s="3" t="s">
        <v>320</v>
      </c>
      <c r="H2616" s="3">
        <v>12</v>
      </c>
      <c r="I2616" s="9"/>
    </row>
    <row r="2617" spans="1:9">
      <c r="A2617" s="1" t="s">
        <v>8</v>
      </c>
      <c r="B2617" s="1" t="s">
        <v>474</v>
      </c>
      <c r="C2617" t="str">
        <f t="shared" si="40"/>
        <v xml:space="preserve"> </v>
      </c>
      <c r="D2617" s="1">
        <v>1</v>
      </c>
      <c r="E2617" s="1">
        <v>1</v>
      </c>
      <c r="F2617" s="1" t="s">
        <v>475</v>
      </c>
      <c r="G2617" s="3" t="s">
        <v>141</v>
      </c>
      <c r="H2617" s="3">
        <v>9</v>
      </c>
      <c r="I2617" s="9"/>
    </row>
    <row r="2618" spans="1:9">
      <c r="A2618" t="s">
        <v>8</v>
      </c>
      <c r="B2618" t="s">
        <v>474</v>
      </c>
      <c r="C2618" t="str">
        <f t="shared" si="40"/>
        <v xml:space="preserve"> </v>
      </c>
      <c r="D2618">
        <v>1</v>
      </c>
      <c r="E2618">
        <v>1</v>
      </c>
      <c r="F2618" t="s">
        <v>475</v>
      </c>
      <c r="G2618" s="3" t="s">
        <v>306</v>
      </c>
      <c r="H2618" s="3">
        <v>4</v>
      </c>
      <c r="I2618" s="9"/>
    </row>
    <row r="2619" spans="1:9">
      <c r="A2619" s="1" t="s">
        <v>8</v>
      </c>
      <c r="B2619" s="1" t="s">
        <v>474</v>
      </c>
      <c r="C2619" t="str">
        <f t="shared" si="40"/>
        <v xml:space="preserve"> </v>
      </c>
      <c r="D2619" s="1">
        <v>1</v>
      </c>
      <c r="E2619" s="1">
        <v>1</v>
      </c>
      <c r="F2619" s="1" t="s">
        <v>475</v>
      </c>
      <c r="G2619" s="3"/>
      <c r="H2619" s="3">
        <v>0</v>
      </c>
      <c r="I2619" s="9"/>
    </row>
    <row r="2620" spans="1:9">
      <c r="A2620" t="s">
        <v>8</v>
      </c>
      <c r="B2620" t="s">
        <v>474</v>
      </c>
      <c r="C2620" t="str">
        <f t="shared" si="40"/>
        <v xml:space="preserve"> </v>
      </c>
      <c r="D2620">
        <v>1</v>
      </c>
      <c r="E2620">
        <v>1</v>
      </c>
      <c r="F2620" t="s">
        <v>475</v>
      </c>
      <c r="G2620" s="3"/>
      <c r="H2620" s="3">
        <v>0</v>
      </c>
      <c r="I2620" s="9"/>
    </row>
    <row r="2621" spans="1:9">
      <c r="A2621" s="1" t="s">
        <v>8</v>
      </c>
      <c r="B2621" s="1" t="s">
        <v>474</v>
      </c>
      <c r="C2621" t="str">
        <f t="shared" si="40"/>
        <v xml:space="preserve"> </v>
      </c>
      <c r="D2621" s="1">
        <v>1</v>
      </c>
      <c r="E2621" s="1">
        <v>1</v>
      </c>
      <c r="F2621" s="1" t="s">
        <v>475</v>
      </c>
      <c r="G2621" s="3"/>
      <c r="H2621" s="3">
        <v>0</v>
      </c>
      <c r="I2621" s="9"/>
    </row>
    <row r="2622" spans="1:9">
      <c r="A2622" t="s">
        <v>8</v>
      </c>
      <c r="B2622" t="s">
        <v>474</v>
      </c>
      <c r="C2622" t="str">
        <f t="shared" si="40"/>
        <v xml:space="preserve"> </v>
      </c>
      <c r="D2622">
        <v>1</v>
      </c>
      <c r="E2622">
        <v>1</v>
      </c>
      <c r="F2622" t="s">
        <v>475</v>
      </c>
      <c r="G2622" s="3"/>
      <c r="H2622" s="3">
        <v>0</v>
      </c>
      <c r="I2622" s="9"/>
    </row>
    <row r="2623" spans="1:9">
      <c r="A2623" s="1" t="s">
        <v>8</v>
      </c>
      <c r="B2623" s="1" t="s">
        <v>474</v>
      </c>
      <c r="C2623" t="str">
        <f t="shared" si="40"/>
        <v xml:space="preserve"> </v>
      </c>
      <c r="D2623" s="1">
        <v>1</v>
      </c>
      <c r="E2623" s="1">
        <v>1</v>
      </c>
      <c r="F2623" s="1" t="s">
        <v>475</v>
      </c>
      <c r="G2623" s="3"/>
      <c r="H2623" s="3">
        <v>0</v>
      </c>
      <c r="I2623" s="9"/>
    </row>
    <row r="2624" spans="1:9">
      <c r="A2624" t="s">
        <v>8</v>
      </c>
      <c r="B2624" t="s">
        <v>474</v>
      </c>
      <c r="C2624" t="str">
        <f t="shared" si="40"/>
        <v xml:space="preserve"> </v>
      </c>
      <c r="D2624">
        <v>1</v>
      </c>
      <c r="E2624">
        <v>1</v>
      </c>
      <c r="F2624" t="s">
        <v>475</v>
      </c>
      <c r="G2624" s="3"/>
      <c r="H2624" s="3">
        <v>0</v>
      </c>
      <c r="I2624" s="9"/>
    </row>
    <row r="2625" spans="1:9">
      <c r="A2625" s="1" t="s">
        <v>8</v>
      </c>
      <c r="B2625" s="1" t="s">
        <v>474</v>
      </c>
      <c r="C2625" t="str">
        <f t="shared" si="40"/>
        <v xml:space="preserve"> </v>
      </c>
      <c r="D2625" s="1">
        <v>1</v>
      </c>
      <c r="E2625" s="1">
        <v>1</v>
      </c>
      <c r="F2625" s="1" t="s">
        <v>475</v>
      </c>
      <c r="G2625" s="3"/>
      <c r="H2625" s="3">
        <v>0</v>
      </c>
      <c r="I2625" s="9"/>
    </row>
    <row r="2626" spans="1:9">
      <c r="A2626" t="s">
        <v>8</v>
      </c>
      <c r="B2626" t="s">
        <v>474</v>
      </c>
      <c r="C2626" t="str">
        <f t="shared" si="40"/>
        <v xml:space="preserve"> </v>
      </c>
      <c r="D2626">
        <v>1</v>
      </c>
      <c r="E2626">
        <v>1</v>
      </c>
      <c r="F2626" t="s">
        <v>475</v>
      </c>
      <c r="G2626" s="3"/>
      <c r="H2626" s="3">
        <v>0</v>
      </c>
      <c r="I2626" s="9"/>
    </row>
    <row r="2627" spans="1:9">
      <c r="A2627" s="1" t="s">
        <v>8</v>
      </c>
      <c r="B2627" s="1" t="s">
        <v>474</v>
      </c>
      <c r="C2627" t="str">
        <f t="shared" ref="C2627:C2690" si="41">IF(G2627="Em falta (positivo); A mais (negativo):",B2627," ")</f>
        <v xml:space="preserve"> </v>
      </c>
      <c r="D2627" s="1">
        <v>1</v>
      </c>
      <c r="E2627" s="1">
        <v>1</v>
      </c>
      <c r="F2627" s="1" t="s">
        <v>475</v>
      </c>
      <c r="G2627" s="3"/>
      <c r="H2627" s="3">
        <v>0</v>
      </c>
      <c r="I2627" s="9"/>
    </row>
    <row r="2628" spans="1:9">
      <c r="A2628" t="s">
        <v>8</v>
      </c>
      <c r="B2628" t="s">
        <v>474</v>
      </c>
      <c r="C2628" t="str">
        <f t="shared" si="41"/>
        <v>1940</v>
      </c>
      <c r="D2628">
        <v>1</v>
      </c>
      <c r="E2628">
        <v>1</v>
      </c>
      <c r="F2628" t="s">
        <v>475</v>
      </c>
      <c r="G2628" t="s">
        <v>15</v>
      </c>
      <c r="H2628" s="2">
        <f>H2612-SUMIF(G2613:G2627,"&lt;&gt;",H2613:H2627)</f>
        <v>0</v>
      </c>
    </row>
    <row r="2629" spans="1:9">
      <c r="A2629" s="1"/>
      <c r="B2629" s="1"/>
      <c r="C2629" t="str">
        <f t="shared" si="41"/>
        <v xml:space="preserve"> </v>
      </c>
      <c r="D2629" s="1"/>
      <c r="E2629" s="1"/>
      <c r="F2629" s="1"/>
      <c r="G2629" s="1"/>
      <c r="H2629" s="1"/>
      <c r="I2629" s="43"/>
    </row>
    <row r="2630" spans="1:9">
      <c r="A2630" t="s">
        <v>16</v>
      </c>
      <c r="B2630" t="s">
        <v>477</v>
      </c>
      <c r="C2630" t="str">
        <f t="shared" si="41"/>
        <v xml:space="preserve"> </v>
      </c>
      <c r="D2630">
        <v>1</v>
      </c>
      <c r="E2630">
        <v>1</v>
      </c>
      <c r="F2630" t="s">
        <v>478</v>
      </c>
      <c r="G2630" t="s">
        <v>13</v>
      </c>
      <c r="H2630" s="2">
        <f>VLOOKUP(B2630,'uc_2024-25'!D:U, 18, FALSE)</f>
        <v>35</v>
      </c>
      <c r="I2630" s="9"/>
    </row>
    <row r="2631" spans="1:9">
      <c r="A2631" s="1" t="s">
        <v>16</v>
      </c>
      <c r="B2631" s="1" t="s">
        <v>477</v>
      </c>
      <c r="C2631" t="str">
        <f t="shared" si="41"/>
        <v xml:space="preserve"> </v>
      </c>
      <c r="D2631" s="1">
        <v>1</v>
      </c>
      <c r="E2631" s="1">
        <v>1</v>
      </c>
      <c r="F2631" s="1" t="s">
        <v>478</v>
      </c>
      <c r="G2631" s="4" t="str">
        <f>VLOOKUP(B2630,'uc_2024-25'!D:AB, 25, FALSE)</f>
        <v>Rui Paulo Nóbrega Figueira</v>
      </c>
      <c r="H2631" s="3">
        <v>35</v>
      </c>
      <c r="I2631" s="9"/>
    </row>
    <row r="2632" spans="1:9">
      <c r="A2632" t="s">
        <v>16</v>
      </c>
      <c r="B2632" t="s">
        <v>477</v>
      </c>
      <c r="C2632" t="str">
        <f t="shared" si="41"/>
        <v xml:space="preserve"> </v>
      </c>
      <c r="D2632">
        <v>1</v>
      </c>
      <c r="E2632">
        <v>1</v>
      </c>
      <c r="F2632" t="s">
        <v>478</v>
      </c>
      <c r="G2632" s="3"/>
      <c r="H2632" s="3">
        <v>0</v>
      </c>
      <c r="I2632" s="9"/>
    </row>
    <row r="2633" spans="1:9">
      <c r="A2633" s="1" t="s">
        <v>16</v>
      </c>
      <c r="B2633" s="1" t="s">
        <v>477</v>
      </c>
      <c r="C2633" t="str">
        <f t="shared" si="41"/>
        <v xml:space="preserve"> </v>
      </c>
      <c r="D2633" s="1">
        <v>1</v>
      </c>
      <c r="E2633" s="1">
        <v>1</v>
      </c>
      <c r="F2633" s="1" t="s">
        <v>478</v>
      </c>
      <c r="G2633" s="3"/>
      <c r="H2633" s="3">
        <v>0</v>
      </c>
      <c r="I2633" s="9"/>
    </row>
    <row r="2634" spans="1:9">
      <c r="A2634" t="s">
        <v>16</v>
      </c>
      <c r="B2634" t="s">
        <v>477</v>
      </c>
      <c r="C2634" t="str">
        <f t="shared" si="41"/>
        <v xml:space="preserve"> </v>
      </c>
      <c r="D2634">
        <v>1</v>
      </c>
      <c r="E2634">
        <v>1</v>
      </c>
      <c r="F2634" t="s">
        <v>478</v>
      </c>
      <c r="G2634" s="3"/>
      <c r="H2634" s="3">
        <v>0</v>
      </c>
      <c r="I2634" s="9"/>
    </row>
    <row r="2635" spans="1:9">
      <c r="A2635" s="1" t="s">
        <v>16</v>
      </c>
      <c r="B2635" s="1" t="s">
        <v>477</v>
      </c>
      <c r="C2635" t="str">
        <f t="shared" si="41"/>
        <v xml:space="preserve"> </v>
      </c>
      <c r="D2635" s="1">
        <v>1</v>
      </c>
      <c r="E2635" s="1">
        <v>1</v>
      </c>
      <c r="F2635" s="1" t="s">
        <v>478</v>
      </c>
      <c r="G2635" s="3"/>
      <c r="H2635" s="3">
        <v>0</v>
      </c>
      <c r="I2635" s="9"/>
    </row>
    <row r="2636" spans="1:9">
      <c r="A2636" t="s">
        <v>16</v>
      </c>
      <c r="B2636" t="s">
        <v>477</v>
      </c>
      <c r="C2636" t="str">
        <f t="shared" si="41"/>
        <v xml:space="preserve"> </v>
      </c>
      <c r="D2636">
        <v>1</v>
      </c>
      <c r="E2636">
        <v>1</v>
      </c>
      <c r="F2636" t="s">
        <v>478</v>
      </c>
      <c r="G2636" s="3"/>
      <c r="H2636" s="3">
        <v>0</v>
      </c>
      <c r="I2636" s="9"/>
    </row>
    <row r="2637" spans="1:9">
      <c r="A2637" s="1" t="s">
        <v>16</v>
      </c>
      <c r="B2637" s="1" t="s">
        <v>477</v>
      </c>
      <c r="C2637" t="str">
        <f t="shared" si="41"/>
        <v xml:space="preserve"> </v>
      </c>
      <c r="D2637" s="1">
        <v>1</v>
      </c>
      <c r="E2637" s="1">
        <v>1</v>
      </c>
      <c r="F2637" s="1" t="s">
        <v>478</v>
      </c>
      <c r="G2637" s="3"/>
      <c r="H2637" s="3">
        <v>0</v>
      </c>
      <c r="I2637" s="9"/>
    </row>
    <row r="2638" spans="1:9">
      <c r="A2638" t="s">
        <v>16</v>
      </c>
      <c r="B2638" t="s">
        <v>477</v>
      </c>
      <c r="C2638" t="str">
        <f t="shared" si="41"/>
        <v xml:space="preserve"> </v>
      </c>
      <c r="D2638">
        <v>1</v>
      </c>
      <c r="E2638">
        <v>1</v>
      </c>
      <c r="F2638" t="s">
        <v>478</v>
      </c>
      <c r="G2638" s="3"/>
      <c r="H2638" s="3">
        <v>0</v>
      </c>
      <c r="I2638" s="9"/>
    </row>
    <row r="2639" spans="1:9">
      <c r="A2639" s="1" t="s">
        <v>16</v>
      </c>
      <c r="B2639" s="1" t="s">
        <v>477</v>
      </c>
      <c r="C2639" t="str">
        <f t="shared" si="41"/>
        <v xml:space="preserve"> </v>
      </c>
      <c r="D2639" s="1">
        <v>1</v>
      </c>
      <c r="E2639" s="1">
        <v>1</v>
      </c>
      <c r="F2639" s="1" t="s">
        <v>478</v>
      </c>
      <c r="G2639" s="3"/>
      <c r="H2639" s="3">
        <v>0</v>
      </c>
      <c r="I2639" s="9"/>
    </row>
    <row r="2640" spans="1:9">
      <c r="A2640" t="s">
        <v>16</v>
      </c>
      <c r="B2640" t="s">
        <v>477</v>
      </c>
      <c r="C2640" t="str">
        <f t="shared" si="41"/>
        <v xml:space="preserve"> </v>
      </c>
      <c r="D2640">
        <v>1</v>
      </c>
      <c r="E2640">
        <v>1</v>
      </c>
      <c r="F2640" t="s">
        <v>478</v>
      </c>
      <c r="G2640" s="3"/>
      <c r="H2640" s="3">
        <v>0</v>
      </c>
      <c r="I2640" s="9"/>
    </row>
    <row r="2641" spans="1:9">
      <c r="A2641" s="1" t="s">
        <v>16</v>
      </c>
      <c r="B2641" s="1" t="s">
        <v>477</v>
      </c>
      <c r="C2641" t="str">
        <f t="shared" si="41"/>
        <v xml:space="preserve"> </v>
      </c>
      <c r="D2641" s="1">
        <v>1</v>
      </c>
      <c r="E2641" s="1">
        <v>1</v>
      </c>
      <c r="F2641" s="1" t="s">
        <v>478</v>
      </c>
      <c r="G2641" s="3"/>
      <c r="H2641" s="3">
        <v>0</v>
      </c>
      <c r="I2641" s="9"/>
    </row>
    <row r="2642" spans="1:9">
      <c r="A2642" t="s">
        <v>16</v>
      </c>
      <c r="B2642" t="s">
        <v>477</v>
      </c>
      <c r="C2642" t="str">
        <f t="shared" si="41"/>
        <v xml:space="preserve"> </v>
      </c>
      <c r="D2642">
        <v>1</v>
      </c>
      <c r="E2642">
        <v>1</v>
      </c>
      <c r="F2642" t="s">
        <v>478</v>
      </c>
      <c r="G2642" s="3"/>
      <c r="H2642" s="3">
        <v>0</v>
      </c>
      <c r="I2642" s="9"/>
    </row>
    <row r="2643" spans="1:9">
      <c r="A2643" s="1" t="s">
        <v>16</v>
      </c>
      <c r="B2643" s="1" t="s">
        <v>477</v>
      </c>
      <c r="C2643" t="str">
        <f t="shared" si="41"/>
        <v xml:space="preserve"> </v>
      </c>
      <c r="D2643" s="1">
        <v>1</v>
      </c>
      <c r="E2643" s="1">
        <v>1</v>
      </c>
      <c r="F2643" s="1" t="s">
        <v>478</v>
      </c>
      <c r="G2643" s="3"/>
      <c r="H2643" s="3">
        <v>0</v>
      </c>
      <c r="I2643" s="9"/>
    </row>
    <row r="2644" spans="1:9">
      <c r="A2644" t="s">
        <v>16</v>
      </c>
      <c r="B2644" t="s">
        <v>477</v>
      </c>
      <c r="C2644" t="str">
        <f t="shared" si="41"/>
        <v xml:space="preserve"> </v>
      </c>
      <c r="D2644">
        <v>1</v>
      </c>
      <c r="E2644">
        <v>1</v>
      </c>
      <c r="F2644" t="s">
        <v>478</v>
      </c>
      <c r="G2644" s="3"/>
      <c r="H2644" s="3">
        <v>0</v>
      </c>
      <c r="I2644" s="9"/>
    </row>
    <row r="2645" spans="1:9">
      <c r="A2645" s="1" t="s">
        <v>16</v>
      </c>
      <c r="B2645" s="1" t="s">
        <v>477</v>
      </c>
      <c r="C2645" t="str">
        <f t="shared" si="41"/>
        <v xml:space="preserve"> </v>
      </c>
      <c r="D2645" s="1">
        <v>1</v>
      </c>
      <c r="E2645" s="1">
        <v>1</v>
      </c>
      <c r="F2645" s="1" t="s">
        <v>478</v>
      </c>
      <c r="G2645" s="3"/>
      <c r="H2645" s="3">
        <v>0</v>
      </c>
      <c r="I2645" s="9"/>
    </row>
    <row r="2646" spans="1:9">
      <c r="A2646" t="s">
        <v>16</v>
      </c>
      <c r="B2646" t="s">
        <v>477</v>
      </c>
      <c r="C2646" t="str">
        <f t="shared" si="41"/>
        <v>2369</v>
      </c>
      <c r="D2646">
        <v>1</v>
      </c>
      <c r="E2646">
        <v>1</v>
      </c>
      <c r="F2646" t="s">
        <v>478</v>
      </c>
      <c r="G2646" t="s">
        <v>15</v>
      </c>
      <c r="H2646" s="2">
        <f>H2630-SUMIF(G2631:G2645,"&lt;&gt;",H2631:H2645)</f>
        <v>0</v>
      </c>
    </row>
    <row r="2647" spans="1:9">
      <c r="A2647" s="1"/>
      <c r="B2647" s="1"/>
      <c r="C2647" t="str">
        <f t="shared" si="41"/>
        <v xml:space="preserve"> </v>
      </c>
      <c r="D2647" s="1"/>
      <c r="E2647" s="1"/>
      <c r="F2647" s="1"/>
      <c r="G2647" s="1"/>
      <c r="H2647" s="1"/>
      <c r="I2647" s="43"/>
    </row>
    <row r="2648" spans="1:9" ht="27.75" customHeight="1">
      <c r="A2648" t="s">
        <v>16</v>
      </c>
      <c r="B2648" t="s">
        <v>479</v>
      </c>
      <c r="C2648" t="str">
        <f t="shared" si="41"/>
        <v xml:space="preserve"> </v>
      </c>
      <c r="D2648">
        <v>1</v>
      </c>
      <c r="E2648">
        <v>1</v>
      </c>
      <c r="F2648" t="s">
        <v>480</v>
      </c>
      <c r="G2648" t="s">
        <v>13</v>
      </c>
      <c r="H2648" s="2">
        <f>VLOOKUP(B2648,'uc_2024-25'!D:U, 18, FALSE)</f>
        <v>56</v>
      </c>
      <c r="I2648" s="9" t="s">
        <v>481</v>
      </c>
    </row>
    <row r="2649" spans="1:9">
      <c r="A2649" s="1" t="s">
        <v>16</v>
      </c>
      <c r="B2649" s="1" t="s">
        <v>479</v>
      </c>
      <c r="C2649" t="str">
        <f t="shared" si="41"/>
        <v xml:space="preserve"> </v>
      </c>
      <c r="D2649" s="1">
        <v>1</v>
      </c>
      <c r="E2649" s="1">
        <v>1</v>
      </c>
      <c r="F2649" s="1" t="s">
        <v>480</v>
      </c>
      <c r="G2649" s="4" t="str">
        <f>VLOOKUP(B2648,'uc_2024-25'!D:AB, 25, FALSE)</f>
        <v>Joaquim Miguel Rangel da Cunha Costa</v>
      </c>
      <c r="H2649" s="3">
        <v>48</v>
      </c>
      <c r="I2649" s="9"/>
    </row>
    <row r="2650" spans="1:9">
      <c r="A2650" t="s">
        <v>16</v>
      </c>
      <c r="B2650" t="s">
        <v>479</v>
      </c>
      <c r="C2650" t="str">
        <f t="shared" si="41"/>
        <v xml:space="preserve"> </v>
      </c>
      <c r="D2650">
        <v>1</v>
      </c>
      <c r="E2650">
        <v>1</v>
      </c>
      <c r="F2650" t="s">
        <v>480</v>
      </c>
      <c r="G2650" s="3" t="s">
        <v>33</v>
      </c>
      <c r="H2650" s="3">
        <v>6</v>
      </c>
      <c r="I2650" s="9"/>
    </row>
    <row r="2651" spans="1:9">
      <c r="A2651" s="1" t="s">
        <v>16</v>
      </c>
      <c r="B2651" s="1" t="s">
        <v>479</v>
      </c>
      <c r="C2651" t="str">
        <f t="shared" si="41"/>
        <v xml:space="preserve"> </v>
      </c>
      <c r="D2651" s="1">
        <v>1</v>
      </c>
      <c r="E2651" s="1">
        <v>1</v>
      </c>
      <c r="F2651" s="1" t="s">
        <v>480</v>
      </c>
      <c r="G2651" s="3" t="s">
        <v>197</v>
      </c>
      <c r="H2651" s="3">
        <v>2</v>
      </c>
      <c r="I2651" s="9"/>
    </row>
    <row r="2652" spans="1:9">
      <c r="A2652" t="s">
        <v>16</v>
      </c>
      <c r="B2652" t="s">
        <v>479</v>
      </c>
      <c r="C2652" t="str">
        <f t="shared" si="41"/>
        <v xml:space="preserve"> </v>
      </c>
      <c r="D2652">
        <v>1</v>
      </c>
      <c r="E2652">
        <v>1</v>
      </c>
      <c r="F2652" t="s">
        <v>480</v>
      </c>
      <c r="G2652" s="3"/>
      <c r="H2652" s="3">
        <v>0</v>
      </c>
      <c r="I2652" s="9"/>
    </row>
    <row r="2653" spans="1:9">
      <c r="A2653" s="1" t="s">
        <v>16</v>
      </c>
      <c r="B2653" s="1" t="s">
        <v>479</v>
      </c>
      <c r="C2653" t="str">
        <f t="shared" si="41"/>
        <v xml:space="preserve"> </v>
      </c>
      <c r="D2653" s="1">
        <v>1</v>
      </c>
      <c r="E2653" s="1">
        <v>1</v>
      </c>
      <c r="F2653" s="1" t="s">
        <v>480</v>
      </c>
      <c r="G2653" s="3"/>
      <c r="H2653" s="3">
        <v>0</v>
      </c>
      <c r="I2653" s="9"/>
    </row>
    <row r="2654" spans="1:9">
      <c r="A2654" t="s">
        <v>16</v>
      </c>
      <c r="B2654" t="s">
        <v>479</v>
      </c>
      <c r="C2654" t="str">
        <f t="shared" si="41"/>
        <v xml:space="preserve"> </v>
      </c>
      <c r="D2654">
        <v>1</v>
      </c>
      <c r="E2654">
        <v>1</v>
      </c>
      <c r="F2654" t="s">
        <v>480</v>
      </c>
      <c r="G2654" s="3"/>
      <c r="H2654" s="3">
        <v>0</v>
      </c>
      <c r="I2654" s="9"/>
    </row>
    <row r="2655" spans="1:9">
      <c r="A2655" s="1" t="s">
        <v>16</v>
      </c>
      <c r="B2655" s="1" t="s">
        <v>479</v>
      </c>
      <c r="C2655" t="str">
        <f t="shared" si="41"/>
        <v xml:space="preserve"> </v>
      </c>
      <c r="D2655" s="1">
        <v>1</v>
      </c>
      <c r="E2655" s="1">
        <v>1</v>
      </c>
      <c r="F2655" s="1" t="s">
        <v>480</v>
      </c>
      <c r="G2655" s="3"/>
      <c r="H2655" s="3">
        <v>0</v>
      </c>
      <c r="I2655" s="9"/>
    </row>
    <row r="2656" spans="1:9">
      <c r="A2656" t="s">
        <v>16</v>
      </c>
      <c r="B2656" t="s">
        <v>479</v>
      </c>
      <c r="C2656" t="str">
        <f t="shared" si="41"/>
        <v xml:space="preserve"> </v>
      </c>
      <c r="D2656">
        <v>1</v>
      </c>
      <c r="E2656">
        <v>1</v>
      </c>
      <c r="F2656" t="s">
        <v>480</v>
      </c>
      <c r="G2656" s="3"/>
      <c r="H2656" s="3">
        <v>0</v>
      </c>
      <c r="I2656" s="9"/>
    </row>
    <row r="2657" spans="1:9">
      <c r="A2657" s="1" t="s">
        <v>16</v>
      </c>
      <c r="B2657" s="1" t="s">
        <v>479</v>
      </c>
      <c r="C2657" t="str">
        <f t="shared" si="41"/>
        <v xml:space="preserve"> </v>
      </c>
      <c r="D2657" s="1">
        <v>1</v>
      </c>
      <c r="E2657" s="1">
        <v>1</v>
      </c>
      <c r="F2657" s="1" t="s">
        <v>480</v>
      </c>
      <c r="G2657" s="3"/>
      <c r="H2657" s="3">
        <v>0</v>
      </c>
      <c r="I2657" s="9"/>
    </row>
    <row r="2658" spans="1:9">
      <c r="A2658" t="s">
        <v>16</v>
      </c>
      <c r="B2658" t="s">
        <v>479</v>
      </c>
      <c r="C2658" t="str">
        <f t="shared" si="41"/>
        <v xml:space="preserve"> </v>
      </c>
      <c r="D2658">
        <v>1</v>
      </c>
      <c r="E2658">
        <v>1</v>
      </c>
      <c r="F2658" t="s">
        <v>480</v>
      </c>
      <c r="G2658" s="3"/>
      <c r="H2658" s="3">
        <v>0</v>
      </c>
      <c r="I2658" s="9"/>
    </row>
    <row r="2659" spans="1:9">
      <c r="A2659" s="1" t="s">
        <v>16</v>
      </c>
      <c r="B2659" s="1" t="s">
        <v>479</v>
      </c>
      <c r="C2659" t="str">
        <f t="shared" si="41"/>
        <v xml:space="preserve"> </v>
      </c>
      <c r="D2659" s="1">
        <v>1</v>
      </c>
      <c r="E2659" s="1">
        <v>1</v>
      </c>
      <c r="F2659" s="1" t="s">
        <v>480</v>
      </c>
      <c r="G2659" s="3"/>
      <c r="H2659" s="3">
        <v>0</v>
      </c>
      <c r="I2659" s="9"/>
    </row>
    <row r="2660" spans="1:9">
      <c r="A2660" t="s">
        <v>16</v>
      </c>
      <c r="B2660" t="s">
        <v>479</v>
      </c>
      <c r="C2660" t="str">
        <f t="shared" si="41"/>
        <v xml:space="preserve"> </v>
      </c>
      <c r="D2660">
        <v>1</v>
      </c>
      <c r="E2660">
        <v>1</v>
      </c>
      <c r="F2660" t="s">
        <v>480</v>
      </c>
      <c r="G2660" s="3"/>
      <c r="H2660" s="3">
        <v>0</v>
      </c>
      <c r="I2660" s="9"/>
    </row>
    <row r="2661" spans="1:9">
      <c r="A2661" s="1" t="s">
        <v>16</v>
      </c>
      <c r="B2661" s="1" t="s">
        <v>479</v>
      </c>
      <c r="C2661" t="str">
        <f t="shared" si="41"/>
        <v xml:space="preserve"> </v>
      </c>
      <c r="D2661" s="1">
        <v>1</v>
      </c>
      <c r="E2661" s="1">
        <v>1</v>
      </c>
      <c r="F2661" s="1" t="s">
        <v>480</v>
      </c>
      <c r="G2661" s="3"/>
      <c r="H2661" s="3">
        <v>0</v>
      </c>
      <c r="I2661" s="9"/>
    </row>
    <row r="2662" spans="1:9">
      <c r="A2662" t="s">
        <v>16</v>
      </c>
      <c r="B2662" t="s">
        <v>479</v>
      </c>
      <c r="C2662" t="str">
        <f t="shared" si="41"/>
        <v xml:space="preserve"> </v>
      </c>
      <c r="D2662">
        <v>1</v>
      </c>
      <c r="E2662">
        <v>1</v>
      </c>
      <c r="F2662" t="s">
        <v>480</v>
      </c>
      <c r="G2662" s="3"/>
      <c r="H2662" s="3">
        <v>0</v>
      </c>
      <c r="I2662" s="9"/>
    </row>
    <row r="2663" spans="1:9">
      <c r="A2663" s="1" t="s">
        <v>16</v>
      </c>
      <c r="B2663" s="1" t="s">
        <v>479</v>
      </c>
      <c r="C2663" t="str">
        <f t="shared" si="41"/>
        <v xml:space="preserve"> </v>
      </c>
      <c r="D2663" s="1">
        <v>1</v>
      </c>
      <c r="E2663" s="1">
        <v>1</v>
      </c>
      <c r="F2663" s="1" t="s">
        <v>480</v>
      </c>
      <c r="G2663" s="3"/>
      <c r="H2663" s="3">
        <v>0</v>
      </c>
      <c r="I2663" s="9"/>
    </row>
    <row r="2664" spans="1:9">
      <c r="A2664" t="s">
        <v>16</v>
      </c>
      <c r="B2664" t="s">
        <v>479</v>
      </c>
      <c r="C2664" t="str">
        <f t="shared" si="41"/>
        <v>1576</v>
      </c>
      <c r="D2664">
        <v>1</v>
      </c>
      <c r="E2664">
        <v>1</v>
      </c>
      <c r="F2664" t="s">
        <v>480</v>
      </c>
      <c r="G2664" t="s">
        <v>15</v>
      </c>
      <c r="H2664" s="2">
        <f>H2648-SUMIF(G2649:G2663,"&lt;&gt;",H2649:H2663)</f>
        <v>0</v>
      </c>
    </row>
    <row r="2665" spans="1:9">
      <c r="A2665" s="1"/>
      <c r="B2665" s="1"/>
      <c r="C2665" t="str">
        <f t="shared" si="41"/>
        <v xml:space="preserve"> </v>
      </c>
      <c r="D2665" s="1"/>
      <c r="E2665" s="1"/>
      <c r="F2665" s="1"/>
      <c r="G2665" s="1"/>
      <c r="H2665" s="1"/>
      <c r="I2665" s="43"/>
    </row>
    <row r="2666" spans="1:9">
      <c r="A2666" t="s">
        <v>34</v>
      </c>
      <c r="B2666" t="s">
        <v>482</v>
      </c>
      <c r="C2666" t="str">
        <f t="shared" si="41"/>
        <v xml:space="preserve"> </v>
      </c>
      <c r="D2666">
        <v>3</v>
      </c>
      <c r="E2666">
        <v>1</v>
      </c>
      <c r="F2666" t="s">
        <v>483</v>
      </c>
      <c r="G2666" t="s">
        <v>13</v>
      </c>
      <c r="H2666" s="2">
        <f>VLOOKUP(B2666,'uc_2024-25'!D:U, 18, FALSE)</f>
        <v>112</v>
      </c>
      <c r="I2666" s="9"/>
    </row>
    <row r="2667" spans="1:9">
      <c r="A2667" s="1" t="s">
        <v>34</v>
      </c>
      <c r="B2667" s="1" t="s">
        <v>482</v>
      </c>
      <c r="C2667" t="str">
        <f t="shared" si="41"/>
        <v xml:space="preserve"> </v>
      </c>
      <c r="D2667" s="1">
        <v>3</v>
      </c>
      <c r="E2667" s="1">
        <v>1</v>
      </c>
      <c r="F2667" s="1" t="s">
        <v>483</v>
      </c>
      <c r="G2667" s="4" t="str">
        <f>VLOOKUP(B2666,'uc_2024-25'!D:AB, 25, FALSE)</f>
        <v>Cristina Maria Moniz Simões de Oliveira</v>
      </c>
      <c r="H2667" s="3">
        <v>42</v>
      </c>
      <c r="I2667" s="9"/>
    </row>
    <row r="2668" spans="1:9">
      <c r="A2668" t="s">
        <v>34</v>
      </c>
      <c r="B2668" t="s">
        <v>482</v>
      </c>
      <c r="C2668" t="str">
        <f t="shared" si="41"/>
        <v xml:space="preserve"> </v>
      </c>
      <c r="D2668">
        <v>3</v>
      </c>
      <c r="E2668">
        <v>1</v>
      </c>
      <c r="F2668" t="s">
        <v>483</v>
      </c>
      <c r="G2668" s="3" t="s">
        <v>395</v>
      </c>
      <c r="H2668" s="3">
        <v>40</v>
      </c>
      <c r="I2668" s="9"/>
    </row>
    <row r="2669" spans="1:9">
      <c r="A2669" s="1" t="s">
        <v>34</v>
      </c>
      <c r="B2669" s="1" t="s">
        <v>482</v>
      </c>
      <c r="C2669" t="str">
        <f t="shared" si="41"/>
        <v xml:space="preserve"> </v>
      </c>
      <c r="D2669" s="1">
        <v>3</v>
      </c>
      <c r="E2669" s="1">
        <v>1</v>
      </c>
      <c r="F2669" s="1" t="s">
        <v>483</v>
      </c>
      <c r="G2669" s="3" t="s">
        <v>207</v>
      </c>
      <c r="H2669" s="3">
        <v>30</v>
      </c>
      <c r="I2669" s="9"/>
    </row>
    <row r="2670" spans="1:9">
      <c r="A2670" t="s">
        <v>34</v>
      </c>
      <c r="B2670" t="s">
        <v>482</v>
      </c>
      <c r="C2670" t="str">
        <f t="shared" si="41"/>
        <v xml:space="preserve"> </v>
      </c>
      <c r="D2670">
        <v>3</v>
      </c>
      <c r="E2670">
        <v>1</v>
      </c>
      <c r="F2670" t="s">
        <v>483</v>
      </c>
      <c r="G2670" s="3"/>
      <c r="H2670" s="3">
        <v>0</v>
      </c>
      <c r="I2670" s="9"/>
    </row>
    <row r="2671" spans="1:9">
      <c r="A2671" s="1" t="s">
        <v>34</v>
      </c>
      <c r="B2671" s="1" t="s">
        <v>482</v>
      </c>
      <c r="C2671" t="str">
        <f t="shared" si="41"/>
        <v xml:space="preserve"> </v>
      </c>
      <c r="D2671" s="1">
        <v>3</v>
      </c>
      <c r="E2671" s="1">
        <v>1</v>
      </c>
      <c r="F2671" s="1" t="s">
        <v>483</v>
      </c>
      <c r="G2671" s="3"/>
      <c r="H2671" s="3">
        <v>0</v>
      </c>
      <c r="I2671" s="9"/>
    </row>
    <row r="2672" spans="1:9">
      <c r="A2672" t="s">
        <v>34</v>
      </c>
      <c r="B2672" t="s">
        <v>482</v>
      </c>
      <c r="C2672" t="str">
        <f t="shared" si="41"/>
        <v xml:space="preserve"> </v>
      </c>
      <c r="D2672">
        <v>3</v>
      </c>
      <c r="E2672">
        <v>1</v>
      </c>
      <c r="F2672" t="s">
        <v>483</v>
      </c>
      <c r="G2672" s="3"/>
      <c r="H2672" s="3">
        <v>0</v>
      </c>
      <c r="I2672" s="9"/>
    </row>
    <row r="2673" spans="1:9">
      <c r="A2673" s="1" t="s">
        <v>34</v>
      </c>
      <c r="B2673" s="1" t="s">
        <v>482</v>
      </c>
      <c r="C2673" t="str">
        <f t="shared" si="41"/>
        <v xml:space="preserve"> </v>
      </c>
      <c r="D2673" s="1">
        <v>3</v>
      </c>
      <c r="E2673" s="1">
        <v>1</v>
      </c>
      <c r="F2673" s="1" t="s">
        <v>483</v>
      </c>
      <c r="G2673" s="3"/>
      <c r="H2673" s="3">
        <v>0</v>
      </c>
      <c r="I2673" s="9"/>
    </row>
    <row r="2674" spans="1:9">
      <c r="A2674" t="s">
        <v>34</v>
      </c>
      <c r="B2674" t="s">
        <v>482</v>
      </c>
      <c r="C2674" t="str">
        <f t="shared" si="41"/>
        <v xml:space="preserve"> </v>
      </c>
      <c r="D2674">
        <v>3</v>
      </c>
      <c r="E2674">
        <v>1</v>
      </c>
      <c r="F2674" t="s">
        <v>483</v>
      </c>
      <c r="G2674" s="3"/>
      <c r="H2674" s="3">
        <v>0</v>
      </c>
      <c r="I2674" s="9"/>
    </row>
    <row r="2675" spans="1:9">
      <c r="A2675" s="1" t="s">
        <v>34</v>
      </c>
      <c r="B2675" s="1" t="s">
        <v>482</v>
      </c>
      <c r="C2675" t="str">
        <f t="shared" si="41"/>
        <v xml:space="preserve"> </v>
      </c>
      <c r="D2675" s="1">
        <v>3</v>
      </c>
      <c r="E2675" s="1">
        <v>1</v>
      </c>
      <c r="F2675" s="1" t="s">
        <v>483</v>
      </c>
      <c r="G2675" s="3"/>
      <c r="H2675" s="3">
        <v>0</v>
      </c>
      <c r="I2675" s="9"/>
    </row>
    <row r="2676" spans="1:9">
      <c r="A2676" t="s">
        <v>34</v>
      </c>
      <c r="B2676" t="s">
        <v>482</v>
      </c>
      <c r="C2676" t="str">
        <f t="shared" si="41"/>
        <v xml:space="preserve"> </v>
      </c>
      <c r="D2676">
        <v>3</v>
      </c>
      <c r="E2676">
        <v>1</v>
      </c>
      <c r="F2676" t="s">
        <v>483</v>
      </c>
      <c r="G2676" s="3"/>
      <c r="H2676" s="3">
        <v>0</v>
      </c>
      <c r="I2676" s="9"/>
    </row>
    <row r="2677" spans="1:9">
      <c r="A2677" s="1" t="s">
        <v>34</v>
      </c>
      <c r="B2677" s="1" t="s">
        <v>482</v>
      </c>
      <c r="C2677" t="str">
        <f t="shared" si="41"/>
        <v xml:space="preserve"> </v>
      </c>
      <c r="D2677" s="1">
        <v>3</v>
      </c>
      <c r="E2677" s="1">
        <v>1</v>
      </c>
      <c r="F2677" s="1" t="s">
        <v>483</v>
      </c>
      <c r="G2677" s="3"/>
      <c r="H2677" s="3">
        <v>0</v>
      </c>
      <c r="I2677" s="9"/>
    </row>
    <row r="2678" spans="1:9">
      <c r="A2678" t="s">
        <v>34</v>
      </c>
      <c r="B2678" t="s">
        <v>482</v>
      </c>
      <c r="C2678" t="str">
        <f t="shared" si="41"/>
        <v xml:space="preserve"> </v>
      </c>
      <c r="D2678">
        <v>3</v>
      </c>
      <c r="E2678">
        <v>1</v>
      </c>
      <c r="F2678" t="s">
        <v>483</v>
      </c>
      <c r="G2678" s="3"/>
      <c r="H2678" s="3">
        <v>0</v>
      </c>
      <c r="I2678" s="9"/>
    </row>
    <row r="2679" spans="1:9">
      <c r="A2679" s="1" t="s">
        <v>34</v>
      </c>
      <c r="B2679" s="1" t="s">
        <v>482</v>
      </c>
      <c r="C2679" t="str">
        <f t="shared" si="41"/>
        <v xml:space="preserve"> </v>
      </c>
      <c r="D2679" s="1">
        <v>3</v>
      </c>
      <c r="E2679" s="1">
        <v>1</v>
      </c>
      <c r="F2679" s="1" t="s">
        <v>483</v>
      </c>
      <c r="G2679" s="3"/>
      <c r="H2679" s="3">
        <v>0</v>
      </c>
      <c r="I2679" s="9"/>
    </row>
    <row r="2680" spans="1:9">
      <c r="A2680" t="s">
        <v>34</v>
      </c>
      <c r="B2680" t="s">
        <v>482</v>
      </c>
      <c r="C2680" t="str">
        <f t="shared" si="41"/>
        <v xml:space="preserve"> </v>
      </c>
      <c r="D2680">
        <v>3</v>
      </c>
      <c r="E2680">
        <v>1</v>
      </c>
      <c r="F2680" t="s">
        <v>483</v>
      </c>
      <c r="G2680" s="3"/>
      <c r="H2680" s="3">
        <v>0</v>
      </c>
      <c r="I2680" s="9"/>
    </row>
    <row r="2681" spans="1:9">
      <c r="A2681" s="1" t="s">
        <v>34</v>
      </c>
      <c r="B2681" s="1" t="s">
        <v>482</v>
      </c>
      <c r="C2681" t="str">
        <f t="shared" si="41"/>
        <v xml:space="preserve"> </v>
      </c>
      <c r="D2681" s="1">
        <v>3</v>
      </c>
      <c r="E2681" s="1">
        <v>1</v>
      </c>
      <c r="F2681" s="1" t="s">
        <v>483</v>
      </c>
      <c r="G2681" s="3"/>
      <c r="H2681" s="3">
        <v>0</v>
      </c>
      <c r="I2681" s="9"/>
    </row>
    <row r="2682" spans="1:9">
      <c r="A2682" t="s">
        <v>34</v>
      </c>
      <c r="B2682" t="s">
        <v>482</v>
      </c>
      <c r="C2682" t="str">
        <f t="shared" si="41"/>
        <v>2510</v>
      </c>
      <c r="D2682">
        <v>3</v>
      </c>
      <c r="E2682">
        <v>1</v>
      </c>
      <c r="F2682" t="s">
        <v>483</v>
      </c>
      <c r="G2682" t="s">
        <v>15</v>
      </c>
      <c r="H2682" s="2">
        <f>H2666-SUMIF(G2667:G2681,"&lt;&gt;",H2667:H2681)</f>
        <v>0</v>
      </c>
    </row>
    <row r="2683" spans="1:9">
      <c r="A2683" s="1"/>
      <c r="B2683" s="1"/>
      <c r="C2683" t="str">
        <f t="shared" si="41"/>
        <v xml:space="preserve"> </v>
      </c>
      <c r="D2683" s="1"/>
      <c r="E2683" s="1"/>
      <c r="F2683" s="1"/>
      <c r="G2683" s="1"/>
      <c r="H2683" s="1"/>
      <c r="I2683" s="43"/>
    </row>
    <row r="2684" spans="1:9">
      <c r="A2684" t="s">
        <v>16</v>
      </c>
      <c r="B2684" t="s">
        <v>484</v>
      </c>
      <c r="C2684" t="str">
        <f t="shared" si="41"/>
        <v xml:space="preserve"> </v>
      </c>
      <c r="D2684">
        <v>1</v>
      </c>
      <c r="E2684">
        <v>1</v>
      </c>
      <c r="F2684" t="s">
        <v>485</v>
      </c>
      <c r="G2684" t="s">
        <v>13</v>
      </c>
      <c r="H2684" s="2">
        <f>VLOOKUP(B2684,'uc_2024-25'!D:U, 18, FALSE)</f>
        <v>0</v>
      </c>
      <c r="I2684" s="9"/>
    </row>
    <row r="2685" spans="1:9">
      <c r="A2685" s="1" t="s">
        <v>16</v>
      </c>
      <c r="B2685" s="1" t="s">
        <v>484</v>
      </c>
      <c r="C2685" t="str">
        <f t="shared" si="41"/>
        <v xml:space="preserve"> </v>
      </c>
      <c r="D2685" s="1">
        <v>1</v>
      </c>
      <c r="E2685" s="1">
        <v>1</v>
      </c>
      <c r="F2685" s="1" t="s">
        <v>485</v>
      </c>
      <c r="G2685" s="4" t="str">
        <f>VLOOKUP(B2684,'uc_2024-25'!D:AB, 25, FALSE)</f>
        <v>Coordenação externa ao ISA</v>
      </c>
      <c r="H2685" s="3">
        <v>0</v>
      </c>
      <c r="I2685" s="9"/>
    </row>
    <row r="2686" spans="1:9">
      <c r="A2686" t="s">
        <v>16</v>
      </c>
      <c r="B2686" t="s">
        <v>484</v>
      </c>
      <c r="C2686" t="str">
        <f t="shared" si="41"/>
        <v xml:space="preserve"> </v>
      </c>
      <c r="D2686">
        <v>1</v>
      </c>
      <c r="E2686">
        <v>1</v>
      </c>
      <c r="F2686" t="s">
        <v>485</v>
      </c>
      <c r="G2686" s="3"/>
      <c r="H2686" s="3">
        <v>0</v>
      </c>
      <c r="I2686" s="9"/>
    </row>
    <row r="2687" spans="1:9">
      <c r="A2687" s="1" t="s">
        <v>16</v>
      </c>
      <c r="B2687" s="1" t="s">
        <v>484</v>
      </c>
      <c r="C2687" t="str">
        <f t="shared" si="41"/>
        <v xml:space="preserve"> </v>
      </c>
      <c r="D2687" s="1">
        <v>1</v>
      </c>
      <c r="E2687" s="1">
        <v>1</v>
      </c>
      <c r="F2687" s="1" t="s">
        <v>485</v>
      </c>
      <c r="G2687" s="3"/>
      <c r="H2687" s="3">
        <v>0</v>
      </c>
      <c r="I2687" s="9"/>
    </row>
    <row r="2688" spans="1:9">
      <c r="A2688" t="s">
        <v>16</v>
      </c>
      <c r="B2688" t="s">
        <v>484</v>
      </c>
      <c r="C2688" t="str">
        <f t="shared" si="41"/>
        <v xml:space="preserve"> </v>
      </c>
      <c r="D2688">
        <v>1</v>
      </c>
      <c r="E2688">
        <v>1</v>
      </c>
      <c r="F2688" t="s">
        <v>485</v>
      </c>
      <c r="G2688" s="3"/>
      <c r="H2688" s="3">
        <v>0</v>
      </c>
      <c r="I2688" s="9"/>
    </row>
    <row r="2689" spans="1:9">
      <c r="A2689" s="1" t="s">
        <v>16</v>
      </c>
      <c r="B2689" s="1" t="s">
        <v>484</v>
      </c>
      <c r="C2689" t="str">
        <f t="shared" si="41"/>
        <v xml:space="preserve"> </v>
      </c>
      <c r="D2689" s="1">
        <v>1</v>
      </c>
      <c r="E2689" s="1">
        <v>1</v>
      </c>
      <c r="F2689" s="1" t="s">
        <v>485</v>
      </c>
      <c r="G2689" s="3"/>
      <c r="H2689" s="3">
        <v>0</v>
      </c>
      <c r="I2689" s="9"/>
    </row>
    <row r="2690" spans="1:9">
      <c r="A2690" t="s">
        <v>16</v>
      </c>
      <c r="B2690" t="s">
        <v>484</v>
      </c>
      <c r="C2690" t="str">
        <f t="shared" si="41"/>
        <v xml:space="preserve"> </v>
      </c>
      <c r="D2690">
        <v>1</v>
      </c>
      <c r="E2690">
        <v>1</v>
      </c>
      <c r="F2690" t="s">
        <v>485</v>
      </c>
      <c r="G2690" s="3"/>
      <c r="H2690" s="3">
        <v>0</v>
      </c>
      <c r="I2690" s="9"/>
    </row>
    <row r="2691" spans="1:9">
      <c r="A2691" s="1" t="s">
        <v>16</v>
      </c>
      <c r="B2691" s="1" t="s">
        <v>484</v>
      </c>
      <c r="C2691" t="str">
        <f t="shared" ref="C2691:C2754" si="42">IF(G2691="Em falta (positivo); A mais (negativo):",B2691," ")</f>
        <v xml:space="preserve"> </v>
      </c>
      <c r="D2691" s="1">
        <v>1</v>
      </c>
      <c r="E2691" s="1">
        <v>1</v>
      </c>
      <c r="F2691" s="1" t="s">
        <v>485</v>
      </c>
      <c r="G2691" s="3"/>
      <c r="H2691" s="3">
        <v>0</v>
      </c>
      <c r="I2691" s="9"/>
    </row>
    <row r="2692" spans="1:9">
      <c r="A2692" t="s">
        <v>16</v>
      </c>
      <c r="B2692" t="s">
        <v>484</v>
      </c>
      <c r="C2692" t="str">
        <f t="shared" si="42"/>
        <v xml:space="preserve"> </v>
      </c>
      <c r="D2692">
        <v>1</v>
      </c>
      <c r="E2692">
        <v>1</v>
      </c>
      <c r="F2692" t="s">
        <v>485</v>
      </c>
      <c r="G2692" s="3"/>
      <c r="H2692" s="3">
        <v>0</v>
      </c>
      <c r="I2692" s="9"/>
    </row>
    <row r="2693" spans="1:9">
      <c r="A2693" s="1" t="s">
        <v>16</v>
      </c>
      <c r="B2693" s="1" t="s">
        <v>484</v>
      </c>
      <c r="C2693" t="str">
        <f t="shared" si="42"/>
        <v xml:space="preserve"> </v>
      </c>
      <c r="D2693" s="1">
        <v>1</v>
      </c>
      <c r="E2693" s="1">
        <v>1</v>
      </c>
      <c r="F2693" s="1" t="s">
        <v>485</v>
      </c>
      <c r="G2693" s="3"/>
      <c r="H2693" s="3">
        <v>0</v>
      </c>
      <c r="I2693" s="9"/>
    </row>
    <row r="2694" spans="1:9">
      <c r="A2694" t="s">
        <v>16</v>
      </c>
      <c r="B2694" t="s">
        <v>484</v>
      </c>
      <c r="C2694" t="str">
        <f t="shared" si="42"/>
        <v xml:space="preserve"> </v>
      </c>
      <c r="D2694">
        <v>1</v>
      </c>
      <c r="E2694">
        <v>1</v>
      </c>
      <c r="F2694" t="s">
        <v>485</v>
      </c>
      <c r="G2694" s="3"/>
      <c r="H2694" s="3">
        <v>0</v>
      </c>
      <c r="I2694" s="9"/>
    </row>
    <row r="2695" spans="1:9">
      <c r="A2695" s="1" t="s">
        <v>16</v>
      </c>
      <c r="B2695" s="1" t="s">
        <v>484</v>
      </c>
      <c r="C2695" t="str">
        <f t="shared" si="42"/>
        <v xml:space="preserve"> </v>
      </c>
      <c r="D2695" s="1">
        <v>1</v>
      </c>
      <c r="E2695" s="1">
        <v>1</v>
      </c>
      <c r="F2695" s="1" t="s">
        <v>485</v>
      </c>
      <c r="G2695" s="3"/>
      <c r="H2695" s="3">
        <v>0</v>
      </c>
      <c r="I2695" s="9"/>
    </row>
    <row r="2696" spans="1:9">
      <c r="A2696" t="s">
        <v>16</v>
      </c>
      <c r="B2696" t="s">
        <v>484</v>
      </c>
      <c r="C2696" t="str">
        <f t="shared" si="42"/>
        <v xml:space="preserve"> </v>
      </c>
      <c r="D2696">
        <v>1</v>
      </c>
      <c r="E2696">
        <v>1</v>
      </c>
      <c r="F2696" t="s">
        <v>485</v>
      </c>
      <c r="G2696" s="3"/>
      <c r="H2696" s="3">
        <v>0</v>
      </c>
      <c r="I2696" s="9"/>
    </row>
    <row r="2697" spans="1:9">
      <c r="A2697" s="1" t="s">
        <v>16</v>
      </c>
      <c r="B2697" s="1" t="s">
        <v>484</v>
      </c>
      <c r="C2697" t="str">
        <f t="shared" si="42"/>
        <v xml:space="preserve"> </v>
      </c>
      <c r="D2697" s="1">
        <v>1</v>
      </c>
      <c r="E2697" s="1">
        <v>1</v>
      </c>
      <c r="F2697" s="1" t="s">
        <v>485</v>
      </c>
      <c r="G2697" s="3"/>
      <c r="H2697" s="3">
        <v>0</v>
      </c>
      <c r="I2697" s="9"/>
    </row>
    <row r="2698" spans="1:9">
      <c r="A2698" t="s">
        <v>16</v>
      </c>
      <c r="B2698" t="s">
        <v>484</v>
      </c>
      <c r="C2698" t="str">
        <f t="shared" si="42"/>
        <v xml:space="preserve"> </v>
      </c>
      <c r="D2698">
        <v>1</v>
      </c>
      <c r="E2698">
        <v>1</v>
      </c>
      <c r="F2698" t="s">
        <v>485</v>
      </c>
      <c r="G2698" s="3"/>
      <c r="H2698" s="3">
        <v>0</v>
      </c>
      <c r="I2698" s="9"/>
    </row>
    <row r="2699" spans="1:9">
      <c r="A2699" s="1" t="s">
        <v>16</v>
      </c>
      <c r="B2699" s="1" t="s">
        <v>484</v>
      </c>
      <c r="C2699" t="str">
        <f t="shared" si="42"/>
        <v xml:space="preserve"> </v>
      </c>
      <c r="D2699" s="1">
        <v>1</v>
      </c>
      <c r="E2699" s="1">
        <v>1</v>
      </c>
      <c r="F2699" s="1" t="s">
        <v>485</v>
      </c>
      <c r="G2699" s="3"/>
      <c r="H2699" s="3">
        <v>0</v>
      </c>
      <c r="I2699" s="9"/>
    </row>
    <row r="2700" spans="1:9">
      <c r="A2700" t="s">
        <v>16</v>
      </c>
      <c r="B2700" t="s">
        <v>484</v>
      </c>
      <c r="C2700" t="str">
        <f t="shared" si="42"/>
        <v>1797</v>
      </c>
      <c r="D2700">
        <v>1</v>
      </c>
      <c r="E2700">
        <v>1</v>
      </c>
      <c r="F2700" t="s">
        <v>485</v>
      </c>
      <c r="G2700" t="s">
        <v>15</v>
      </c>
      <c r="H2700" s="2">
        <f>H2684-SUMIF(G2685:G2699,"&lt;&gt;",H2685:H2699)</f>
        <v>0</v>
      </c>
    </row>
    <row r="2701" spans="1:9">
      <c r="A2701" s="1"/>
      <c r="B2701" s="1"/>
      <c r="C2701" t="str">
        <f t="shared" si="42"/>
        <v xml:space="preserve"> </v>
      </c>
      <c r="D2701" s="1"/>
      <c r="E2701" s="1"/>
      <c r="F2701" s="1"/>
      <c r="G2701" s="1"/>
      <c r="H2701" s="1"/>
      <c r="I2701" s="43"/>
    </row>
    <row r="2702" spans="1:9">
      <c r="A2702" t="s">
        <v>16</v>
      </c>
      <c r="B2702" t="s">
        <v>486</v>
      </c>
      <c r="C2702" t="str">
        <f t="shared" si="42"/>
        <v xml:space="preserve"> </v>
      </c>
      <c r="D2702">
        <v>1</v>
      </c>
      <c r="E2702">
        <v>2</v>
      </c>
      <c r="F2702" t="s">
        <v>487</v>
      </c>
      <c r="G2702" t="s">
        <v>13</v>
      </c>
      <c r="H2702" s="2">
        <f>VLOOKUP(B2702,'uc_2024-25'!D:U, 18, FALSE)</f>
        <v>0</v>
      </c>
      <c r="I2702" s="9"/>
    </row>
    <row r="2703" spans="1:9">
      <c r="A2703" s="1" t="s">
        <v>16</v>
      </c>
      <c r="B2703" s="1" t="s">
        <v>486</v>
      </c>
      <c r="C2703" t="str">
        <f t="shared" si="42"/>
        <v xml:space="preserve"> </v>
      </c>
      <c r="D2703" s="1">
        <v>1</v>
      </c>
      <c r="E2703" s="1">
        <v>2</v>
      </c>
      <c r="F2703" s="1" t="s">
        <v>487</v>
      </c>
      <c r="G2703" s="4" t="str">
        <f>VLOOKUP(B2702,'uc_2024-25'!D:AB, 25, FALSE)</f>
        <v>Coordenação externa ao ISA</v>
      </c>
      <c r="H2703" s="3">
        <v>0</v>
      </c>
      <c r="I2703" s="9"/>
    </row>
    <row r="2704" spans="1:9">
      <c r="A2704" t="s">
        <v>16</v>
      </c>
      <c r="B2704" t="s">
        <v>486</v>
      </c>
      <c r="C2704" t="str">
        <f t="shared" si="42"/>
        <v xml:space="preserve"> </v>
      </c>
      <c r="D2704">
        <v>1</v>
      </c>
      <c r="E2704">
        <v>2</v>
      </c>
      <c r="F2704" t="s">
        <v>487</v>
      </c>
      <c r="G2704" s="3"/>
      <c r="H2704" s="3">
        <v>0</v>
      </c>
      <c r="I2704" s="9"/>
    </row>
    <row r="2705" spans="1:9">
      <c r="A2705" s="1" t="s">
        <v>16</v>
      </c>
      <c r="B2705" s="1" t="s">
        <v>486</v>
      </c>
      <c r="C2705" t="str">
        <f t="shared" si="42"/>
        <v xml:space="preserve"> </v>
      </c>
      <c r="D2705" s="1">
        <v>1</v>
      </c>
      <c r="E2705" s="1">
        <v>2</v>
      </c>
      <c r="F2705" s="1" t="s">
        <v>487</v>
      </c>
      <c r="G2705" s="3"/>
      <c r="H2705" s="3">
        <v>0</v>
      </c>
      <c r="I2705" s="9"/>
    </row>
    <row r="2706" spans="1:9">
      <c r="A2706" t="s">
        <v>16</v>
      </c>
      <c r="B2706" t="s">
        <v>486</v>
      </c>
      <c r="C2706" t="str">
        <f t="shared" si="42"/>
        <v xml:space="preserve"> </v>
      </c>
      <c r="D2706">
        <v>1</v>
      </c>
      <c r="E2706">
        <v>2</v>
      </c>
      <c r="F2706" t="s">
        <v>487</v>
      </c>
      <c r="G2706" s="3"/>
      <c r="H2706" s="3">
        <v>0</v>
      </c>
      <c r="I2706" s="9"/>
    </row>
    <row r="2707" spans="1:9">
      <c r="A2707" s="1" t="s">
        <v>16</v>
      </c>
      <c r="B2707" s="1" t="s">
        <v>486</v>
      </c>
      <c r="C2707" t="str">
        <f t="shared" si="42"/>
        <v xml:space="preserve"> </v>
      </c>
      <c r="D2707" s="1">
        <v>1</v>
      </c>
      <c r="E2707" s="1">
        <v>2</v>
      </c>
      <c r="F2707" s="1" t="s">
        <v>487</v>
      </c>
      <c r="G2707" s="3"/>
      <c r="H2707" s="3">
        <v>0</v>
      </c>
      <c r="I2707" s="9"/>
    </row>
    <row r="2708" spans="1:9">
      <c r="A2708" t="s">
        <v>16</v>
      </c>
      <c r="B2708" t="s">
        <v>486</v>
      </c>
      <c r="C2708" t="str">
        <f t="shared" si="42"/>
        <v xml:space="preserve"> </v>
      </c>
      <c r="D2708">
        <v>1</v>
      </c>
      <c r="E2708">
        <v>2</v>
      </c>
      <c r="F2708" t="s">
        <v>487</v>
      </c>
      <c r="G2708" s="3"/>
      <c r="H2708" s="3">
        <v>0</v>
      </c>
      <c r="I2708" s="9"/>
    </row>
    <row r="2709" spans="1:9">
      <c r="A2709" s="1" t="s">
        <v>16</v>
      </c>
      <c r="B2709" s="1" t="s">
        <v>486</v>
      </c>
      <c r="C2709" t="str">
        <f t="shared" si="42"/>
        <v xml:space="preserve"> </v>
      </c>
      <c r="D2709" s="1">
        <v>1</v>
      </c>
      <c r="E2709" s="1">
        <v>2</v>
      </c>
      <c r="F2709" s="1" t="s">
        <v>487</v>
      </c>
      <c r="G2709" s="3"/>
      <c r="H2709" s="3">
        <v>0</v>
      </c>
      <c r="I2709" s="9"/>
    </row>
    <row r="2710" spans="1:9">
      <c r="A2710" t="s">
        <v>16</v>
      </c>
      <c r="B2710" t="s">
        <v>486</v>
      </c>
      <c r="C2710" t="str">
        <f t="shared" si="42"/>
        <v xml:space="preserve"> </v>
      </c>
      <c r="D2710">
        <v>1</v>
      </c>
      <c r="E2710">
        <v>2</v>
      </c>
      <c r="F2710" t="s">
        <v>487</v>
      </c>
      <c r="G2710" s="3"/>
      <c r="H2710" s="3">
        <v>0</v>
      </c>
      <c r="I2710" s="9"/>
    </row>
    <row r="2711" spans="1:9">
      <c r="A2711" s="1" t="s">
        <v>16</v>
      </c>
      <c r="B2711" s="1" t="s">
        <v>486</v>
      </c>
      <c r="C2711" t="str">
        <f t="shared" si="42"/>
        <v xml:space="preserve"> </v>
      </c>
      <c r="D2711" s="1">
        <v>1</v>
      </c>
      <c r="E2711" s="1">
        <v>2</v>
      </c>
      <c r="F2711" s="1" t="s">
        <v>487</v>
      </c>
      <c r="G2711" s="3"/>
      <c r="H2711" s="3">
        <v>0</v>
      </c>
      <c r="I2711" s="9"/>
    </row>
    <row r="2712" spans="1:9">
      <c r="A2712" t="s">
        <v>16</v>
      </c>
      <c r="B2712" t="s">
        <v>486</v>
      </c>
      <c r="C2712" t="str">
        <f t="shared" si="42"/>
        <v xml:space="preserve"> </v>
      </c>
      <c r="D2712">
        <v>1</v>
      </c>
      <c r="E2712">
        <v>2</v>
      </c>
      <c r="F2712" t="s">
        <v>487</v>
      </c>
      <c r="G2712" s="3"/>
      <c r="H2712" s="3">
        <v>0</v>
      </c>
      <c r="I2712" s="9"/>
    </row>
    <row r="2713" spans="1:9">
      <c r="A2713" s="1" t="s">
        <v>16</v>
      </c>
      <c r="B2713" s="1" t="s">
        <v>486</v>
      </c>
      <c r="C2713" t="str">
        <f t="shared" si="42"/>
        <v xml:space="preserve"> </v>
      </c>
      <c r="D2713" s="1">
        <v>1</v>
      </c>
      <c r="E2713" s="1">
        <v>2</v>
      </c>
      <c r="F2713" s="1" t="s">
        <v>487</v>
      </c>
      <c r="G2713" s="3"/>
      <c r="H2713" s="3">
        <v>0</v>
      </c>
      <c r="I2713" s="9"/>
    </row>
    <row r="2714" spans="1:9">
      <c r="A2714" t="s">
        <v>16</v>
      </c>
      <c r="B2714" t="s">
        <v>486</v>
      </c>
      <c r="C2714" t="str">
        <f t="shared" si="42"/>
        <v xml:space="preserve"> </v>
      </c>
      <c r="D2714">
        <v>1</v>
      </c>
      <c r="E2714">
        <v>2</v>
      </c>
      <c r="F2714" t="s">
        <v>487</v>
      </c>
      <c r="G2714" s="3"/>
      <c r="H2714" s="3">
        <v>0</v>
      </c>
      <c r="I2714" s="9"/>
    </row>
    <row r="2715" spans="1:9">
      <c r="A2715" s="1" t="s">
        <v>16</v>
      </c>
      <c r="B2715" s="1" t="s">
        <v>486</v>
      </c>
      <c r="C2715" t="str">
        <f t="shared" si="42"/>
        <v xml:space="preserve"> </v>
      </c>
      <c r="D2715" s="1">
        <v>1</v>
      </c>
      <c r="E2715" s="1">
        <v>2</v>
      </c>
      <c r="F2715" s="1" t="s">
        <v>487</v>
      </c>
      <c r="G2715" s="3"/>
      <c r="H2715" s="3">
        <v>0</v>
      </c>
      <c r="I2715" s="9"/>
    </row>
    <row r="2716" spans="1:9">
      <c r="A2716" t="s">
        <v>16</v>
      </c>
      <c r="B2716" t="s">
        <v>486</v>
      </c>
      <c r="C2716" t="str">
        <f t="shared" si="42"/>
        <v xml:space="preserve"> </v>
      </c>
      <c r="D2716">
        <v>1</v>
      </c>
      <c r="E2716">
        <v>2</v>
      </c>
      <c r="F2716" t="s">
        <v>487</v>
      </c>
      <c r="G2716" s="3"/>
      <c r="H2716" s="3">
        <v>0</v>
      </c>
      <c r="I2716" s="9"/>
    </row>
    <row r="2717" spans="1:9">
      <c r="A2717" s="1" t="s">
        <v>16</v>
      </c>
      <c r="B2717" s="1" t="s">
        <v>486</v>
      </c>
      <c r="C2717" t="str">
        <f t="shared" si="42"/>
        <v xml:space="preserve"> </v>
      </c>
      <c r="D2717" s="1">
        <v>1</v>
      </c>
      <c r="E2717" s="1">
        <v>2</v>
      </c>
      <c r="F2717" s="1" t="s">
        <v>487</v>
      </c>
      <c r="G2717" s="3"/>
      <c r="H2717" s="3">
        <v>0</v>
      </c>
      <c r="I2717" s="9"/>
    </row>
    <row r="2718" spans="1:9">
      <c r="A2718" t="s">
        <v>16</v>
      </c>
      <c r="B2718" t="s">
        <v>486</v>
      </c>
      <c r="C2718" t="str">
        <f t="shared" si="42"/>
        <v>1806</v>
      </c>
      <c r="D2718">
        <v>1</v>
      </c>
      <c r="E2718">
        <v>2</v>
      </c>
      <c r="F2718" t="s">
        <v>487</v>
      </c>
      <c r="G2718" t="s">
        <v>15</v>
      </c>
      <c r="H2718" s="2">
        <f>H2702-SUMIF(G2703:G2717,"&lt;&gt;",H2703:H2717)</f>
        <v>0</v>
      </c>
    </row>
    <row r="2719" spans="1:9">
      <c r="A2719" s="1"/>
      <c r="B2719" s="1"/>
      <c r="C2719" t="str">
        <f t="shared" si="42"/>
        <v xml:space="preserve"> </v>
      </c>
      <c r="D2719" s="1"/>
      <c r="E2719" s="1"/>
      <c r="F2719" s="1"/>
      <c r="G2719" s="1"/>
      <c r="H2719" s="1"/>
      <c r="I2719" s="43"/>
    </row>
    <row r="2720" spans="1:9">
      <c r="A2720" t="s">
        <v>16</v>
      </c>
      <c r="B2720" t="s">
        <v>488</v>
      </c>
      <c r="C2720" t="str">
        <f t="shared" si="42"/>
        <v xml:space="preserve"> </v>
      </c>
      <c r="D2720">
        <v>1</v>
      </c>
      <c r="E2720">
        <v>1</v>
      </c>
      <c r="F2720" t="s">
        <v>489</v>
      </c>
      <c r="G2720" t="s">
        <v>13</v>
      </c>
      <c r="H2720" s="2">
        <f>VLOOKUP(B2720,'uc_2024-25'!D:U, 18, FALSE)</f>
        <v>0</v>
      </c>
      <c r="I2720" s="9"/>
    </row>
    <row r="2721" spans="1:9">
      <c r="A2721" s="1" t="s">
        <v>16</v>
      </c>
      <c r="B2721" s="1" t="s">
        <v>488</v>
      </c>
      <c r="C2721" t="str">
        <f t="shared" si="42"/>
        <v xml:space="preserve"> </v>
      </c>
      <c r="D2721" s="1">
        <v>1</v>
      </c>
      <c r="E2721" s="1">
        <v>1</v>
      </c>
      <c r="F2721" s="1" t="s">
        <v>489</v>
      </c>
      <c r="G2721" s="4" t="str">
        <f>VLOOKUP(B2720,'uc_2024-25'!D:AB, 25, FALSE)</f>
        <v>Coordenação externa ao ISA</v>
      </c>
      <c r="H2721" s="3">
        <v>0</v>
      </c>
      <c r="I2721" s="9"/>
    </row>
    <row r="2722" spans="1:9">
      <c r="A2722" t="s">
        <v>16</v>
      </c>
      <c r="B2722" t="s">
        <v>488</v>
      </c>
      <c r="C2722" t="str">
        <f t="shared" si="42"/>
        <v xml:space="preserve"> </v>
      </c>
      <c r="D2722">
        <v>1</v>
      </c>
      <c r="E2722">
        <v>1</v>
      </c>
      <c r="F2722" t="s">
        <v>489</v>
      </c>
      <c r="G2722" s="3"/>
      <c r="H2722" s="3">
        <v>0</v>
      </c>
      <c r="I2722" s="9"/>
    </row>
    <row r="2723" spans="1:9">
      <c r="A2723" s="1" t="s">
        <v>16</v>
      </c>
      <c r="B2723" s="1" t="s">
        <v>488</v>
      </c>
      <c r="C2723" t="str">
        <f t="shared" si="42"/>
        <v xml:space="preserve"> </v>
      </c>
      <c r="D2723" s="1">
        <v>1</v>
      </c>
      <c r="E2723" s="1">
        <v>1</v>
      </c>
      <c r="F2723" s="1" t="s">
        <v>489</v>
      </c>
      <c r="G2723" s="3"/>
      <c r="H2723" s="3">
        <v>0</v>
      </c>
      <c r="I2723" s="9"/>
    </row>
    <row r="2724" spans="1:9">
      <c r="A2724" t="s">
        <v>16</v>
      </c>
      <c r="B2724" t="s">
        <v>488</v>
      </c>
      <c r="C2724" t="str">
        <f t="shared" si="42"/>
        <v xml:space="preserve"> </v>
      </c>
      <c r="D2724">
        <v>1</v>
      </c>
      <c r="E2724">
        <v>1</v>
      </c>
      <c r="F2724" t="s">
        <v>489</v>
      </c>
      <c r="G2724" s="3"/>
      <c r="H2724" s="3">
        <v>0</v>
      </c>
      <c r="I2724" s="9"/>
    </row>
    <row r="2725" spans="1:9">
      <c r="A2725" s="1" t="s">
        <v>16</v>
      </c>
      <c r="B2725" s="1" t="s">
        <v>488</v>
      </c>
      <c r="C2725" t="str">
        <f t="shared" si="42"/>
        <v xml:space="preserve"> </v>
      </c>
      <c r="D2725" s="1">
        <v>1</v>
      </c>
      <c r="E2725" s="1">
        <v>1</v>
      </c>
      <c r="F2725" s="1" t="s">
        <v>489</v>
      </c>
      <c r="G2725" s="3"/>
      <c r="H2725" s="3">
        <v>0</v>
      </c>
      <c r="I2725" s="9"/>
    </row>
    <row r="2726" spans="1:9">
      <c r="A2726" t="s">
        <v>16</v>
      </c>
      <c r="B2726" t="s">
        <v>488</v>
      </c>
      <c r="C2726" t="str">
        <f t="shared" si="42"/>
        <v xml:space="preserve"> </v>
      </c>
      <c r="D2726">
        <v>1</v>
      </c>
      <c r="E2726">
        <v>1</v>
      </c>
      <c r="F2726" t="s">
        <v>489</v>
      </c>
      <c r="G2726" s="3"/>
      <c r="H2726" s="3">
        <v>0</v>
      </c>
      <c r="I2726" s="9"/>
    </row>
    <row r="2727" spans="1:9">
      <c r="A2727" s="1" t="s">
        <v>16</v>
      </c>
      <c r="B2727" s="1" t="s">
        <v>488</v>
      </c>
      <c r="C2727" t="str">
        <f t="shared" si="42"/>
        <v xml:space="preserve"> </v>
      </c>
      <c r="D2727" s="1">
        <v>1</v>
      </c>
      <c r="E2727" s="1">
        <v>1</v>
      </c>
      <c r="F2727" s="1" t="s">
        <v>489</v>
      </c>
      <c r="G2727" s="3"/>
      <c r="H2727" s="3">
        <v>0</v>
      </c>
      <c r="I2727" s="9"/>
    </row>
    <row r="2728" spans="1:9">
      <c r="A2728" t="s">
        <v>16</v>
      </c>
      <c r="B2728" t="s">
        <v>488</v>
      </c>
      <c r="C2728" t="str">
        <f t="shared" si="42"/>
        <v xml:space="preserve"> </v>
      </c>
      <c r="D2728">
        <v>1</v>
      </c>
      <c r="E2728">
        <v>1</v>
      </c>
      <c r="F2728" t="s">
        <v>489</v>
      </c>
      <c r="G2728" s="3"/>
      <c r="H2728" s="3">
        <v>0</v>
      </c>
      <c r="I2728" s="9"/>
    </row>
    <row r="2729" spans="1:9">
      <c r="A2729" s="1" t="s">
        <v>16</v>
      </c>
      <c r="B2729" s="1" t="s">
        <v>488</v>
      </c>
      <c r="C2729" t="str">
        <f t="shared" si="42"/>
        <v xml:space="preserve"> </v>
      </c>
      <c r="D2729" s="1">
        <v>1</v>
      </c>
      <c r="E2729" s="1">
        <v>1</v>
      </c>
      <c r="F2729" s="1" t="s">
        <v>489</v>
      </c>
      <c r="G2729" s="3"/>
      <c r="H2729" s="3">
        <v>0</v>
      </c>
      <c r="I2729" s="9"/>
    </row>
    <row r="2730" spans="1:9">
      <c r="A2730" t="s">
        <v>16</v>
      </c>
      <c r="B2730" t="s">
        <v>488</v>
      </c>
      <c r="C2730" t="str">
        <f t="shared" si="42"/>
        <v xml:space="preserve"> </v>
      </c>
      <c r="D2730">
        <v>1</v>
      </c>
      <c r="E2730">
        <v>1</v>
      </c>
      <c r="F2730" t="s">
        <v>489</v>
      </c>
      <c r="G2730" s="3"/>
      <c r="H2730" s="3">
        <v>0</v>
      </c>
      <c r="I2730" s="9"/>
    </row>
    <row r="2731" spans="1:9">
      <c r="A2731" s="1" t="s">
        <v>16</v>
      </c>
      <c r="B2731" s="1" t="s">
        <v>488</v>
      </c>
      <c r="C2731" t="str">
        <f t="shared" si="42"/>
        <v xml:space="preserve"> </v>
      </c>
      <c r="D2731" s="1">
        <v>1</v>
      </c>
      <c r="E2731" s="1">
        <v>1</v>
      </c>
      <c r="F2731" s="1" t="s">
        <v>489</v>
      </c>
      <c r="G2731" s="3"/>
      <c r="H2731" s="3">
        <v>0</v>
      </c>
      <c r="I2731" s="9"/>
    </row>
    <row r="2732" spans="1:9">
      <c r="A2732" t="s">
        <v>16</v>
      </c>
      <c r="B2732" t="s">
        <v>488</v>
      </c>
      <c r="C2732" t="str">
        <f t="shared" si="42"/>
        <v xml:space="preserve"> </v>
      </c>
      <c r="D2732">
        <v>1</v>
      </c>
      <c r="E2732">
        <v>1</v>
      </c>
      <c r="F2732" t="s">
        <v>489</v>
      </c>
      <c r="G2732" s="3"/>
      <c r="H2732" s="3">
        <v>0</v>
      </c>
      <c r="I2732" s="9"/>
    </row>
    <row r="2733" spans="1:9">
      <c r="A2733" s="1" t="s">
        <v>16</v>
      </c>
      <c r="B2733" s="1" t="s">
        <v>488</v>
      </c>
      <c r="C2733" t="str">
        <f t="shared" si="42"/>
        <v xml:space="preserve"> </v>
      </c>
      <c r="D2733" s="1">
        <v>1</v>
      </c>
      <c r="E2733" s="1">
        <v>1</v>
      </c>
      <c r="F2733" s="1" t="s">
        <v>489</v>
      </c>
      <c r="G2733" s="3"/>
      <c r="H2733" s="3">
        <v>0</v>
      </c>
      <c r="I2733" s="9"/>
    </row>
    <row r="2734" spans="1:9">
      <c r="A2734" t="s">
        <v>16</v>
      </c>
      <c r="B2734" t="s">
        <v>488</v>
      </c>
      <c r="C2734" t="str">
        <f t="shared" si="42"/>
        <v xml:space="preserve"> </v>
      </c>
      <c r="D2734">
        <v>1</v>
      </c>
      <c r="E2734">
        <v>1</v>
      </c>
      <c r="F2734" t="s">
        <v>489</v>
      </c>
      <c r="G2734" s="3"/>
      <c r="H2734" s="3">
        <v>0</v>
      </c>
      <c r="I2734" s="9"/>
    </row>
    <row r="2735" spans="1:9">
      <c r="A2735" s="1" t="s">
        <v>16</v>
      </c>
      <c r="B2735" s="1" t="s">
        <v>488</v>
      </c>
      <c r="C2735" t="str">
        <f t="shared" si="42"/>
        <v xml:space="preserve"> </v>
      </c>
      <c r="D2735" s="1">
        <v>1</v>
      </c>
      <c r="E2735" s="1">
        <v>1</v>
      </c>
      <c r="F2735" s="1" t="s">
        <v>489</v>
      </c>
      <c r="G2735" s="3"/>
      <c r="H2735" s="3">
        <v>0</v>
      </c>
      <c r="I2735" s="9"/>
    </row>
    <row r="2736" spans="1:9">
      <c r="A2736" t="s">
        <v>16</v>
      </c>
      <c r="B2736" t="s">
        <v>488</v>
      </c>
      <c r="C2736" t="str">
        <f t="shared" si="42"/>
        <v>1803</v>
      </c>
      <c r="D2736">
        <v>1</v>
      </c>
      <c r="E2736">
        <v>1</v>
      </c>
      <c r="F2736" t="s">
        <v>489</v>
      </c>
      <c r="G2736" t="s">
        <v>15</v>
      </c>
      <c r="H2736" s="2">
        <f>H2720-SUMIF(G2721:G2735,"&lt;&gt;",H2721:H2735)</f>
        <v>0</v>
      </c>
    </row>
    <row r="2737" spans="1:9">
      <c r="A2737" s="1"/>
      <c r="B2737" s="1"/>
      <c r="C2737" t="str">
        <f t="shared" si="42"/>
        <v xml:space="preserve"> </v>
      </c>
      <c r="D2737" s="1"/>
      <c r="E2737" s="1"/>
      <c r="F2737" s="1"/>
      <c r="G2737" s="1"/>
      <c r="H2737" s="1"/>
      <c r="I2737" s="43"/>
    </row>
    <row r="2738" spans="1:9">
      <c r="A2738" t="s">
        <v>34</v>
      </c>
      <c r="B2738" t="s">
        <v>490</v>
      </c>
      <c r="C2738" t="str">
        <f t="shared" si="42"/>
        <v xml:space="preserve"> </v>
      </c>
      <c r="D2738">
        <v>2</v>
      </c>
      <c r="E2738">
        <v>2</v>
      </c>
      <c r="F2738" t="s">
        <v>491</v>
      </c>
      <c r="G2738" t="s">
        <v>13</v>
      </c>
      <c r="H2738" s="2">
        <f>VLOOKUP(B2738,'uc_2024-25'!D:U, 18, FALSE)</f>
        <v>112</v>
      </c>
      <c r="I2738" s="9"/>
    </row>
    <row r="2739" spans="1:9" ht="30.75">
      <c r="A2739" s="1" t="s">
        <v>34</v>
      </c>
      <c r="B2739" s="1" t="s">
        <v>490</v>
      </c>
      <c r="C2739" t="str">
        <f t="shared" si="42"/>
        <v xml:space="preserve"> </v>
      </c>
      <c r="D2739" s="1">
        <v>2</v>
      </c>
      <c r="E2739" s="1">
        <v>2</v>
      </c>
      <c r="F2739" s="1" t="s">
        <v>491</v>
      </c>
      <c r="G2739" s="4" t="str">
        <f>VLOOKUP(B2738,'uc_2024-25'!D:AB, 25, FALSE)</f>
        <v>Maria Manuela Antunes Gomes da Silva</v>
      </c>
      <c r="H2739" s="3">
        <v>45</v>
      </c>
      <c r="I2739" s="9" t="s">
        <v>492</v>
      </c>
    </row>
    <row r="2740" spans="1:9">
      <c r="A2740" t="s">
        <v>34</v>
      </c>
      <c r="B2740" t="s">
        <v>490</v>
      </c>
      <c r="C2740" t="str">
        <f t="shared" si="42"/>
        <v xml:space="preserve"> </v>
      </c>
      <c r="D2740">
        <v>2</v>
      </c>
      <c r="E2740">
        <v>2</v>
      </c>
      <c r="F2740" t="s">
        <v>491</v>
      </c>
      <c r="G2740" s="3"/>
      <c r="H2740" s="3"/>
      <c r="I2740" s="9"/>
    </row>
    <row r="2741" spans="1:9">
      <c r="A2741" s="1" t="s">
        <v>34</v>
      </c>
      <c r="B2741" s="1" t="s">
        <v>490</v>
      </c>
      <c r="C2741" t="str">
        <f t="shared" si="42"/>
        <v xml:space="preserve"> </v>
      </c>
      <c r="D2741" s="1">
        <v>2</v>
      </c>
      <c r="E2741" s="1">
        <v>2</v>
      </c>
      <c r="F2741" s="1" t="s">
        <v>491</v>
      </c>
      <c r="G2741" s="3" t="s">
        <v>160</v>
      </c>
      <c r="H2741" s="3">
        <v>28</v>
      </c>
      <c r="I2741" s="9"/>
    </row>
    <row r="2742" spans="1:9">
      <c r="A2742" t="s">
        <v>34</v>
      </c>
      <c r="B2742" t="s">
        <v>490</v>
      </c>
      <c r="C2742" t="str">
        <f t="shared" si="42"/>
        <v xml:space="preserve"> </v>
      </c>
      <c r="D2742">
        <v>2</v>
      </c>
      <c r="E2742">
        <v>2</v>
      </c>
      <c r="F2742" t="s">
        <v>491</v>
      </c>
      <c r="G2742" s="3" t="s">
        <v>422</v>
      </c>
      <c r="H2742" s="3">
        <v>32</v>
      </c>
      <c r="I2742" s="9"/>
    </row>
    <row r="2743" spans="1:9">
      <c r="A2743" s="1" t="s">
        <v>34</v>
      </c>
      <c r="B2743" s="1" t="s">
        <v>490</v>
      </c>
      <c r="C2743" t="str">
        <f t="shared" si="42"/>
        <v xml:space="preserve"> </v>
      </c>
      <c r="D2743" s="1">
        <v>2</v>
      </c>
      <c r="E2743" s="1">
        <v>2</v>
      </c>
      <c r="F2743" s="1" t="s">
        <v>491</v>
      </c>
      <c r="G2743" s="3" t="s">
        <v>171</v>
      </c>
      <c r="H2743" s="3">
        <v>7</v>
      </c>
      <c r="I2743" s="9"/>
    </row>
    <row r="2744" spans="1:9">
      <c r="A2744" t="s">
        <v>34</v>
      </c>
      <c r="B2744" t="s">
        <v>490</v>
      </c>
      <c r="C2744" t="str">
        <f t="shared" si="42"/>
        <v xml:space="preserve"> </v>
      </c>
      <c r="D2744">
        <v>2</v>
      </c>
      <c r="E2744">
        <v>2</v>
      </c>
      <c r="F2744" t="s">
        <v>491</v>
      </c>
      <c r="G2744" s="3"/>
      <c r="H2744" s="3">
        <v>0</v>
      </c>
      <c r="I2744" s="9"/>
    </row>
    <row r="2745" spans="1:9">
      <c r="A2745" s="1" t="s">
        <v>34</v>
      </c>
      <c r="B2745" s="1" t="s">
        <v>490</v>
      </c>
      <c r="C2745" t="str">
        <f t="shared" si="42"/>
        <v xml:space="preserve"> </v>
      </c>
      <c r="D2745" s="1">
        <v>2</v>
      </c>
      <c r="E2745" s="1">
        <v>2</v>
      </c>
      <c r="F2745" s="1" t="s">
        <v>491</v>
      </c>
      <c r="G2745" s="3"/>
      <c r="H2745" s="3">
        <v>0</v>
      </c>
      <c r="I2745" s="9"/>
    </row>
    <row r="2746" spans="1:9">
      <c r="A2746" t="s">
        <v>34</v>
      </c>
      <c r="B2746" t="s">
        <v>490</v>
      </c>
      <c r="C2746" t="str">
        <f t="shared" si="42"/>
        <v xml:space="preserve"> </v>
      </c>
      <c r="D2746">
        <v>2</v>
      </c>
      <c r="E2746">
        <v>2</v>
      </c>
      <c r="F2746" t="s">
        <v>491</v>
      </c>
      <c r="G2746" s="3"/>
      <c r="H2746" s="3">
        <v>0</v>
      </c>
      <c r="I2746" s="9"/>
    </row>
    <row r="2747" spans="1:9">
      <c r="A2747" s="1" t="s">
        <v>34</v>
      </c>
      <c r="B2747" s="1" t="s">
        <v>490</v>
      </c>
      <c r="C2747" t="str">
        <f t="shared" si="42"/>
        <v xml:space="preserve"> </v>
      </c>
      <c r="D2747" s="1">
        <v>2</v>
      </c>
      <c r="E2747" s="1">
        <v>2</v>
      </c>
      <c r="F2747" s="1" t="s">
        <v>491</v>
      </c>
      <c r="G2747" s="3"/>
      <c r="H2747" s="3">
        <v>0</v>
      </c>
      <c r="I2747" s="9"/>
    </row>
    <row r="2748" spans="1:9">
      <c r="A2748" t="s">
        <v>34</v>
      </c>
      <c r="B2748" t="s">
        <v>490</v>
      </c>
      <c r="C2748" t="str">
        <f t="shared" si="42"/>
        <v xml:space="preserve"> </v>
      </c>
      <c r="D2748">
        <v>2</v>
      </c>
      <c r="E2748">
        <v>2</v>
      </c>
      <c r="F2748" t="s">
        <v>491</v>
      </c>
      <c r="G2748" s="3"/>
      <c r="H2748" s="3">
        <v>0</v>
      </c>
      <c r="I2748" s="9"/>
    </row>
    <row r="2749" spans="1:9">
      <c r="A2749" s="1" t="s">
        <v>34</v>
      </c>
      <c r="B2749" s="1" t="s">
        <v>490</v>
      </c>
      <c r="C2749" t="str">
        <f t="shared" si="42"/>
        <v xml:space="preserve"> </v>
      </c>
      <c r="D2749" s="1">
        <v>2</v>
      </c>
      <c r="E2749" s="1">
        <v>2</v>
      </c>
      <c r="F2749" s="1" t="s">
        <v>491</v>
      </c>
      <c r="G2749" s="3"/>
      <c r="H2749" s="3">
        <v>0</v>
      </c>
      <c r="I2749" s="9"/>
    </row>
    <row r="2750" spans="1:9">
      <c r="A2750" t="s">
        <v>34</v>
      </c>
      <c r="B2750" t="s">
        <v>490</v>
      </c>
      <c r="C2750" t="str">
        <f t="shared" si="42"/>
        <v xml:space="preserve"> </v>
      </c>
      <c r="D2750">
        <v>2</v>
      </c>
      <c r="E2750">
        <v>2</v>
      </c>
      <c r="F2750" t="s">
        <v>491</v>
      </c>
      <c r="G2750" s="3"/>
      <c r="H2750" s="3">
        <v>0</v>
      </c>
      <c r="I2750" s="9"/>
    </row>
    <row r="2751" spans="1:9">
      <c r="A2751" s="1" t="s">
        <v>34</v>
      </c>
      <c r="B2751" s="1" t="s">
        <v>490</v>
      </c>
      <c r="C2751" t="str">
        <f t="shared" si="42"/>
        <v xml:space="preserve"> </v>
      </c>
      <c r="D2751" s="1">
        <v>2</v>
      </c>
      <c r="E2751" s="1">
        <v>2</v>
      </c>
      <c r="F2751" s="1" t="s">
        <v>491</v>
      </c>
      <c r="G2751" s="3"/>
      <c r="H2751" s="3">
        <v>0</v>
      </c>
      <c r="I2751" s="9"/>
    </row>
    <row r="2752" spans="1:9">
      <c r="A2752" t="s">
        <v>34</v>
      </c>
      <c r="B2752" t="s">
        <v>490</v>
      </c>
      <c r="C2752" t="str">
        <f t="shared" si="42"/>
        <v xml:space="preserve"> </v>
      </c>
      <c r="D2752">
        <v>2</v>
      </c>
      <c r="E2752">
        <v>2</v>
      </c>
      <c r="F2752" t="s">
        <v>491</v>
      </c>
      <c r="G2752" s="3"/>
      <c r="H2752" s="3">
        <v>0</v>
      </c>
      <c r="I2752" s="9"/>
    </row>
    <row r="2753" spans="1:9">
      <c r="A2753" s="1" t="s">
        <v>34</v>
      </c>
      <c r="B2753" s="1" t="s">
        <v>490</v>
      </c>
      <c r="C2753" t="str">
        <f t="shared" si="42"/>
        <v xml:space="preserve"> </v>
      </c>
      <c r="D2753" s="1">
        <v>2</v>
      </c>
      <c r="E2753" s="1">
        <v>2</v>
      </c>
      <c r="F2753" s="1" t="s">
        <v>491</v>
      </c>
      <c r="G2753" s="3"/>
      <c r="H2753" s="3">
        <v>0</v>
      </c>
      <c r="I2753" s="9"/>
    </row>
    <row r="2754" spans="1:9">
      <c r="A2754" t="s">
        <v>34</v>
      </c>
      <c r="B2754" t="s">
        <v>490</v>
      </c>
      <c r="C2754" t="str">
        <f t="shared" si="42"/>
        <v>2511</v>
      </c>
      <c r="D2754">
        <v>2</v>
      </c>
      <c r="E2754">
        <v>2</v>
      </c>
      <c r="F2754" t="s">
        <v>491</v>
      </c>
      <c r="G2754" t="s">
        <v>15</v>
      </c>
      <c r="H2754" s="2">
        <f>H2738-SUMIF(G2739:G2753,"&lt;&gt;",H2739:H2753)</f>
        <v>0</v>
      </c>
    </row>
    <row r="2755" spans="1:9">
      <c r="A2755" s="1"/>
      <c r="B2755" s="1"/>
      <c r="C2755" t="str">
        <f t="shared" ref="C2755:C2818" si="43">IF(G2755="Em falta (positivo); A mais (negativo):",B2755," ")</f>
        <v xml:space="preserve"> </v>
      </c>
      <c r="D2755" s="1"/>
      <c r="E2755" s="1"/>
      <c r="F2755" s="1"/>
      <c r="G2755" s="1"/>
      <c r="H2755" s="1"/>
      <c r="I2755" s="43"/>
    </row>
    <row r="2756" spans="1:9">
      <c r="A2756" t="s">
        <v>16</v>
      </c>
      <c r="B2756" t="s">
        <v>493</v>
      </c>
      <c r="C2756" t="str">
        <f t="shared" si="43"/>
        <v xml:space="preserve"> </v>
      </c>
      <c r="D2756">
        <v>1</v>
      </c>
      <c r="E2756">
        <v>1</v>
      </c>
      <c r="F2756" t="s">
        <v>494</v>
      </c>
      <c r="G2756" t="s">
        <v>13</v>
      </c>
      <c r="H2756" s="2">
        <f>VLOOKUP(B2756,'uc_2024-25'!D:U, 18, FALSE)</f>
        <v>0</v>
      </c>
      <c r="I2756" s="9"/>
    </row>
    <row r="2757" spans="1:9">
      <c r="A2757" s="1" t="s">
        <v>16</v>
      </c>
      <c r="B2757" s="1" t="s">
        <v>493</v>
      </c>
      <c r="C2757" t="str">
        <f t="shared" si="43"/>
        <v xml:space="preserve"> </v>
      </c>
      <c r="D2757" s="1">
        <v>1</v>
      </c>
      <c r="E2757" s="1">
        <v>1</v>
      </c>
      <c r="F2757" s="1" t="s">
        <v>494</v>
      </c>
      <c r="G2757" s="4" t="str">
        <f>VLOOKUP(B2756,'uc_2024-25'!D:AB, 25, FALSE)</f>
        <v>Coordenação externa ao ISA</v>
      </c>
      <c r="H2757" s="3">
        <v>0</v>
      </c>
      <c r="I2757" s="9"/>
    </row>
    <row r="2758" spans="1:9">
      <c r="A2758" t="s">
        <v>16</v>
      </c>
      <c r="B2758" t="s">
        <v>493</v>
      </c>
      <c r="C2758" t="str">
        <f t="shared" si="43"/>
        <v xml:space="preserve"> </v>
      </c>
      <c r="D2758">
        <v>1</v>
      </c>
      <c r="E2758">
        <v>1</v>
      </c>
      <c r="F2758" t="s">
        <v>494</v>
      </c>
      <c r="G2758" s="3"/>
      <c r="H2758" s="3">
        <v>0</v>
      </c>
      <c r="I2758" s="9"/>
    </row>
    <row r="2759" spans="1:9">
      <c r="A2759" s="1" t="s">
        <v>16</v>
      </c>
      <c r="B2759" s="1" t="s">
        <v>493</v>
      </c>
      <c r="C2759" t="str">
        <f t="shared" si="43"/>
        <v xml:space="preserve"> </v>
      </c>
      <c r="D2759" s="1">
        <v>1</v>
      </c>
      <c r="E2759" s="1">
        <v>1</v>
      </c>
      <c r="F2759" s="1" t="s">
        <v>494</v>
      </c>
      <c r="G2759" s="3"/>
      <c r="H2759" s="3">
        <v>0</v>
      </c>
      <c r="I2759" s="9"/>
    </row>
    <row r="2760" spans="1:9">
      <c r="A2760" t="s">
        <v>16</v>
      </c>
      <c r="B2760" t="s">
        <v>493</v>
      </c>
      <c r="C2760" t="str">
        <f t="shared" si="43"/>
        <v xml:space="preserve"> </v>
      </c>
      <c r="D2760">
        <v>1</v>
      </c>
      <c r="E2760">
        <v>1</v>
      </c>
      <c r="F2760" t="s">
        <v>494</v>
      </c>
      <c r="G2760" s="3"/>
      <c r="H2760" s="3">
        <v>0</v>
      </c>
      <c r="I2760" s="9"/>
    </row>
    <row r="2761" spans="1:9">
      <c r="A2761" s="1" t="s">
        <v>16</v>
      </c>
      <c r="B2761" s="1" t="s">
        <v>493</v>
      </c>
      <c r="C2761" t="str">
        <f t="shared" si="43"/>
        <v xml:space="preserve"> </v>
      </c>
      <c r="D2761" s="1">
        <v>1</v>
      </c>
      <c r="E2761" s="1">
        <v>1</v>
      </c>
      <c r="F2761" s="1" t="s">
        <v>494</v>
      </c>
      <c r="G2761" s="3"/>
      <c r="H2761" s="3">
        <v>0</v>
      </c>
      <c r="I2761" s="9"/>
    </row>
    <row r="2762" spans="1:9">
      <c r="A2762" t="s">
        <v>16</v>
      </c>
      <c r="B2762" t="s">
        <v>493</v>
      </c>
      <c r="C2762" t="str">
        <f t="shared" si="43"/>
        <v xml:space="preserve"> </v>
      </c>
      <c r="D2762">
        <v>1</v>
      </c>
      <c r="E2762">
        <v>1</v>
      </c>
      <c r="F2762" t="s">
        <v>494</v>
      </c>
      <c r="G2762" s="3"/>
      <c r="H2762" s="3">
        <v>0</v>
      </c>
      <c r="I2762" s="9"/>
    </row>
    <row r="2763" spans="1:9">
      <c r="A2763" s="1" t="s">
        <v>16</v>
      </c>
      <c r="B2763" s="1" t="s">
        <v>493</v>
      </c>
      <c r="C2763" t="str">
        <f t="shared" si="43"/>
        <v xml:space="preserve"> </v>
      </c>
      <c r="D2763" s="1">
        <v>1</v>
      </c>
      <c r="E2763" s="1">
        <v>1</v>
      </c>
      <c r="F2763" s="1" t="s">
        <v>494</v>
      </c>
      <c r="G2763" s="3"/>
      <c r="H2763" s="3">
        <v>0</v>
      </c>
      <c r="I2763" s="9"/>
    </row>
    <row r="2764" spans="1:9">
      <c r="A2764" t="s">
        <v>16</v>
      </c>
      <c r="B2764" t="s">
        <v>493</v>
      </c>
      <c r="C2764" t="str">
        <f t="shared" si="43"/>
        <v xml:space="preserve"> </v>
      </c>
      <c r="D2764">
        <v>1</v>
      </c>
      <c r="E2764">
        <v>1</v>
      </c>
      <c r="F2764" t="s">
        <v>494</v>
      </c>
      <c r="G2764" s="3"/>
      <c r="H2764" s="3">
        <v>0</v>
      </c>
      <c r="I2764" s="9"/>
    </row>
    <row r="2765" spans="1:9">
      <c r="A2765" s="1" t="s">
        <v>16</v>
      </c>
      <c r="B2765" s="1" t="s">
        <v>493</v>
      </c>
      <c r="C2765" t="str">
        <f t="shared" si="43"/>
        <v xml:space="preserve"> </v>
      </c>
      <c r="D2765" s="1">
        <v>1</v>
      </c>
      <c r="E2765" s="1">
        <v>1</v>
      </c>
      <c r="F2765" s="1" t="s">
        <v>494</v>
      </c>
      <c r="G2765" s="3"/>
      <c r="H2765" s="3">
        <v>0</v>
      </c>
      <c r="I2765" s="9"/>
    </row>
    <row r="2766" spans="1:9">
      <c r="A2766" t="s">
        <v>16</v>
      </c>
      <c r="B2766" t="s">
        <v>493</v>
      </c>
      <c r="C2766" t="str">
        <f t="shared" si="43"/>
        <v xml:space="preserve"> </v>
      </c>
      <c r="D2766">
        <v>1</v>
      </c>
      <c r="E2766">
        <v>1</v>
      </c>
      <c r="F2766" t="s">
        <v>494</v>
      </c>
      <c r="G2766" s="3"/>
      <c r="H2766" s="3">
        <v>0</v>
      </c>
      <c r="I2766" s="9"/>
    </row>
    <row r="2767" spans="1:9">
      <c r="A2767" s="1" t="s">
        <v>16</v>
      </c>
      <c r="B2767" s="1" t="s">
        <v>493</v>
      </c>
      <c r="C2767" t="str">
        <f t="shared" si="43"/>
        <v xml:space="preserve"> </v>
      </c>
      <c r="D2767" s="1">
        <v>1</v>
      </c>
      <c r="E2767" s="1">
        <v>1</v>
      </c>
      <c r="F2767" s="1" t="s">
        <v>494</v>
      </c>
      <c r="G2767" s="3"/>
      <c r="H2767" s="3">
        <v>0</v>
      </c>
      <c r="I2767" s="9"/>
    </row>
    <row r="2768" spans="1:9">
      <c r="A2768" t="s">
        <v>16</v>
      </c>
      <c r="B2768" t="s">
        <v>493</v>
      </c>
      <c r="C2768" t="str">
        <f t="shared" si="43"/>
        <v xml:space="preserve"> </v>
      </c>
      <c r="D2768">
        <v>1</v>
      </c>
      <c r="E2768">
        <v>1</v>
      </c>
      <c r="F2768" t="s">
        <v>494</v>
      </c>
      <c r="G2768" s="3"/>
      <c r="H2768" s="3">
        <v>0</v>
      </c>
      <c r="I2768" s="9"/>
    </row>
    <row r="2769" spans="1:9">
      <c r="A2769" s="1" t="s">
        <v>16</v>
      </c>
      <c r="B2769" s="1" t="s">
        <v>493</v>
      </c>
      <c r="C2769" t="str">
        <f t="shared" si="43"/>
        <v xml:space="preserve"> </v>
      </c>
      <c r="D2769" s="1">
        <v>1</v>
      </c>
      <c r="E2769" s="1">
        <v>1</v>
      </c>
      <c r="F2769" s="1" t="s">
        <v>494</v>
      </c>
      <c r="G2769" s="3"/>
      <c r="H2769" s="3">
        <v>0</v>
      </c>
      <c r="I2769" s="9"/>
    </row>
    <row r="2770" spans="1:9">
      <c r="A2770" t="s">
        <v>16</v>
      </c>
      <c r="B2770" t="s">
        <v>493</v>
      </c>
      <c r="C2770" t="str">
        <f t="shared" si="43"/>
        <v xml:space="preserve"> </v>
      </c>
      <c r="D2770">
        <v>1</v>
      </c>
      <c r="E2770">
        <v>1</v>
      </c>
      <c r="F2770" t="s">
        <v>494</v>
      </c>
      <c r="G2770" s="3"/>
      <c r="H2770" s="3">
        <v>0</v>
      </c>
      <c r="I2770" s="9"/>
    </row>
    <row r="2771" spans="1:9">
      <c r="A2771" s="1" t="s">
        <v>16</v>
      </c>
      <c r="B2771" s="1" t="s">
        <v>493</v>
      </c>
      <c r="C2771" t="str">
        <f t="shared" si="43"/>
        <v xml:space="preserve"> </v>
      </c>
      <c r="D2771" s="1">
        <v>1</v>
      </c>
      <c r="E2771" s="1">
        <v>1</v>
      </c>
      <c r="F2771" s="1" t="s">
        <v>494</v>
      </c>
      <c r="G2771" s="3"/>
      <c r="H2771" s="3">
        <v>0</v>
      </c>
      <c r="I2771" s="9"/>
    </row>
    <row r="2772" spans="1:9">
      <c r="A2772" t="s">
        <v>16</v>
      </c>
      <c r="B2772" t="s">
        <v>493</v>
      </c>
      <c r="C2772" t="str">
        <f t="shared" si="43"/>
        <v>10033</v>
      </c>
      <c r="D2772">
        <v>1</v>
      </c>
      <c r="E2772">
        <v>1</v>
      </c>
      <c r="F2772" t="s">
        <v>494</v>
      </c>
      <c r="G2772" t="s">
        <v>15</v>
      </c>
      <c r="H2772" s="2">
        <f>H2756-SUMIF(G2757:G2771,"&lt;&gt;",H2757:H2771)</f>
        <v>0</v>
      </c>
    </row>
    <row r="2773" spans="1:9">
      <c r="A2773" s="1"/>
      <c r="B2773" s="1"/>
      <c r="C2773" t="str">
        <f t="shared" si="43"/>
        <v xml:space="preserve"> </v>
      </c>
      <c r="D2773" s="1"/>
      <c r="E2773" s="1"/>
      <c r="F2773" s="1"/>
      <c r="G2773" s="1"/>
      <c r="H2773" s="1"/>
      <c r="I2773" s="43"/>
    </row>
    <row r="2774" spans="1:9">
      <c r="A2774" t="s">
        <v>34</v>
      </c>
      <c r="B2774" t="s">
        <v>495</v>
      </c>
      <c r="C2774" t="str">
        <f t="shared" si="43"/>
        <v xml:space="preserve"> </v>
      </c>
      <c r="D2774">
        <v>3</v>
      </c>
      <c r="E2774">
        <v>1</v>
      </c>
      <c r="F2774" t="s">
        <v>496</v>
      </c>
      <c r="G2774" t="s">
        <v>13</v>
      </c>
      <c r="H2774" s="2">
        <f>VLOOKUP(B2774,'uc_2024-25'!D:U, 18, FALSE)</f>
        <v>0</v>
      </c>
      <c r="I2774" s="9"/>
    </row>
    <row r="2775" spans="1:9">
      <c r="A2775" s="1" t="s">
        <v>34</v>
      </c>
      <c r="B2775" s="1" t="s">
        <v>495</v>
      </c>
      <c r="C2775" t="str">
        <f t="shared" si="43"/>
        <v xml:space="preserve"> </v>
      </c>
      <c r="D2775" s="1">
        <v>3</v>
      </c>
      <c r="E2775" s="1">
        <v>1</v>
      </c>
      <c r="F2775" s="1" t="s">
        <v>496</v>
      </c>
      <c r="G2775" s="4" t="str">
        <f>VLOOKUP(B2774,'uc_2024-25'!D:AB, 25, FALSE)</f>
        <v>Coordenação externa ao ISA</v>
      </c>
      <c r="H2775" s="3">
        <v>0</v>
      </c>
      <c r="I2775" s="9"/>
    </row>
    <row r="2776" spans="1:9">
      <c r="A2776" t="s">
        <v>34</v>
      </c>
      <c r="B2776" t="s">
        <v>495</v>
      </c>
      <c r="C2776" t="str">
        <f t="shared" si="43"/>
        <v xml:space="preserve"> </v>
      </c>
      <c r="D2776">
        <v>3</v>
      </c>
      <c r="E2776">
        <v>1</v>
      </c>
      <c r="F2776" t="s">
        <v>496</v>
      </c>
      <c r="G2776" s="3"/>
      <c r="H2776" s="3">
        <v>0</v>
      </c>
      <c r="I2776" s="9"/>
    </row>
    <row r="2777" spans="1:9">
      <c r="A2777" s="1" t="s">
        <v>34</v>
      </c>
      <c r="B2777" s="1" t="s">
        <v>495</v>
      </c>
      <c r="C2777" t="str">
        <f t="shared" si="43"/>
        <v xml:space="preserve"> </v>
      </c>
      <c r="D2777" s="1">
        <v>3</v>
      </c>
      <c r="E2777" s="1">
        <v>1</v>
      </c>
      <c r="F2777" s="1" t="s">
        <v>496</v>
      </c>
      <c r="G2777" s="3"/>
      <c r="H2777" s="3">
        <v>0</v>
      </c>
      <c r="I2777" s="9"/>
    </row>
    <row r="2778" spans="1:9">
      <c r="A2778" t="s">
        <v>34</v>
      </c>
      <c r="B2778" t="s">
        <v>495</v>
      </c>
      <c r="C2778" t="str">
        <f t="shared" si="43"/>
        <v xml:space="preserve"> </v>
      </c>
      <c r="D2778">
        <v>3</v>
      </c>
      <c r="E2778">
        <v>1</v>
      </c>
      <c r="F2778" t="s">
        <v>496</v>
      </c>
      <c r="G2778" s="3"/>
      <c r="H2778" s="3">
        <v>0</v>
      </c>
      <c r="I2778" s="9"/>
    </row>
    <row r="2779" spans="1:9">
      <c r="A2779" s="1" t="s">
        <v>34</v>
      </c>
      <c r="B2779" s="1" t="s">
        <v>495</v>
      </c>
      <c r="C2779" t="str">
        <f t="shared" si="43"/>
        <v xml:space="preserve"> </v>
      </c>
      <c r="D2779" s="1">
        <v>3</v>
      </c>
      <c r="E2779" s="1">
        <v>1</v>
      </c>
      <c r="F2779" s="1" t="s">
        <v>496</v>
      </c>
      <c r="G2779" s="3"/>
      <c r="H2779" s="3">
        <v>0</v>
      </c>
      <c r="I2779" s="9"/>
    </row>
    <row r="2780" spans="1:9">
      <c r="A2780" t="s">
        <v>34</v>
      </c>
      <c r="B2780" t="s">
        <v>495</v>
      </c>
      <c r="C2780" t="str">
        <f t="shared" si="43"/>
        <v xml:space="preserve"> </v>
      </c>
      <c r="D2780">
        <v>3</v>
      </c>
      <c r="E2780">
        <v>1</v>
      </c>
      <c r="F2780" t="s">
        <v>496</v>
      </c>
      <c r="G2780" s="3"/>
      <c r="H2780" s="3">
        <v>0</v>
      </c>
      <c r="I2780" s="9"/>
    </row>
    <row r="2781" spans="1:9">
      <c r="A2781" s="1" t="s">
        <v>34</v>
      </c>
      <c r="B2781" s="1" t="s">
        <v>495</v>
      </c>
      <c r="C2781" t="str">
        <f t="shared" si="43"/>
        <v xml:space="preserve"> </v>
      </c>
      <c r="D2781" s="1">
        <v>3</v>
      </c>
      <c r="E2781" s="1">
        <v>1</v>
      </c>
      <c r="F2781" s="1" t="s">
        <v>496</v>
      </c>
      <c r="G2781" s="3"/>
      <c r="H2781" s="3">
        <v>0</v>
      </c>
      <c r="I2781" s="9"/>
    </row>
    <row r="2782" spans="1:9">
      <c r="A2782" t="s">
        <v>34</v>
      </c>
      <c r="B2782" t="s">
        <v>495</v>
      </c>
      <c r="C2782" t="str">
        <f t="shared" si="43"/>
        <v xml:space="preserve"> </v>
      </c>
      <c r="D2782">
        <v>3</v>
      </c>
      <c r="E2782">
        <v>1</v>
      </c>
      <c r="F2782" t="s">
        <v>496</v>
      </c>
      <c r="G2782" s="3"/>
      <c r="H2782" s="3">
        <v>0</v>
      </c>
      <c r="I2782" s="9"/>
    </row>
    <row r="2783" spans="1:9">
      <c r="A2783" s="1" t="s">
        <v>34</v>
      </c>
      <c r="B2783" s="1" t="s">
        <v>495</v>
      </c>
      <c r="C2783" t="str">
        <f t="shared" si="43"/>
        <v xml:space="preserve"> </v>
      </c>
      <c r="D2783" s="1">
        <v>3</v>
      </c>
      <c r="E2783" s="1">
        <v>1</v>
      </c>
      <c r="F2783" s="1" t="s">
        <v>496</v>
      </c>
      <c r="G2783" s="3"/>
      <c r="H2783" s="3">
        <v>0</v>
      </c>
      <c r="I2783" s="9"/>
    </row>
    <row r="2784" spans="1:9">
      <c r="A2784" t="s">
        <v>34</v>
      </c>
      <c r="B2784" t="s">
        <v>495</v>
      </c>
      <c r="C2784" t="str">
        <f t="shared" si="43"/>
        <v xml:space="preserve"> </v>
      </c>
      <c r="D2784">
        <v>3</v>
      </c>
      <c r="E2784">
        <v>1</v>
      </c>
      <c r="F2784" t="s">
        <v>496</v>
      </c>
      <c r="G2784" s="3"/>
      <c r="H2784" s="3">
        <v>0</v>
      </c>
      <c r="I2784" s="9"/>
    </row>
    <row r="2785" spans="1:9">
      <c r="A2785" s="1" t="s">
        <v>34</v>
      </c>
      <c r="B2785" s="1" t="s">
        <v>495</v>
      </c>
      <c r="C2785" t="str">
        <f t="shared" si="43"/>
        <v xml:space="preserve"> </v>
      </c>
      <c r="D2785" s="1">
        <v>3</v>
      </c>
      <c r="E2785" s="1">
        <v>1</v>
      </c>
      <c r="F2785" s="1" t="s">
        <v>496</v>
      </c>
      <c r="G2785" s="3"/>
      <c r="H2785" s="3">
        <v>0</v>
      </c>
      <c r="I2785" s="9"/>
    </row>
    <row r="2786" spans="1:9">
      <c r="A2786" t="s">
        <v>34</v>
      </c>
      <c r="B2786" t="s">
        <v>495</v>
      </c>
      <c r="C2786" t="str">
        <f t="shared" si="43"/>
        <v xml:space="preserve"> </v>
      </c>
      <c r="D2786">
        <v>3</v>
      </c>
      <c r="E2786">
        <v>1</v>
      </c>
      <c r="F2786" t="s">
        <v>496</v>
      </c>
      <c r="G2786" s="3"/>
      <c r="H2786" s="3">
        <v>0</v>
      </c>
      <c r="I2786" s="9"/>
    </row>
    <row r="2787" spans="1:9">
      <c r="A2787" s="1" t="s">
        <v>34</v>
      </c>
      <c r="B2787" s="1" t="s">
        <v>495</v>
      </c>
      <c r="C2787" t="str">
        <f t="shared" si="43"/>
        <v xml:space="preserve"> </v>
      </c>
      <c r="D2787" s="1">
        <v>3</v>
      </c>
      <c r="E2787" s="1">
        <v>1</v>
      </c>
      <c r="F2787" s="1" t="s">
        <v>496</v>
      </c>
      <c r="G2787" s="3"/>
      <c r="H2787" s="3">
        <v>0</v>
      </c>
      <c r="I2787" s="9"/>
    </row>
    <row r="2788" spans="1:9">
      <c r="A2788" t="s">
        <v>34</v>
      </c>
      <c r="B2788" t="s">
        <v>495</v>
      </c>
      <c r="C2788" t="str">
        <f t="shared" si="43"/>
        <v xml:space="preserve"> </v>
      </c>
      <c r="D2788">
        <v>3</v>
      </c>
      <c r="E2788">
        <v>1</v>
      </c>
      <c r="F2788" t="s">
        <v>496</v>
      </c>
      <c r="G2788" s="3"/>
      <c r="H2788" s="3">
        <v>0</v>
      </c>
      <c r="I2788" s="9"/>
    </row>
    <row r="2789" spans="1:9">
      <c r="A2789" s="1" t="s">
        <v>34</v>
      </c>
      <c r="B2789" s="1" t="s">
        <v>495</v>
      </c>
      <c r="C2789" t="str">
        <f t="shared" si="43"/>
        <v xml:space="preserve"> </v>
      </c>
      <c r="D2789" s="1">
        <v>3</v>
      </c>
      <c r="E2789" s="1">
        <v>1</v>
      </c>
      <c r="F2789" s="1" t="s">
        <v>496</v>
      </c>
      <c r="G2789" s="3"/>
      <c r="H2789" s="3">
        <v>0</v>
      </c>
      <c r="I2789" s="9"/>
    </row>
    <row r="2790" spans="1:9">
      <c r="A2790" t="s">
        <v>34</v>
      </c>
      <c r="B2790" t="s">
        <v>495</v>
      </c>
      <c r="C2790" t="str">
        <f t="shared" si="43"/>
        <v>2512</v>
      </c>
      <c r="D2790">
        <v>3</v>
      </c>
      <c r="E2790">
        <v>1</v>
      </c>
      <c r="F2790" t="s">
        <v>496</v>
      </c>
      <c r="G2790" t="s">
        <v>15</v>
      </c>
      <c r="H2790" s="2">
        <f>H2774-SUMIF(G2775:G2789,"&lt;&gt;",H2775:H2789)</f>
        <v>0</v>
      </c>
    </row>
    <row r="2791" spans="1:9">
      <c r="A2791" s="1"/>
      <c r="B2791" s="1"/>
      <c r="C2791" t="str">
        <f t="shared" si="43"/>
        <v xml:space="preserve"> </v>
      </c>
      <c r="D2791" s="1"/>
      <c r="E2791" s="1"/>
      <c r="F2791" s="1"/>
      <c r="G2791" s="1"/>
      <c r="H2791" s="1"/>
      <c r="I2791" s="43"/>
    </row>
    <row r="2792" spans="1:9">
      <c r="A2792" t="s">
        <v>34</v>
      </c>
      <c r="B2792" t="s">
        <v>497</v>
      </c>
      <c r="C2792" t="str">
        <f t="shared" si="43"/>
        <v xml:space="preserve"> </v>
      </c>
      <c r="D2792">
        <v>3</v>
      </c>
      <c r="E2792">
        <v>1</v>
      </c>
      <c r="F2792" t="s">
        <v>498</v>
      </c>
      <c r="G2792" t="s">
        <v>13</v>
      </c>
      <c r="H2792" s="2">
        <f>VLOOKUP(B2792,'uc_2024-25'!D:U, 18, FALSE)</f>
        <v>84</v>
      </c>
      <c r="I2792" s="9"/>
    </row>
    <row r="2793" spans="1:9">
      <c r="A2793" s="1" t="s">
        <v>34</v>
      </c>
      <c r="B2793" s="1" t="s">
        <v>497</v>
      </c>
      <c r="C2793" t="str">
        <f t="shared" si="43"/>
        <v xml:space="preserve"> </v>
      </c>
      <c r="D2793" s="1">
        <v>3</v>
      </c>
      <c r="E2793" s="1">
        <v>1</v>
      </c>
      <c r="F2793" s="1" t="s">
        <v>498</v>
      </c>
      <c r="G2793" s="4" t="str">
        <f>VLOOKUP(B2792,'uc_2024-25'!D:AB, 25, FALSE)</f>
        <v>Elsa Maria Félix Gonçalves</v>
      </c>
      <c r="H2793" s="3">
        <v>36</v>
      </c>
      <c r="I2793" s="9"/>
    </row>
    <row r="2794" spans="1:9">
      <c r="A2794" t="s">
        <v>34</v>
      </c>
      <c r="B2794" t="s">
        <v>497</v>
      </c>
      <c r="C2794" t="str">
        <f t="shared" si="43"/>
        <v xml:space="preserve"> </v>
      </c>
      <c r="D2794">
        <v>3</v>
      </c>
      <c r="E2794">
        <v>1</v>
      </c>
      <c r="F2794" t="s">
        <v>498</v>
      </c>
      <c r="G2794" s="3" t="s">
        <v>171</v>
      </c>
      <c r="H2794" s="3">
        <v>24</v>
      </c>
      <c r="I2794" s="9"/>
    </row>
    <row r="2795" spans="1:9">
      <c r="A2795" s="1" t="s">
        <v>34</v>
      </c>
      <c r="B2795" s="1" t="s">
        <v>497</v>
      </c>
      <c r="C2795" t="str">
        <f t="shared" si="43"/>
        <v xml:space="preserve"> </v>
      </c>
      <c r="D2795" s="1">
        <v>3</v>
      </c>
      <c r="E2795" s="1">
        <v>1</v>
      </c>
      <c r="F2795" s="1" t="s">
        <v>498</v>
      </c>
      <c r="G2795" s="3" t="s">
        <v>186</v>
      </c>
      <c r="H2795" s="3">
        <v>24</v>
      </c>
      <c r="I2795" s="9"/>
    </row>
    <row r="2796" spans="1:9">
      <c r="A2796" t="s">
        <v>34</v>
      </c>
      <c r="B2796" t="s">
        <v>497</v>
      </c>
      <c r="C2796" t="str">
        <f t="shared" si="43"/>
        <v xml:space="preserve"> </v>
      </c>
      <c r="D2796">
        <v>3</v>
      </c>
      <c r="E2796">
        <v>1</v>
      </c>
      <c r="F2796" t="s">
        <v>498</v>
      </c>
      <c r="G2796" s="3"/>
      <c r="H2796" s="3">
        <v>0</v>
      </c>
      <c r="I2796" s="9"/>
    </row>
    <row r="2797" spans="1:9">
      <c r="A2797" s="1" t="s">
        <v>34</v>
      </c>
      <c r="B2797" s="1" t="s">
        <v>497</v>
      </c>
      <c r="C2797" t="str">
        <f t="shared" si="43"/>
        <v xml:space="preserve"> </v>
      </c>
      <c r="D2797" s="1">
        <v>3</v>
      </c>
      <c r="E2797" s="1">
        <v>1</v>
      </c>
      <c r="F2797" s="1" t="s">
        <v>498</v>
      </c>
      <c r="G2797" s="3"/>
      <c r="H2797" s="3">
        <v>0</v>
      </c>
      <c r="I2797" s="9"/>
    </row>
    <row r="2798" spans="1:9">
      <c r="A2798" t="s">
        <v>34</v>
      </c>
      <c r="B2798" t="s">
        <v>497</v>
      </c>
      <c r="C2798" t="str">
        <f t="shared" si="43"/>
        <v xml:space="preserve"> </v>
      </c>
      <c r="D2798">
        <v>3</v>
      </c>
      <c r="E2798">
        <v>1</v>
      </c>
      <c r="F2798" t="s">
        <v>498</v>
      </c>
      <c r="G2798" s="3"/>
      <c r="H2798" s="3">
        <v>0</v>
      </c>
      <c r="I2798" s="9"/>
    </row>
    <row r="2799" spans="1:9">
      <c r="A2799" s="1" t="s">
        <v>34</v>
      </c>
      <c r="B2799" s="1" t="s">
        <v>497</v>
      </c>
      <c r="C2799" t="str">
        <f t="shared" si="43"/>
        <v xml:space="preserve"> </v>
      </c>
      <c r="D2799" s="1">
        <v>3</v>
      </c>
      <c r="E2799" s="1">
        <v>1</v>
      </c>
      <c r="F2799" s="1" t="s">
        <v>498</v>
      </c>
      <c r="G2799" s="3"/>
      <c r="H2799" s="3">
        <v>0</v>
      </c>
      <c r="I2799" s="9"/>
    </row>
    <row r="2800" spans="1:9">
      <c r="A2800" t="s">
        <v>34</v>
      </c>
      <c r="B2800" t="s">
        <v>497</v>
      </c>
      <c r="C2800" t="str">
        <f t="shared" si="43"/>
        <v xml:space="preserve"> </v>
      </c>
      <c r="D2800">
        <v>3</v>
      </c>
      <c r="E2800">
        <v>1</v>
      </c>
      <c r="F2800" t="s">
        <v>498</v>
      </c>
      <c r="G2800" s="3"/>
      <c r="H2800" s="3">
        <v>0</v>
      </c>
      <c r="I2800" s="9"/>
    </row>
    <row r="2801" spans="1:9">
      <c r="A2801" s="1" t="s">
        <v>34</v>
      </c>
      <c r="B2801" s="1" t="s">
        <v>497</v>
      </c>
      <c r="C2801" t="str">
        <f t="shared" si="43"/>
        <v xml:space="preserve"> </v>
      </c>
      <c r="D2801" s="1">
        <v>3</v>
      </c>
      <c r="E2801" s="1">
        <v>1</v>
      </c>
      <c r="F2801" s="1" t="s">
        <v>498</v>
      </c>
      <c r="G2801" s="3"/>
      <c r="H2801" s="3">
        <v>0</v>
      </c>
      <c r="I2801" s="9"/>
    </row>
    <row r="2802" spans="1:9">
      <c r="A2802" t="s">
        <v>34</v>
      </c>
      <c r="B2802" t="s">
        <v>497</v>
      </c>
      <c r="C2802" t="str">
        <f t="shared" si="43"/>
        <v xml:space="preserve"> </v>
      </c>
      <c r="D2802">
        <v>3</v>
      </c>
      <c r="E2802">
        <v>1</v>
      </c>
      <c r="F2802" t="s">
        <v>498</v>
      </c>
      <c r="G2802" s="3"/>
      <c r="H2802" s="3">
        <v>0</v>
      </c>
      <c r="I2802" s="9"/>
    </row>
    <row r="2803" spans="1:9">
      <c r="A2803" s="1" t="s">
        <v>34</v>
      </c>
      <c r="B2803" s="1" t="s">
        <v>497</v>
      </c>
      <c r="C2803" t="str">
        <f t="shared" si="43"/>
        <v xml:space="preserve"> </v>
      </c>
      <c r="D2803" s="1">
        <v>3</v>
      </c>
      <c r="E2803" s="1">
        <v>1</v>
      </c>
      <c r="F2803" s="1" t="s">
        <v>498</v>
      </c>
      <c r="G2803" s="3"/>
      <c r="H2803" s="3">
        <v>0</v>
      </c>
      <c r="I2803" s="9"/>
    </row>
    <row r="2804" spans="1:9">
      <c r="A2804" t="s">
        <v>34</v>
      </c>
      <c r="B2804" t="s">
        <v>497</v>
      </c>
      <c r="C2804" t="str">
        <f t="shared" si="43"/>
        <v xml:space="preserve"> </v>
      </c>
      <c r="D2804">
        <v>3</v>
      </c>
      <c r="E2804">
        <v>1</v>
      </c>
      <c r="F2804" t="s">
        <v>498</v>
      </c>
      <c r="G2804" s="3"/>
      <c r="H2804" s="3">
        <v>0</v>
      </c>
      <c r="I2804" s="9"/>
    </row>
    <row r="2805" spans="1:9">
      <c r="A2805" s="1" t="s">
        <v>34</v>
      </c>
      <c r="B2805" s="1" t="s">
        <v>497</v>
      </c>
      <c r="C2805" t="str">
        <f t="shared" si="43"/>
        <v xml:space="preserve"> </v>
      </c>
      <c r="D2805" s="1">
        <v>3</v>
      </c>
      <c r="E2805" s="1">
        <v>1</v>
      </c>
      <c r="F2805" s="1" t="s">
        <v>498</v>
      </c>
      <c r="G2805" s="3"/>
      <c r="H2805" s="3">
        <v>0</v>
      </c>
      <c r="I2805" s="9"/>
    </row>
    <row r="2806" spans="1:9">
      <c r="A2806" t="s">
        <v>34</v>
      </c>
      <c r="B2806" t="s">
        <v>497</v>
      </c>
      <c r="C2806" t="str">
        <f t="shared" si="43"/>
        <v xml:space="preserve"> </v>
      </c>
      <c r="D2806">
        <v>3</v>
      </c>
      <c r="E2806">
        <v>1</v>
      </c>
      <c r="F2806" t="s">
        <v>498</v>
      </c>
      <c r="G2806" s="3"/>
      <c r="H2806" s="3">
        <v>0</v>
      </c>
      <c r="I2806" s="9"/>
    </row>
    <row r="2807" spans="1:9">
      <c r="A2807" s="1" t="s">
        <v>34</v>
      </c>
      <c r="B2807" s="1" t="s">
        <v>497</v>
      </c>
      <c r="C2807" t="str">
        <f t="shared" si="43"/>
        <v xml:space="preserve"> </v>
      </c>
      <c r="D2807" s="1">
        <v>3</v>
      </c>
      <c r="E2807" s="1">
        <v>1</v>
      </c>
      <c r="F2807" s="1" t="s">
        <v>498</v>
      </c>
      <c r="G2807" s="3"/>
      <c r="H2807" s="3">
        <v>0</v>
      </c>
      <c r="I2807" s="9"/>
    </row>
    <row r="2808" spans="1:9">
      <c r="A2808" t="s">
        <v>34</v>
      </c>
      <c r="B2808" t="s">
        <v>497</v>
      </c>
      <c r="C2808" t="str">
        <f t="shared" si="43"/>
        <v>2513</v>
      </c>
      <c r="D2808">
        <v>3</v>
      </c>
      <c r="E2808">
        <v>1</v>
      </c>
      <c r="F2808" t="s">
        <v>498</v>
      </c>
      <c r="G2808" t="s">
        <v>15</v>
      </c>
      <c r="H2808" s="2">
        <f>H2792-SUMIF(G2793:G2807,"&lt;&gt;",H2793:H2807)</f>
        <v>0</v>
      </c>
    </row>
    <row r="2809" spans="1:9">
      <c r="A2809" s="1"/>
      <c r="B2809" s="1"/>
      <c r="C2809" t="str">
        <f t="shared" si="43"/>
        <v xml:space="preserve"> </v>
      </c>
      <c r="D2809" s="1"/>
      <c r="E2809" s="1"/>
      <c r="F2809" s="1"/>
      <c r="G2809" s="1"/>
      <c r="H2809" s="1"/>
      <c r="I2809" s="43"/>
    </row>
    <row r="2810" spans="1:9">
      <c r="A2810" t="s">
        <v>34</v>
      </c>
      <c r="B2810" t="s">
        <v>499</v>
      </c>
      <c r="C2810" t="str">
        <f t="shared" si="43"/>
        <v xml:space="preserve"> </v>
      </c>
      <c r="D2810">
        <v>1</v>
      </c>
      <c r="E2810">
        <v>1</v>
      </c>
      <c r="F2810" t="s">
        <v>500</v>
      </c>
      <c r="G2810" t="s">
        <v>13</v>
      </c>
      <c r="H2810" s="2">
        <f>VLOOKUP(B2810,'uc_2024-25'!D:U, 18, FALSE)</f>
        <v>56</v>
      </c>
      <c r="I2810" s="9"/>
    </row>
    <row r="2811" spans="1:9">
      <c r="A2811" s="1" t="s">
        <v>34</v>
      </c>
      <c r="B2811" s="1" t="s">
        <v>499</v>
      </c>
      <c r="C2811" t="str">
        <f t="shared" si="43"/>
        <v xml:space="preserve"> </v>
      </c>
      <c r="D2811" s="1">
        <v>1</v>
      </c>
      <c r="E2811" s="1">
        <v>1</v>
      </c>
      <c r="F2811" s="1" t="s">
        <v>500</v>
      </c>
      <c r="G2811" s="4" t="str">
        <f>VLOOKUP(B2810,'uc_2024-25'!D:AB, 25, FALSE)</f>
        <v>Maria Madalena Calado Santos Sobral da Fonseca</v>
      </c>
      <c r="H2811" s="3">
        <v>40</v>
      </c>
      <c r="I2811" s="9"/>
    </row>
    <row r="2812" spans="1:9">
      <c r="A2812" t="s">
        <v>34</v>
      </c>
      <c r="B2812" t="s">
        <v>499</v>
      </c>
      <c r="C2812" t="str">
        <f t="shared" si="43"/>
        <v xml:space="preserve"> </v>
      </c>
      <c r="D2812">
        <v>1</v>
      </c>
      <c r="E2812">
        <v>1</v>
      </c>
      <c r="F2812" t="s">
        <v>500</v>
      </c>
      <c r="G2812" s="3" t="s">
        <v>501</v>
      </c>
      <c r="H2812" s="3">
        <v>8</v>
      </c>
      <c r="I2812" s="9"/>
    </row>
    <row r="2813" spans="1:9">
      <c r="A2813" s="1" t="s">
        <v>34</v>
      </c>
      <c r="B2813" s="1" t="s">
        <v>499</v>
      </c>
      <c r="C2813" t="str">
        <f t="shared" si="43"/>
        <v xml:space="preserve"> </v>
      </c>
      <c r="D2813" s="1">
        <v>1</v>
      </c>
      <c r="E2813" s="1">
        <v>1</v>
      </c>
      <c r="F2813" s="1" t="s">
        <v>500</v>
      </c>
      <c r="G2813" s="3" t="s">
        <v>226</v>
      </c>
      <c r="H2813" s="3">
        <v>8</v>
      </c>
      <c r="I2813" s="9"/>
    </row>
    <row r="2814" spans="1:9">
      <c r="A2814" t="s">
        <v>34</v>
      </c>
      <c r="B2814" t="s">
        <v>499</v>
      </c>
      <c r="C2814" t="str">
        <f t="shared" si="43"/>
        <v xml:space="preserve"> </v>
      </c>
      <c r="D2814">
        <v>1</v>
      </c>
      <c r="E2814">
        <v>1</v>
      </c>
      <c r="F2814" t="s">
        <v>500</v>
      </c>
      <c r="G2814" s="3"/>
      <c r="H2814" s="3">
        <v>0</v>
      </c>
      <c r="I2814" s="9"/>
    </row>
    <row r="2815" spans="1:9">
      <c r="A2815" s="1" t="s">
        <v>34</v>
      </c>
      <c r="B2815" s="1" t="s">
        <v>499</v>
      </c>
      <c r="C2815" t="str">
        <f t="shared" si="43"/>
        <v xml:space="preserve"> </v>
      </c>
      <c r="D2815" s="1">
        <v>1</v>
      </c>
      <c r="E2815" s="1">
        <v>1</v>
      </c>
      <c r="F2815" s="1" t="s">
        <v>500</v>
      </c>
      <c r="G2815" s="3"/>
      <c r="H2815" s="3">
        <v>0</v>
      </c>
      <c r="I2815" s="9"/>
    </row>
    <row r="2816" spans="1:9">
      <c r="A2816" t="s">
        <v>34</v>
      </c>
      <c r="B2816" t="s">
        <v>499</v>
      </c>
      <c r="C2816" t="str">
        <f t="shared" si="43"/>
        <v xml:space="preserve"> </v>
      </c>
      <c r="D2816">
        <v>1</v>
      </c>
      <c r="E2816">
        <v>1</v>
      </c>
      <c r="F2816" t="s">
        <v>500</v>
      </c>
      <c r="G2816" s="3"/>
      <c r="H2816" s="3">
        <v>0</v>
      </c>
      <c r="I2816" s="9"/>
    </row>
    <row r="2817" spans="1:9">
      <c r="A2817" s="1" t="s">
        <v>34</v>
      </c>
      <c r="B2817" s="1" t="s">
        <v>499</v>
      </c>
      <c r="C2817" t="str">
        <f t="shared" si="43"/>
        <v xml:space="preserve"> </v>
      </c>
      <c r="D2817" s="1">
        <v>1</v>
      </c>
      <c r="E2817" s="1">
        <v>1</v>
      </c>
      <c r="F2817" s="1" t="s">
        <v>500</v>
      </c>
      <c r="G2817" s="3"/>
      <c r="H2817" s="3">
        <v>0</v>
      </c>
      <c r="I2817" s="9"/>
    </row>
    <row r="2818" spans="1:9">
      <c r="A2818" t="s">
        <v>34</v>
      </c>
      <c r="B2818" t="s">
        <v>499</v>
      </c>
      <c r="C2818" t="str">
        <f t="shared" si="43"/>
        <v xml:space="preserve"> </v>
      </c>
      <c r="D2818">
        <v>1</v>
      </c>
      <c r="E2818">
        <v>1</v>
      </c>
      <c r="F2818" t="s">
        <v>500</v>
      </c>
      <c r="G2818" s="3"/>
      <c r="H2818" s="3">
        <v>0</v>
      </c>
      <c r="I2818" s="9"/>
    </row>
    <row r="2819" spans="1:9">
      <c r="A2819" s="1" t="s">
        <v>34</v>
      </c>
      <c r="B2819" s="1" t="s">
        <v>499</v>
      </c>
      <c r="C2819" t="str">
        <f t="shared" ref="C2819:C2882" si="44">IF(G2819="Em falta (positivo); A mais (negativo):",B2819," ")</f>
        <v xml:space="preserve"> </v>
      </c>
      <c r="D2819" s="1">
        <v>1</v>
      </c>
      <c r="E2819" s="1">
        <v>1</v>
      </c>
      <c r="F2819" s="1" t="s">
        <v>500</v>
      </c>
      <c r="G2819" s="3"/>
      <c r="H2819" s="3">
        <v>0</v>
      </c>
      <c r="I2819" s="9"/>
    </row>
    <row r="2820" spans="1:9">
      <c r="A2820" t="s">
        <v>34</v>
      </c>
      <c r="B2820" t="s">
        <v>499</v>
      </c>
      <c r="C2820" t="str">
        <f t="shared" si="44"/>
        <v xml:space="preserve"> </v>
      </c>
      <c r="D2820">
        <v>1</v>
      </c>
      <c r="E2820">
        <v>1</v>
      </c>
      <c r="F2820" t="s">
        <v>500</v>
      </c>
      <c r="G2820" s="3"/>
      <c r="H2820" s="3">
        <v>0</v>
      </c>
      <c r="I2820" s="9"/>
    </row>
    <row r="2821" spans="1:9">
      <c r="A2821" s="1" t="s">
        <v>34</v>
      </c>
      <c r="B2821" s="1" t="s">
        <v>499</v>
      </c>
      <c r="C2821" t="str">
        <f t="shared" si="44"/>
        <v xml:space="preserve"> </v>
      </c>
      <c r="D2821" s="1">
        <v>1</v>
      </c>
      <c r="E2821" s="1">
        <v>1</v>
      </c>
      <c r="F2821" s="1" t="s">
        <v>500</v>
      </c>
      <c r="G2821" s="3"/>
      <c r="H2821" s="3">
        <v>0</v>
      </c>
      <c r="I2821" s="9"/>
    </row>
    <row r="2822" spans="1:9">
      <c r="A2822" t="s">
        <v>34</v>
      </c>
      <c r="B2822" t="s">
        <v>499</v>
      </c>
      <c r="C2822" t="str">
        <f t="shared" si="44"/>
        <v xml:space="preserve"> </v>
      </c>
      <c r="D2822">
        <v>1</v>
      </c>
      <c r="E2822">
        <v>1</v>
      </c>
      <c r="F2822" t="s">
        <v>500</v>
      </c>
      <c r="G2822" s="3"/>
      <c r="H2822" s="3">
        <v>0</v>
      </c>
      <c r="I2822" s="9"/>
    </row>
    <row r="2823" spans="1:9">
      <c r="A2823" s="1" t="s">
        <v>34</v>
      </c>
      <c r="B2823" s="1" t="s">
        <v>499</v>
      </c>
      <c r="C2823" t="str">
        <f t="shared" si="44"/>
        <v xml:space="preserve"> </v>
      </c>
      <c r="D2823" s="1">
        <v>1</v>
      </c>
      <c r="E2823" s="1">
        <v>1</v>
      </c>
      <c r="F2823" s="1" t="s">
        <v>500</v>
      </c>
      <c r="G2823" s="3"/>
      <c r="H2823" s="3">
        <v>0</v>
      </c>
      <c r="I2823" s="9"/>
    </row>
    <row r="2824" spans="1:9">
      <c r="A2824" t="s">
        <v>34</v>
      </c>
      <c r="B2824" t="s">
        <v>499</v>
      </c>
      <c r="C2824" t="str">
        <f t="shared" si="44"/>
        <v xml:space="preserve"> </v>
      </c>
      <c r="D2824">
        <v>1</v>
      </c>
      <c r="E2824">
        <v>1</v>
      </c>
      <c r="F2824" t="s">
        <v>500</v>
      </c>
      <c r="G2824" s="3"/>
      <c r="H2824" s="3">
        <v>0</v>
      </c>
      <c r="I2824" s="9"/>
    </row>
    <row r="2825" spans="1:9">
      <c r="A2825" s="1" t="s">
        <v>34</v>
      </c>
      <c r="B2825" s="1" t="s">
        <v>499</v>
      </c>
      <c r="C2825" t="str">
        <f t="shared" si="44"/>
        <v xml:space="preserve"> </v>
      </c>
      <c r="D2825" s="1">
        <v>1</v>
      </c>
      <c r="E2825" s="1">
        <v>1</v>
      </c>
      <c r="F2825" s="1" t="s">
        <v>500</v>
      </c>
      <c r="G2825" s="3"/>
      <c r="H2825" s="3">
        <v>0</v>
      </c>
      <c r="I2825" s="9"/>
    </row>
    <row r="2826" spans="1:9">
      <c r="A2826" t="s">
        <v>34</v>
      </c>
      <c r="B2826" t="s">
        <v>499</v>
      </c>
      <c r="C2826" t="str">
        <f t="shared" si="44"/>
        <v>2514</v>
      </c>
      <c r="D2826">
        <v>1</v>
      </c>
      <c r="E2826">
        <v>1</v>
      </c>
      <c r="F2826" t="s">
        <v>500</v>
      </c>
      <c r="G2826" t="s">
        <v>15</v>
      </c>
      <c r="H2826" s="2">
        <f>H2810-SUMIF(G2811:G2825,"&lt;&gt;",H2811:H2825)</f>
        <v>0</v>
      </c>
    </row>
    <row r="2827" spans="1:9">
      <c r="A2827" s="1"/>
      <c r="B2827" s="1"/>
      <c r="C2827" t="str">
        <f t="shared" si="44"/>
        <v xml:space="preserve"> </v>
      </c>
      <c r="D2827" s="1"/>
      <c r="E2827" s="1"/>
      <c r="F2827" s="1"/>
      <c r="G2827" s="1"/>
      <c r="H2827" s="1"/>
      <c r="I2827" s="43"/>
    </row>
    <row r="2828" spans="1:9">
      <c r="A2828" t="s">
        <v>34</v>
      </c>
      <c r="B2828" t="s">
        <v>502</v>
      </c>
      <c r="C2828" t="str">
        <f t="shared" si="44"/>
        <v xml:space="preserve"> </v>
      </c>
      <c r="D2828">
        <v>2</v>
      </c>
      <c r="E2828">
        <v>1</v>
      </c>
      <c r="F2828" t="s">
        <v>503</v>
      </c>
      <c r="G2828" t="s">
        <v>13</v>
      </c>
      <c r="H2828" s="2">
        <f>VLOOKUP(B2828,'uc_2024-25'!D:U, 18, FALSE)</f>
        <v>28</v>
      </c>
      <c r="I2828" s="9"/>
    </row>
    <row r="2829" spans="1:9">
      <c r="A2829" s="1" t="s">
        <v>34</v>
      </c>
      <c r="B2829" s="1" t="s">
        <v>502</v>
      </c>
      <c r="C2829" t="str">
        <f t="shared" si="44"/>
        <v xml:space="preserve"> </v>
      </c>
      <c r="D2829" s="1">
        <v>2</v>
      </c>
      <c r="E2829" s="1">
        <v>1</v>
      </c>
      <c r="F2829" s="1" t="s">
        <v>503</v>
      </c>
      <c r="G2829" s="4" t="str">
        <f>VLOOKUP(B2828,'uc_2024-25'!D:AB, 25, FALSE)</f>
        <v>Maria Madalena Calado Santos Sobral da Fonseca</v>
      </c>
      <c r="H2829" s="3">
        <v>24</v>
      </c>
      <c r="I2829" s="9"/>
    </row>
    <row r="2830" spans="1:9">
      <c r="A2830" t="s">
        <v>34</v>
      </c>
      <c r="B2830" t="s">
        <v>502</v>
      </c>
      <c r="C2830" t="str">
        <f t="shared" si="44"/>
        <v xml:space="preserve"> </v>
      </c>
      <c r="D2830">
        <v>2</v>
      </c>
      <c r="E2830">
        <v>1</v>
      </c>
      <c r="F2830" t="s">
        <v>503</v>
      </c>
      <c r="G2830" s="3" t="s">
        <v>226</v>
      </c>
      <c r="H2830" s="3">
        <v>4</v>
      </c>
      <c r="I2830" s="9"/>
    </row>
    <row r="2831" spans="1:9">
      <c r="A2831" s="1" t="s">
        <v>34</v>
      </c>
      <c r="B2831" s="1" t="s">
        <v>502</v>
      </c>
      <c r="C2831" t="str">
        <f t="shared" si="44"/>
        <v xml:space="preserve"> </v>
      </c>
      <c r="D2831" s="1">
        <v>2</v>
      </c>
      <c r="E2831" s="1">
        <v>1</v>
      </c>
      <c r="F2831" s="1" t="s">
        <v>503</v>
      </c>
      <c r="G2831" s="3"/>
      <c r="H2831" s="3">
        <v>0</v>
      </c>
      <c r="I2831" s="9"/>
    </row>
    <row r="2832" spans="1:9">
      <c r="A2832" t="s">
        <v>34</v>
      </c>
      <c r="B2832" t="s">
        <v>502</v>
      </c>
      <c r="C2832" t="str">
        <f t="shared" si="44"/>
        <v xml:space="preserve"> </v>
      </c>
      <c r="D2832">
        <v>2</v>
      </c>
      <c r="E2832">
        <v>1</v>
      </c>
      <c r="F2832" t="s">
        <v>503</v>
      </c>
      <c r="G2832" s="3"/>
      <c r="H2832" s="3">
        <v>0</v>
      </c>
      <c r="I2832" s="9"/>
    </row>
    <row r="2833" spans="1:9">
      <c r="A2833" s="1" t="s">
        <v>34</v>
      </c>
      <c r="B2833" s="1" t="s">
        <v>502</v>
      </c>
      <c r="C2833" t="str">
        <f t="shared" si="44"/>
        <v xml:space="preserve"> </v>
      </c>
      <c r="D2833" s="1">
        <v>2</v>
      </c>
      <c r="E2833" s="1">
        <v>1</v>
      </c>
      <c r="F2833" s="1" t="s">
        <v>503</v>
      </c>
      <c r="G2833" s="3"/>
      <c r="H2833" s="3">
        <v>0</v>
      </c>
      <c r="I2833" s="9"/>
    </row>
    <row r="2834" spans="1:9">
      <c r="A2834" t="s">
        <v>34</v>
      </c>
      <c r="B2834" t="s">
        <v>502</v>
      </c>
      <c r="C2834" t="str">
        <f t="shared" si="44"/>
        <v xml:space="preserve"> </v>
      </c>
      <c r="D2834">
        <v>2</v>
      </c>
      <c r="E2834">
        <v>1</v>
      </c>
      <c r="F2834" t="s">
        <v>503</v>
      </c>
      <c r="G2834" s="3"/>
      <c r="H2834" s="3">
        <v>0</v>
      </c>
      <c r="I2834" s="9"/>
    </row>
    <row r="2835" spans="1:9">
      <c r="A2835" s="1" t="s">
        <v>34</v>
      </c>
      <c r="B2835" s="1" t="s">
        <v>502</v>
      </c>
      <c r="C2835" t="str">
        <f t="shared" si="44"/>
        <v xml:space="preserve"> </v>
      </c>
      <c r="D2835" s="1">
        <v>2</v>
      </c>
      <c r="E2835" s="1">
        <v>1</v>
      </c>
      <c r="F2835" s="1" t="s">
        <v>503</v>
      </c>
      <c r="G2835" s="3"/>
      <c r="H2835" s="3">
        <v>0</v>
      </c>
      <c r="I2835" s="9"/>
    </row>
    <row r="2836" spans="1:9">
      <c r="A2836" t="s">
        <v>34</v>
      </c>
      <c r="B2836" t="s">
        <v>502</v>
      </c>
      <c r="C2836" t="str">
        <f t="shared" si="44"/>
        <v xml:space="preserve"> </v>
      </c>
      <c r="D2836">
        <v>2</v>
      </c>
      <c r="E2836">
        <v>1</v>
      </c>
      <c r="F2836" t="s">
        <v>503</v>
      </c>
      <c r="G2836" s="3"/>
      <c r="H2836" s="3">
        <v>0</v>
      </c>
      <c r="I2836" s="9"/>
    </row>
    <row r="2837" spans="1:9">
      <c r="A2837" s="1" t="s">
        <v>34</v>
      </c>
      <c r="B2837" s="1" t="s">
        <v>502</v>
      </c>
      <c r="C2837" t="str">
        <f t="shared" si="44"/>
        <v xml:space="preserve"> </v>
      </c>
      <c r="D2837" s="1">
        <v>2</v>
      </c>
      <c r="E2837" s="1">
        <v>1</v>
      </c>
      <c r="F2837" s="1" t="s">
        <v>503</v>
      </c>
      <c r="G2837" s="3"/>
      <c r="H2837" s="3">
        <v>0</v>
      </c>
      <c r="I2837" s="9"/>
    </row>
    <row r="2838" spans="1:9">
      <c r="A2838" t="s">
        <v>34</v>
      </c>
      <c r="B2838" t="s">
        <v>502</v>
      </c>
      <c r="C2838" t="str">
        <f t="shared" si="44"/>
        <v xml:space="preserve"> </v>
      </c>
      <c r="D2838">
        <v>2</v>
      </c>
      <c r="E2838">
        <v>1</v>
      </c>
      <c r="F2838" t="s">
        <v>503</v>
      </c>
      <c r="G2838" s="3"/>
      <c r="H2838" s="3">
        <v>0</v>
      </c>
      <c r="I2838" s="9"/>
    </row>
    <row r="2839" spans="1:9">
      <c r="A2839" s="1" t="s">
        <v>34</v>
      </c>
      <c r="B2839" s="1" t="s">
        <v>502</v>
      </c>
      <c r="C2839" t="str">
        <f t="shared" si="44"/>
        <v xml:space="preserve"> </v>
      </c>
      <c r="D2839" s="1">
        <v>2</v>
      </c>
      <c r="E2839" s="1">
        <v>1</v>
      </c>
      <c r="F2839" s="1" t="s">
        <v>503</v>
      </c>
      <c r="G2839" s="3"/>
      <c r="H2839" s="3">
        <v>0</v>
      </c>
      <c r="I2839" s="9"/>
    </row>
    <row r="2840" spans="1:9">
      <c r="A2840" t="s">
        <v>34</v>
      </c>
      <c r="B2840" t="s">
        <v>502</v>
      </c>
      <c r="C2840" t="str">
        <f t="shared" si="44"/>
        <v xml:space="preserve"> </v>
      </c>
      <c r="D2840">
        <v>2</v>
      </c>
      <c r="E2840">
        <v>1</v>
      </c>
      <c r="F2840" t="s">
        <v>503</v>
      </c>
      <c r="G2840" s="3"/>
      <c r="H2840" s="3">
        <v>0</v>
      </c>
      <c r="I2840" s="9"/>
    </row>
    <row r="2841" spans="1:9">
      <c r="A2841" s="1" t="s">
        <v>34</v>
      </c>
      <c r="B2841" s="1" t="s">
        <v>502</v>
      </c>
      <c r="C2841" t="str">
        <f t="shared" si="44"/>
        <v xml:space="preserve"> </v>
      </c>
      <c r="D2841" s="1">
        <v>2</v>
      </c>
      <c r="E2841" s="1">
        <v>1</v>
      </c>
      <c r="F2841" s="1" t="s">
        <v>503</v>
      </c>
      <c r="G2841" s="3"/>
      <c r="H2841" s="3">
        <v>0</v>
      </c>
      <c r="I2841" s="9"/>
    </row>
    <row r="2842" spans="1:9">
      <c r="A2842" t="s">
        <v>34</v>
      </c>
      <c r="B2842" t="s">
        <v>502</v>
      </c>
      <c r="C2842" t="str">
        <f t="shared" si="44"/>
        <v xml:space="preserve"> </v>
      </c>
      <c r="D2842">
        <v>2</v>
      </c>
      <c r="E2842">
        <v>1</v>
      </c>
      <c r="F2842" t="s">
        <v>503</v>
      </c>
      <c r="G2842" s="3"/>
      <c r="H2842" s="3">
        <v>0</v>
      </c>
      <c r="I2842" s="9"/>
    </row>
    <row r="2843" spans="1:9">
      <c r="A2843" s="1" t="s">
        <v>34</v>
      </c>
      <c r="B2843" s="1" t="s">
        <v>502</v>
      </c>
      <c r="C2843" t="str">
        <f t="shared" si="44"/>
        <v xml:space="preserve"> </v>
      </c>
      <c r="D2843" s="1">
        <v>2</v>
      </c>
      <c r="E2843" s="1">
        <v>1</v>
      </c>
      <c r="F2843" s="1" t="s">
        <v>503</v>
      </c>
      <c r="G2843" s="3"/>
      <c r="H2843" s="3">
        <v>0</v>
      </c>
      <c r="I2843" s="9"/>
    </row>
    <row r="2844" spans="1:9">
      <c r="A2844" t="s">
        <v>34</v>
      </c>
      <c r="B2844" t="s">
        <v>502</v>
      </c>
      <c r="C2844" t="str">
        <f t="shared" si="44"/>
        <v>2515</v>
      </c>
      <c r="D2844">
        <v>2</v>
      </c>
      <c r="E2844">
        <v>1</v>
      </c>
      <c r="F2844" t="s">
        <v>503</v>
      </c>
      <c r="G2844" t="s">
        <v>15</v>
      </c>
      <c r="H2844" s="2">
        <f>H2828-SUMIF(G2829:G2843,"&lt;&gt;",H2829:H2843)</f>
        <v>0</v>
      </c>
    </row>
    <row r="2845" spans="1:9">
      <c r="A2845" s="1"/>
      <c r="B2845" s="1"/>
      <c r="C2845" t="str">
        <f t="shared" si="44"/>
        <v xml:space="preserve"> </v>
      </c>
      <c r="D2845" s="1"/>
      <c r="E2845" s="1"/>
      <c r="F2845" s="1"/>
      <c r="G2845" s="1"/>
      <c r="H2845" s="1"/>
      <c r="I2845" s="43"/>
    </row>
    <row r="2846" spans="1:9">
      <c r="A2846" t="s">
        <v>16</v>
      </c>
      <c r="B2846" t="s">
        <v>504</v>
      </c>
      <c r="C2846" t="str">
        <f t="shared" si="44"/>
        <v xml:space="preserve"> </v>
      </c>
      <c r="D2846">
        <v>1</v>
      </c>
      <c r="E2846">
        <v>2</v>
      </c>
      <c r="F2846" t="s">
        <v>505</v>
      </c>
      <c r="G2846" t="s">
        <v>13</v>
      </c>
      <c r="H2846" s="2">
        <f>VLOOKUP(B2846,'uc_2024-25'!D:U, 18, FALSE)</f>
        <v>56</v>
      </c>
      <c r="I2846" s="9"/>
    </row>
    <row r="2847" spans="1:9">
      <c r="A2847" s="1" t="s">
        <v>16</v>
      </c>
      <c r="B2847" s="1" t="s">
        <v>504</v>
      </c>
      <c r="C2847" t="str">
        <f t="shared" si="44"/>
        <v xml:space="preserve"> </v>
      </c>
      <c r="D2847" s="1">
        <v>1</v>
      </c>
      <c r="E2847" s="1">
        <v>2</v>
      </c>
      <c r="F2847" s="1" t="s">
        <v>505</v>
      </c>
      <c r="G2847" s="4" t="str">
        <f>VLOOKUP(B2846,'uc_2024-25'!D:AB, 25, FALSE)</f>
        <v>Rui Paulo Nóbrega Figueira</v>
      </c>
      <c r="H2847" s="3">
        <v>28</v>
      </c>
      <c r="I2847" s="9"/>
    </row>
    <row r="2848" spans="1:9">
      <c r="A2848" t="s">
        <v>16</v>
      </c>
      <c r="B2848" t="s">
        <v>504</v>
      </c>
      <c r="C2848" t="str">
        <f t="shared" si="44"/>
        <v xml:space="preserve"> </v>
      </c>
      <c r="D2848">
        <v>1</v>
      </c>
      <c r="E2848">
        <v>2</v>
      </c>
      <c r="F2848" t="s">
        <v>505</v>
      </c>
      <c r="G2848" s="3" t="s">
        <v>306</v>
      </c>
      <c r="H2848" s="3">
        <v>28</v>
      </c>
      <c r="I2848" s="9"/>
    </row>
    <row r="2849" spans="1:9">
      <c r="A2849" s="1" t="s">
        <v>16</v>
      </c>
      <c r="B2849" s="1" t="s">
        <v>504</v>
      </c>
      <c r="C2849" t="str">
        <f t="shared" si="44"/>
        <v xml:space="preserve"> </v>
      </c>
      <c r="D2849" s="1">
        <v>1</v>
      </c>
      <c r="E2849" s="1">
        <v>2</v>
      </c>
      <c r="F2849" s="1" t="s">
        <v>505</v>
      </c>
      <c r="G2849" s="3"/>
      <c r="H2849" s="3">
        <v>0</v>
      </c>
      <c r="I2849" s="9"/>
    </row>
    <row r="2850" spans="1:9">
      <c r="A2850" t="s">
        <v>16</v>
      </c>
      <c r="B2850" t="s">
        <v>504</v>
      </c>
      <c r="C2850" t="str">
        <f t="shared" si="44"/>
        <v xml:space="preserve"> </v>
      </c>
      <c r="D2850">
        <v>1</v>
      </c>
      <c r="E2850">
        <v>2</v>
      </c>
      <c r="F2850" t="s">
        <v>505</v>
      </c>
      <c r="G2850" s="3"/>
      <c r="H2850" s="3">
        <v>0</v>
      </c>
      <c r="I2850" s="9"/>
    </row>
    <row r="2851" spans="1:9">
      <c r="A2851" s="1" t="s">
        <v>16</v>
      </c>
      <c r="B2851" s="1" t="s">
        <v>504</v>
      </c>
      <c r="C2851" t="str">
        <f t="shared" si="44"/>
        <v xml:space="preserve"> </v>
      </c>
      <c r="D2851" s="1">
        <v>1</v>
      </c>
      <c r="E2851" s="1">
        <v>2</v>
      </c>
      <c r="F2851" s="1" t="s">
        <v>505</v>
      </c>
      <c r="G2851" s="3"/>
      <c r="H2851" s="3">
        <v>0</v>
      </c>
      <c r="I2851" s="9"/>
    </row>
    <row r="2852" spans="1:9">
      <c r="A2852" t="s">
        <v>16</v>
      </c>
      <c r="B2852" t="s">
        <v>504</v>
      </c>
      <c r="C2852" t="str">
        <f t="shared" si="44"/>
        <v xml:space="preserve"> </v>
      </c>
      <c r="D2852">
        <v>1</v>
      </c>
      <c r="E2852">
        <v>2</v>
      </c>
      <c r="F2852" t="s">
        <v>505</v>
      </c>
      <c r="G2852" s="3"/>
      <c r="H2852" s="3">
        <v>0</v>
      </c>
      <c r="I2852" s="9"/>
    </row>
    <row r="2853" spans="1:9">
      <c r="A2853" s="1" t="s">
        <v>16</v>
      </c>
      <c r="B2853" s="1" t="s">
        <v>504</v>
      </c>
      <c r="C2853" t="str">
        <f t="shared" si="44"/>
        <v xml:space="preserve"> </v>
      </c>
      <c r="D2853" s="1">
        <v>1</v>
      </c>
      <c r="E2853" s="1">
        <v>2</v>
      </c>
      <c r="F2853" s="1" t="s">
        <v>505</v>
      </c>
      <c r="G2853" s="3"/>
      <c r="H2853" s="3">
        <v>0</v>
      </c>
      <c r="I2853" s="9"/>
    </row>
    <row r="2854" spans="1:9">
      <c r="A2854" t="s">
        <v>16</v>
      </c>
      <c r="B2854" t="s">
        <v>504</v>
      </c>
      <c r="C2854" t="str">
        <f t="shared" si="44"/>
        <v xml:space="preserve"> </v>
      </c>
      <c r="D2854">
        <v>1</v>
      </c>
      <c r="E2854">
        <v>2</v>
      </c>
      <c r="F2854" t="s">
        <v>505</v>
      </c>
      <c r="G2854" s="3"/>
      <c r="H2854" s="3">
        <v>0</v>
      </c>
      <c r="I2854" s="9"/>
    </row>
    <row r="2855" spans="1:9">
      <c r="A2855" s="1" t="s">
        <v>16</v>
      </c>
      <c r="B2855" s="1" t="s">
        <v>504</v>
      </c>
      <c r="C2855" t="str">
        <f t="shared" si="44"/>
        <v xml:space="preserve"> </v>
      </c>
      <c r="D2855" s="1">
        <v>1</v>
      </c>
      <c r="E2855" s="1">
        <v>2</v>
      </c>
      <c r="F2855" s="1" t="s">
        <v>505</v>
      </c>
      <c r="G2855" s="3"/>
      <c r="H2855" s="3">
        <v>0</v>
      </c>
      <c r="I2855" s="9"/>
    </row>
    <row r="2856" spans="1:9">
      <c r="A2856" t="s">
        <v>16</v>
      </c>
      <c r="B2856" t="s">
        <v>504</v>
      </c>
      <c r="C2856" t="str">
        <f t="shared" si="44"/>
        <v xml:space="preserve"> </v>
      </c>
      <c r="D2856">
        <v>1</v>
      </c>
      <c r="E2856">
        <v>2</v>
      </c>
      <c r="F2856" t="s">
        <v>505</v>
      </c>
      <c r="G2856" s="3"/>
      <c r="H2856" s="3">
        <v>0</v>
      </c>
      <c r="I2856" s="9"/>
    </row>
    <row r="2857" spans="1:9">
      <c r="A2857" s="1" t="s">
        <v>16</v>
      </c>
      <c r="B2857" s="1" t="s">
        <v>504</v>
      </c>
      <c r="C2857" t="str">
        <f t="shared" si="44"/>
        <v xml:space="preserve"> </v>
      </c>
      <c r="D2857" s="1">
        <v>1</v>
      </c>
      <c r="E2857" s="1">
        <v>2</v>
      </c>
      <c r="F2857" s="1" t="s">
        <v>505</v>
      </c>
      <c r="G2857" s="3"/>
      <c r="H2857" s="3">
        <v>0</v>
      </c>
      <c r="I2857" s="9"/>
    </row>
    <row r="2858" spans="1:9">
      <c r="A2858" t="s">
        <v>16</v>
      </c>
      <c r="B2858" t="s">
        <v>504</v>
      </c>
      <c r="C2858" t="str">
        <f t="shared" si="44"/>
        <v xml:space="preserve"> </v>
      </c>
      <c r="D2858">
        <v>1</v>
      </c>
      <c r="E2858">
        <v>2</v>
      </c>
      <c r="F2858" t="s">
        <v>505</v>
      </c>
      <c r="G2858" s="3"/>
      <c r="H2858" s="3">
        <v>0</v>
      </c>
      <c r="I2858" s="9"/>
    </row>
    <row r="2859" spans="1:9">
      <c r="A2859" s="1" t="s">
        <v>16</v>
      </c>
      <c r="B2859" s="1" t="s">
        <v>504</v>
      </c>
      <c r="C2859" t="str">
        <f t="shared" si="44"/>
        <v xml:space="preserve"> </v>
      </c>
      <c r="D2859" s="1">
        <v>1</v>
      </c>
      <c r="E2859" s="1">
        <v>2</v>
      </c>
      <c r="F2859" s="1" t="s">
        <v>505</v>
      </c>
      <c r="G2859" s="3"/>
      <c r="H2859" s="3">
        <v>0</v>
      </c>
      <c r="I2859" s="9"/>
    </row>
    <row r="2860" spans="1:9">
      <c r="A2860" t="s">
        <v>16</v>
      </c>
      <c r="B2860" t="s">
        <v>504</v>
      </c>
      <c r="C2860" t="str">
        <f t="shared" si="44"/>
        <v xml:space="preserve"> </v>
      </c>
      <c r="D2860">
        <v>1</v>
      </c>
      <c r="E2860">
        <v>2</v>
      </c>
      <c r="F2860" t="s">
        <v>505</v>
      </c>
      <c r="G2860" s="3"/>
      <c r="H2860" s="3">
        <v>0</v>
      </c>
      <c r="I2860" s="9"/>
    </row>
    <row r="2861" spans="1:9">
      <c r="A2861" s="1" t="s">
        <v>16</v>
      </c>
      <c r="B2861" s="1" t="s">
        <v>504</v>
      </c>
      <c r="C2861" t="str">
        <f t="shared" si="44"/>
        <v xml:space="preserve"> </v>
      </c>
      <c r="D2861" s="1">
        <v>1</v>
      </c>
      <c r="E2861" s="1">
        <v>2</v>
      </c>
      <c r="F2861" s="1" t="s">
        <v>505</v>
      </c>
      <c r="G2861" s="3"/>
      <c r="H2861" s="3">
        <v>0</v>
      </c>
      <c r="I2861" s="9"/>
    </row>
    <row r="2862" spans="1:9">
      <c r="A2862" t="s">
        <v>16</v>
      </c>
      <c r="B2862" t="s">
        <v>504</v>
      </c>
      <c r="C2862" t="str">
        <f t="shared" si="44"/>
        <v>10034</v>
      </c>
      <c r="D2862">
        <v>1</v>
      </c>
      <c r="E2862">
        <v>2</v>
      </c>
      <c r="F2862" t="s">
        <v>505</v>
      </c>
      <c r="G2862" t="s">
        <v>15</v>
      </c>
      <c r="H2862" s="2">
        <f>H2846-SUMIF(G2847:G2861,"&lt;&gt;",H2847:H2861)</f>
        <v>0</v>
      </c>
    </row>
    <row r="2863" spans="1:9">
      <c r="A2863" s="1"/>
      <c r="B2863" s="1"/>
      <c r="C2863" t="str">
        <f t="shared" si="44"/>
        <v xml:space="preserve"> </v>
      </c>
      <c r="D2863" s="1"/>
      <c r="E2863" s="1"/>
      <c r="F2863" s="1"/>
      <c r="G2863" s="1"/>
      <c r="H2863" s="1"/>
      <c r="I2863" s="43"/>
    </row>
    <row r="2864" spans="1:9">
      <c r="A2864" t="s">
        <v>16</v>
      </c>
      <c r="B2864" t="s">
        <v>506</v>
      </c>
      <c r="C2864" t="str">
        <f t="shared" si="44"/>
        <v xml:space="preserve"> </v>
      </c>
      <c r="D2864">
        <v>1</v>
      </c>
      <c r="E2864">
        <v>2</v>
      </c>
      <c r="F2864" t="s">
        <v>507</v>
      </c>
      <c r="G2864" t="s">
        <v>13</v>
      </c>
      <c r="H2864" s="2">
        <f>VLOOKUP(B2864,'uc_2024-25'!D:U, 18, FALSE)</f>
        <v>56</v>
      </c>
      <c r="I2864" s="9" t="s">
        <v>508</v>
      </c>
    </row>
    <row r="2865" spans="1:9">
      <c r="A2865" s="1" t="s">
        <v>16</v>
      </c>
      <c r="B2865" s="1" t="s">
        <v>506</v>
      </c>
      <c r="C2865" t="str">
        <f t="shared" si="44"/>
        <v xml:space="preserve"> </v>
      </c>
      <c r="D2865" s="1">
        <v>1</v>
      </c>
      <c r="E2865" s="1">
        <v>2</v>
      </c>
      <c r="F2865" s="1" t="s">
        <v>507</v>
      </c>
      <c r="G2865" s="4" t="str">
        <f>VLOOKUP(B2864,'uc_2024-25'!D:AB, 25, FALSE)</f>
        <v>Francisco Ramos Lopes Gomes da Silva</v>
      </c>
      <c r="H2865" s="3">
        <v>37</v>
      </c>
      <c r="I2865" s="9" t="s">
        <v>509</v>
      </c>
    </row>
    <row r="2866" spans="1:9" ht="30.75">
      <c r="A2866" t="s">
        <v>16</v>
      </c>
      <c r="B2866" t="s">
        <v>506</v>
      </c>
      <c r="C2866" t="str">
        <f t="shared" si="44"/>
        <v xml:space="preserve"> </v>
      </c>
      <c r="D2866">
        <v>1</v>
      </c>
      <c r="E2866">
        <v>2</v>
      </c>
      <c r="F2866" t="s">
        <v>507</v>
      </c>
      <c r="G2866" s="3"/>
      <c r="H2866" s="3">
        <v>19</v>
      </c>
      <c r="I2866" s="9" t="s">
        <v>246</v>
      </c>
    </row>
    <row r="2867" spans="1:9">
      <c r="A2867" s="1" t="s">
        <v>16</v>
      </c>
      <c r="B2867" s="1" t="s">
        <v>506</v>
      </c>
      <c r="C2867" t="str">
        <f t="shared" si="44"/>
        <v xml:space="preserve"> </v>
      </c>
      <c r="D2867" s="1">
        <v>1</v>
      </c>
      <c r="E2867" s="1">
        <v>2</v>
      </c>
      <c r="F2867" s="1" t="s">
        <v>507</v>
      </c>
      <c r="G2867" s="3"/>
      <c r="H2867" s="3">
        <v>0</v>
      </c>
      <c r="I2867" s="9"/>
    </row>
    <row r="2868" spans="1:9">
      <c r="A2868" t="s">
        <v>16</v>
      </c>
      <c r="B2868" t="s">
        <v>506</v>
      </c>
      <c r="C2868" t="str">
        <f t="shared" si="44"/>
        <v xml:space="preserve"> </v>
      </c>
      <c r="D2868">
        <v>1</v>
      </c>
      <c r="E2868">
        <v>2</v>
      </c>
      <c r="F2868" t="s">
        <v>507</v>
      </c>
      <c r="G2868" s="3"/>
      <c r="H2868" s="3">
        <v>0</v>
      </c>
      <c r="I2868" s="9"/>
    </row>
    <row r="2869" spans="1:9">
      <c r="A2869" s="1" t="s">
        <v>16</v>
      </c>
      <c r="B2869" s="1" t="s">
        <v>506</v>
      </c>
      <c r="C2869" t="str">
        <f t="shared" si="44"/>
        <v xml:space="preserve"> </v>
      </c>
      <c r="D2869" s="1">
        <v>1</v>
      </c>
      <c r="E2869" s="1">
        <v>2</v>
      </c>
      <c r="F2869" s="1" t="s">
        <v>507</v>
      </c>
      <c r="G2869" s="3"/>
      <c r="H2869" s="3">
        <v>0</v>
      </c>
      <c r="I2869" s="9"/>
    </row>
    <row r="2870" spans="1:9">
      <c r="A2870" t="s">
        <v>16</v>
      </c>
      <c r="B2870" t="s">
        <v>506</v>
      </c>
      <c r="C2870" t="str">
        <f t="shared" si="44"/>
        <v xml:space="preserve"> </v>
      </c>
      <c r="D2870">
        <v>1</v>
      </c>
      <c r="E2870">
        <v>2</v>
      </c>
      <c r="F2870" t="s">
        <v>507</v>
      </c>
      <c r="G2870" s="3"/>
      <c r="H2870" s="3">
        <v>0</v>
      </c>
      <c r="I2870" s="9"/>
    </row>
    <row r="2871" spans="1:9">
      <c r="A2871" s="1" t="s">
        <v>16</v>
      </c>
      <c r="B2871" s="1" t="s">
        <v>506</v>
      </c>
      <c r="C2871" t="str">
        <f t="shared" si="44"/>
        <v xml:space="preserve"> </v>
      </c>
      <c r="D2871" s="1">
        <v>1</v>
      </c>
      <c r="E2871" s="1">
        <v>2</v>
      </c>
      <c r="F2871" s="1" t="s">
        <v>507</v>
      </c>
      <c r="G2871" s="3"/>
      <c r="H2871" s="3">
        <v>0</v>
      </c>
      <c r="I2871" s="9"/>
    </row>
    <row r="2872" spans="1:9">
      <c r="A2872" t="s">
        <v>16</v>
      </c>
      <c r="B2872" t="s">
        <v>506</v>
      </c>
      <c r="C2872" t="str">
        <f t="shared" si="44"/>
        <v xml:space="preserve"> </v>
      </c>
      <c r="D2872">
        <v>1</v>
      </c>
      <c r="E2872">
        <v>2</v>
      </c>
      <c r="F2872" t="s">
        <v>507</v>
      </c>
      <c r="G2872" s="3"/>
      <c r="H2872" s="3">
        <v>0</v>
      </c>
      <c r="I2872" s="9"/>
    </row>
    <row r="2873" spans="1:9">
      <c r="A2873" s="1" t="s">
        <v>16</v>
      </c>
      <c r="B2873" s="1" t="s">
        <v>506</v>
      </c>
      <c r="C2873" t="str">
        <f t="shared" si="44"/>
        <v xml:space="preserve"> </v>
      </c>
      <c r="D2873" s="1">
        <v>1</v>
      </c>
      <c r="E2873" s="1">
        <v>2</v>
      </c>
      <c r="F2873" s="1" t="s">
        <v>507</v>
      </c>
      <c r="G2873" s="3"/>
      <c r="H2873" s="3">
        <v>0</v>
      </c>
      <c r="I2873" s="9"/>
    </row>
    <row r="2874" spans="1:9">
      <c r="A2874" t="s">
        <v>16</v>
      </c>
      <c r="B2874" t="s">
        <v>506</v>
      </c>
      <c r="C2874" t="str">
        <f t="shared" si="44"/>
        <v xml:space="preserve"> </v>
      </c>
      <c r="D2874">
        <v>1</v>
      </c>
      <c r="E2874">
        <v>2</v>
      </c>
      <c r="F2874" t="s">
        <v>507</v>
      </c>
      <c r="G2874" s="3"/>
      <c r="H2874" s="3">
        <v>0</v>
      </c>
      <c r="I2874" s="9"/>
    </row>
    <row r="2875" spans="1:9">
      <c r="A2875" s="1" t="s">
        <v>16</v>
      </c>
      <c r="B2875" s="1" t="s">
        <v>506</v>
      </c>
      <c r="C2875" t="str">
        <f t="shared" si="44"/>
        <v xml:space="preserve"> </v>
      </c>
      <c r="D2875" s="1">
        <v>1</v>
      </c>
      <c r="E2875" s="1">
        <v>2</v>
      </c>
      <c r="F2875" s="1" t="s">
        <v>507</v>
      </c>
      <c r="G2875" s="3"/>
      <c r="H2875" s="3">
        <v>0</v>
      </c>
      <c r="I2875" s="9"/>
    </row>
    <row r="2876" spans="1:9">
      <c r="A2876" t="s">
        <v>16</v>
      </c>
      <c r="B2876" t="s">
        <v>506</v>
      </c>
      <c r="C2876" t="str">
        <f t="shared" si="44"/>
        <v xml:space="preserve"> </v>
      </c>
      <c r="D2876">
        <v>1</v>
      </c>
      <c r="E2876">
        <v>2</v>
      </c>
      <c r="F2876" t="s">
        <v>507</v>
      </c>
      <c r="G2876" s="3"/>
      <c r="H2876" s="3">
        <v>0</v>
      </c>
      <c r="I2876" s="9"/>
    </row>
    <row r="2877" spans="1:9">
      <c r="A2877" s="1" t="s">
        <v>16</v>
      </c>
      <c r="B2877" s="1" t="s">
        <v>506</v>
      </c>
      <c r="C2877" t="str">
        <f t="shared" si="44"/>
        <v xml:space="preserve"> </v>
      </c>
      <c r="D2877" s="1">
        <v>1</v>
      </c>
      <c r="E2877" s="1">
        <v>2</v>
      </c>
      <c r="F2877" s="1" t="s">
        <v>507</v>
      </c>
      <c r="G2877" s="3"/>
      <c r="H2877" s="3">
        <v>0</v>
      </c>
      <c r="I2877" s="9"/>
    </row>
    <row r="2878" spans="1:9">
      <c r="A2878" t="s">
        <v>16</v>
      </c>
      <c r="B2878" t="s">
        <v>506</v>
      </c>
      <c r="C2878" t="str">
        <f t="shared" si="44"/>
        <v xml:space="preserve"> </v>
      </c>
      <c r="D2878">
        <v>1</v>
      </c>
      <c r="E2878">
        <v>2</v>
      </c>
      <c r="F2878" t="s">
        <v>507</v>
      </c>
      <c r="G2878" s="3"/>
      <c r="H2878" s="3">
        <v>0</v>
      </c>
      <c r="I2878" s="9"/>
    </row>
    <row r="2879" spans="1:9">
      <c r="A2879" s="1" t="s">
        <v>16</v>
      </c>
      <c r="B2879" s="1" t="s">
        <v>506</v>
      </c>
      <c r="C2879" t="str">
        <f t="shared" si="44"/>
        <v xml:space="preserve"> </v>
      </c>
      <c r="D2879" s="1">
        <v>1</v>
      </c>
      <c r="E2879" s="1">
        <v>2</v>
      </c>
      <c r="F2879" s="1" t="s">
        <v>507</v>
      </c>
      <c r="G2879" s="3"/>
      <c r="H2879" s="3">
        <v>0</v>
      </c>
      <c r="I2879" s="9"/>
    </row>
    <row r="2880" spans="1:9">
      <c r="A2880" t="s">
        <v>16</v>
      </c>
      <c r="B2880" t="s">
        <v>506</v>
      </c>
      <c r="C2880" t="str">
        <f t="shared" si="44"/>
        <v>1570</v>
      </c>
      <c r="D2880">
        <v>1</v>
      </c>
      <c r="E2880">
        <v>2</v>
      </c>
      <c r="F2880" t="s">
        <v>507</v>
      </c>
      <c r="G2880" t="s">
        <v>15</v>
      </c>
      <c r="H2880" s="2">
        <f>H2864-SUMIF(G2865:G2879,"&lt;&gt;",H2865:H2879)</f>
        <v>19</v>
      </c>
    </row>
    <row r="2881" spans="1:9">
      <c r="A2881" s="1"/>
      <c r="B2881" s="1"/>
      <c r="C2881" t="str">
        <f t="shared" si="44"/>
        <v xml:space="preserve"> </v>
      </c>
      <c r="D2881" s="1"/>
      <c r="E2881" s="1"/>
      <c r="F2881" s="1"/>
      <c r="G2881" s="1"/>
      <c r="H2881" s="1"/>
      <c r="I2881" s="43"/>
    </row>
    <row r="2882" spans="1:9">
      <c r="A2882" t="s">
        <v>16</v>
      </c>
      <c r="B2882" t="s">
        <v>510</v>
      </c>
      <c r="C2882" t="str">
        <f t="shared" si="44"/>
        <v xml:space="preserve"> </v>
      </c>
      <c r="D2882">
        <v>2</v>
      </c>
      <c r="E2882">
        <v>1</v>
      </c>
      <c r="F2882" t="s">
        <v>511</v>
      </c>
      <c r="G2882" t="s">
        <v>13</v>
      </c>
      <c r="H2882" s="2">
        <f>VLOOKUP(B2882,'uc_2024-25'!D:U, 18, FALSE)</f>
        <v>0</v>
      </c>
      <c r="I2882" s="9"/>
    </row>
    <row r="2883" spans="1:9">
      <c r="A2883" s="1" t="s">
        <v>16</v>
      </c>
      <c r="B2883" s="1" t="s">
        <v>510</v>
      </c>
      <c r="C2883" t="str">
        <f t="shared" ref="C2883:C2946" si="45">IF(G2883="Em falta (positivo); A mais (negativo):",B2883," ")</f>
        <v xml:space="preserve"> </v>
      </c>
      <c r="D2883" s="1">
        <v>2</v>
      </c>
      <c r="E2883" s="1">
        <v>1</v>
      </c>
      <c r="F2883" s="1" t="s">
        <v>511</v>
      </c>
      <c r="G2883" s="4" t="str">
        <f>VLOOKUP(B2882,'uc_2024-25'!D:AB, 25, FALSE)</f>
        <v>Coordenação externa ao ISA</v>
      </c>
      <c r="H2883" s="3">
        <v>0</v>
      </c>
      <c r="I2883" s="9"/>
    </row>
    <row r="2884" spans="1:9">
      <c r="A2884" t="s">
        <v>16</v>
      </c>
      <c r="B2884" t="s">
        <v>510</v>
      </c>
      <c r="C2884" t="str">
        <f t="shared" si="45"/>
        <v xml:space="preserve"> </v>
      </c>
      <c r="D2884">
        <v>2</v>
      </c>
      <c r="E2884">
        <v>1</v>
      </c>
      <c r="F2884" t="s">
        <v>511</v>
      </c>
      <c r="G2884" s="3"/>
      <c r="H2884" s="3">
        <v>0</v>
      </c>
      <c r="I2884" s="9"/>
    </row>
    <row r="2885" spans="1:9">
      <c r="A2885" s="1" t="s">
        <v>16</v>
      </c>
      <c r="B2885" s="1" t="s">
        <v>510</v>
      </c>
      <c r="C2885" t="str">
        <f t="shared" si="45"/>
        <v xml:space="preserve"> </v>
      </c>
      <c r="D2885" s="1">
        <v>2</v>
      </c>
      <c r="E2885" s="1">
        <v>1</v>
      </c>
      <c r="F2885" s="1" t="s">
        <v>511</v>
      </c>
      <c r="G2885" s="3"/>
      <c r="H2885" s="3">
        <v>0</v>
      </c>
      <c r="I2885" s="9"/>
    </row>
    <row r="2886" spans="1:9">
      <c r="A2886" t="s">
        <v>16</v>
      </c>
      <c r="B2886" t="s">
        <v>510</v>
      </c>
      <c r="C2886" t="str">
        <f t="shared" si="45"/>
        <v xml:space="preserve"> </v>
      </c>
      <c r="D2886">
        <v>2</v>
      </c>
      <c r="E2886">
        <v>1</v>
      </c>
      <c r="F2886" t="s">
        <v>511</v>
      </c>
      <c r="G2886" s="3"/>
      <c r="H2886" s="3">
        <v>0</v>
      </c>
      <c r="I2886" s="9"/>
    </row>
    <row r="2887" spans="1:9">
      <c r="A2887" s="1" t="s">
        <v>16</v>
      </c>
      <c r="B2887" s="1" t="s">
        <v>510</v>
      </c>
      <c r="C2887" t="str">
        <f t="shared" si="45"/>
        <v xml:space="preserve"> </v>
      </c>
      <c r="D2887" s="1">
        <v>2</v>
      </c>
      <c r="E2887" s="1">
        <v>1</v>
      </c>
      <c r="F2887" s="1" t="s">
        <v>511</v>
      </c>
      <c r="G2887" s="3"/>
      <c r="H2887" s="3">
        <v>0</v>
      </c>
      <c r="I2887" s="9"/>
    </row>
    <row r="2888" spans="1:9">
      <c r="A2888" t="s">
        <v>16</v>
      </c>
      <c r="B2888" t="s">
        <v>510</v>
      </c>
      <c r="C2888" t="str">
        <f t="shared" si="45"/>
        <v xml:space="preserve"> </v>
      </c>
      <c r="D2888">
        <v>2</v>
      </c>
      <c r="E2888">
        <v>1</v>
      </c>
      <c r="F2888" t="s">
        <v>511</v>
      </c>
      <c r="G2888" s="3"/>
      <c r="H2888" s="3">
        <v>0</v>
      </c>
      <c r="I2888" s="9"/>
    </row>
    <row r="2889" spans="1:9">
      <c r="A2889" s="1" t="s">
        <v>16</v>
      </c>
      <c r="B2889" s="1" t="s">
        <v>510</v>
      </c>
      <c r="C2889" t="str">
        <f t="shared" si="45"/>
        <v xml:space="preserve"> </v>
      </c>
      <c r="D2889" s="1">
        <v>2</v>
      </c>
      <c r="E2889" s="1">
        <v>1</v>
      </c>
      <c r="F2889" s="1" t="s">
        <v>511</v>
      </c>
      <c r="G2889" s="3"/>
      <c r="H2889" s="3">
        <v>0</v>
      </c>
      <c r="I2889" s="9"/>
    </row>
    <row r="2890" spans="1:9">
      <c r="A2890" t="s">
        <v>16</v>
      </c>
      <c r="B2890" t="s">
        <v>510</v>
      </c>
      <c r="C2890" t="str">
        <f t="shared" si="45"/>
        <v xml:space="preserve"> </v>
      </c>
      <c r="D2890">
        <v>2</v>
      </c>
      <c r="E2890">
        <v>1</v>
      </c>
      <c r="F2890" t="s">
        <v>511</v>
      </c>
      <c r="G2890" s="3"/>
      <c r="H2890" s="3">
        <v>0</v>
      </c>
      <c r="I2890" s="9"/>
    </row>
    <row r="2891" spans="1:9">
      <c r="A2891" s="1" t="s">
        <v>16</v>
      </c>
      <c r="B2891" s="1" t="s">
        <v>510</v>
      </c>
      <c r="C2891" t="str">
        <f t="shared" si="45"/>
        <v xml:space="preserve"> </v>
      </c>
      <c r="D2891" s="1">
        <v>2</v>
      </c>
      <c r="E2891" s="1">
        <v>1</v>
      </c>
      <c r="F2891" s="1" t="s">
        <v>511</v>
      </c>
      <c r="G2891" s="3"/>
      <c r="H2891" s="3">
        <v>0</v>
      </c>
      <c r="I2891" s="9"/>
    </row>
    <row r="2892" spans="1:9">
      <c r="A2892" t="s">
        <v>16</v>
      </c>
      <c r="B2892" t="s">
        <v>510</v>
      </c>
      <c r="C2892" t="str">
        <f t="shared" si="45"/>
        <v xml:space="preserve"> </v>
      </c>
      <c r="D2892">
        <v>2</v>
      </c>
      <c r="E2892">
        <v>1</v>
      </c>
      <c r="F2892" t="s">
        <v>511</v>
      </c>
      <c r="G2892" s="3"/>
      <c r="H2892" s="3">
        <v>0</v>
      </c>
      <c r="I2892" s="9"/>
    </row>
    <row r="2893" spans="1:9">
      <c r="A2893" s="1" t="s">
        <v>16</v>
      </c>
      <c r="B2893" s="1" t="s">
        <v>510</v>
      </c>
      <c r="C2893" t="str">
        <f t="shared" si="45"/>
        <v xml:space="preserve"> </v>
      </c>
      <c r="D2893" s="1">
        <v>2</v>
      </c>
      <c r="E2893" s="1">
        <v>1</v>
      </c>
      <c r="F2893" s="1" t="s">
        <v>511</v>
      </c>
      <c r="G2893" s="3"/>
      <c r="H2893" s="3">
        <v>0</v>
      </c>
      <c r="I2893" s="9"/>
    </row>
    <row r="2894" spans="1:9">
      <c r="A2894" t="s">
        <v>16</v>
      </c>
      <c r="B2894" t="s">
        <v>510</v>
      </c>
      <c r="C2894" t="str">
        <f t="shared" si="45"/>
        <v xml:space="preserve"> </v>
      </c>
      <c r="D2894">
        <v>2</v>
      </c>
      <c r="E2894">
        <v>1</v>
      </c>
      <c r="F2894" t="s">
        <v>511</v>
      </c>
      <c r="G2894" s="3"/>
      <c r="H2894" s="3">
        <v>0</v>
      </c>
      <c r="I2894" s="9"/>
    </row>
    <row r="2895" spans="1:9">
      <c r="A2895" s="1" t="s">
        <v>16</v>
      </c>
      <c r="B2895" s="1" t="s">
        <v>510</v>
      </c>
      <c r="C2895" t="str">
        <f t="shared" si="45"/>
        <v xml:space="preserve"> </v>
      </c>
      <c r="D2895" s="1">
        <v>2</v>
      </c>
      <c r="E2895" s="1">
        <v>1</v>
      </c>
      <c r="F2895" s="1" t="s">
        <v>511</v>
      </c>
      <c r="G2895" s="3"/>
      <c r="H2895" s="3">
        <v>0</v>
      </c>
      <c r="I2895" s="9"/>
    </row>
    <row r="2896" spans="1:9">
      <c r="A2896" t="s">
        <v>16</v>
      </c>
      <c r="B2896" t="s">
        <v>510</v>
      </c>
      <c r="C2896" t="str">
        <f t="shared" si="45"/>
        <v xml:space="preserve"> </v>
      </c>
      <c r="D2896">
        <v>2</v>
      </c>
      <c r="E2896">
        <v>1</v>
      </c>
      <c r="F2896" t="s">
        <v>511</v>
      </c>
      <c r="G2896" s="3"/>
      <c r="H2896" s="3">
        <v>0</v>
      </c>
      <c r="I2896" s="9"/>
    </row>
    <row r="2897" spans="1:9">
      <c r="A2897" s="1" t="s">
        <v>16</v>
      </c>
      <c r="B2897" s="1" t="s">
        <v>510</v>
      </c>
      <c r="C2897" t="str">
        <f t="shared" si="45"/>
        <v xml:space="preserve"> </v>
      </c>
      <c r="D2897" s="1">
        <v>2</v>
      </c>
      <c r="E2897" s="1">
        <v>1</v>
      </c>
      <c r="F2897" s="1" t="s">
        <v>511</v>
      </c>
      <c r="G2897" s="3"/>
      <c r="H2897" s="3">
        <v>0</v>
      </c>
      <c r="I2897" s="9"/>
    </row>
    <row r="2898" spans="1:9">
      <c r="A2898" t="s">
        <v>16</v>
      </c>
      <c r="B2898" t="s">
        <v>510</v>
      </c>
      <c r="C2898" t="str">
        <f t="shared" si="45"/>
        <v>10042</v>
      </c>
      <c r="D2898">
        <v>2</v>
      </c>
      <c r="E2898">
        <v>1</v>
      </c>
      <c r="F2898" t="s">
        <v>511</v>
      </c>
      <c r="G2898" t="s">
        <v>15</v>
      </c>
      <c r="H2898" s="2">
        <f>H2882-SUMIF(G2883:G2897,"&lt;&gt;",H2883:H2897)</f>
        <v>0</v>
      </c>
    </row>
    <row r="2899" spans="1:9">
      <c r="A2899" s="1"/>
      <c r="B2899" s="1"/>
      <c r="C2899" t="str">
        <f t="shared" si="45"/>
        <v xml:space="preserve"> </v>
      </c>
      <c r="D2899" s="1"/>
      <c r="E2899" s="1"/>
      <c r="F2899" s="1"/>
      <c r="G2899" s="1"/>
      <c r="H2899" s="1"/>
      <c r="I2899" s="43"/>
    </row>
    <row r="2900" spans="1:9">
      <c r="A2900" t="s">
        <v>8</v>
      </c>
      <c r="B2900" t="s">
        <v>512</v>
      </c>
      <c r="C2900" t="str">
        <f t="shared" si="45"/>
        <v xml:space="preserve"> </v>
      </c>
      <c r="D2900" t="s">
        <v>10</v>
      </c>
      <c r="E2900" t="s">
        <v>10</v>
      </c>
      <c r="F2900" t="s">
        <v>513</v>
      </c>
      <c r="G2900" t="s">
        <v>13</v>
      </c>
      <c r="H2900" s="2">
        <f>VLOOKUP(B2900,'uc_2024-25'!D:U, 18, FALSE)</f>
        <v>0</v>
      </c>
      <c r="I2900" s="9"/>
    </row>
    <row r="2901" spans="1:9">
      <c r="A2901" s="1" t="s">
        <v>8</v>
      </c>
      <c r="B2901" s="1" t="s">
        <v>512</v>
      </c>
      <c r="C2901" t="str">
        <f t="shared" si="45"/>
        <v xml:space="preserve"> </v>
      </c>
      <c r="D2901" s="1" t="s">
        <v>10</v>
      </c>
      <c r="E2901" s="1" t="s">
        <v>10</v>
      </c>
      <c r="F2901" s="1" t="s">
        <v>513</v>
      </c>
      <c r="G2901" s="4">
        <f>VLOOKUP(B2900,'uc_2024-25'!D:AB, 25, FALSE)</f>
        <v>0</v>
      </c>
      <c r="H2901" s="3">
        <v>0</v>
      </c>
      <c r="I2901" s="9"/>
    </row>
    <row r="2902" spans="1:9">
      <c r="A2902" t="s">
        <v>8</v>
      </c>
      <c r="B2902" t="s">
        <v>512</v>
      </c>
      <c r="C2902" t="str">
        <f t="shared" si="45"/>
        <v xml:space="preserve"> </v>
      </c>
      <c r="D2902" t="s">
        <v>10</v>
      </c>
      <c r="E2902" t="s">
        <v>10</v>
      </c>
      <c r="F2902" t="s">
        <v>513</v>
      </c>
      <c r="G2902" s="3"/>
      <c r="H2902" s="3"/>
      <c r="I2902" s="9"/>
    </row>
    <row r="2903" spans="1:9">
      <c r="A2903" s="1" t="s">
        <v>8</v>
      </c>
      <c r="B2903" s="1" t="s">
        <v>512</v>
      </c>
      <c r="C2903" t="str">
        <f t="shared" si="45"/>
        <v xml:space="preserve"> </v>
      </c>
      <c r="D2903" s="1" t="s">
        <v>10</v>
      </c>
      <c r="E2903" s="1" t="s">
        <v>10</v>
      </c>
      <c r="F2903" s="1" t="s">
        <v>513</v>
      </c>
      <c r="G2903" s="3"/>
      <c r="H2903" s="3">
        <v>0</v>
      </c>
      <c r="I2903" s="9"/>
    </row>
    <row r="2904" spans="1:9">
      <c r="A2904" t="s">
        <v>8</v>
      </c>
      <c r="B2904" t="s">
        <v>512</v>
      </c>
      <c r="C2904" t="str">
        <f t="shared" si="45"/>
        <v xml:space="preserve"> </v>
      </c>
      <c r="D2904" t="s">
        <v>10</v>
      </c>
      <c r="E2904" t="s">
        <v>10</v>
      </c>
      <c r="F2904" t="s">
        <v>513</v>
      </c>
      <c r="G2904" s="3"/>
      <c r="H2904" s="3">
        <v>0</v>
      </c>
      <c r="I2904" s="9"/>
    </row>
    <row r="2905" spans="1:9">
      <c r="A2905" s="1" t="s">
        <v>8</v>
      </c>
      <c r="B2905" s="1" t="s">
        <v>512</v>
      </c>
      <c r="C2905" t="str">
        <f t="shared" si="45"/>
        <v xml:space="preserve"> </v>
      </c>
      <c r="D2905" s="1" t="s">
        <v>10</v>
      </c>
      <c r="E2905" s="1" t="s">
        <v>10</v>
      </c>
      <c r="F2905" s="1" t="s">
        <v>513</v>
      </c>
      <c r="G2905" s="3"/>
      <c r="H2905" s="3">
        <v>0</v>
      </c>
      <c r="I2905" s="9"/>
    </row>
    <row r="2906" spans="1:9">
      <c r="A2906" t="s">
        <v>8</v>
      </c>
      <c r="B2906" t="s">
        <v>512</v>
      </c>
      <c r="C2906" t="str">
        <f t="shared" si="45"/>
        <v xml:space="preserve"> </v>
      </c>
      <c r="D2906" t="s">
        <v>10</v>
      </c>
      <c r="E2906" t="s">
        <v>10</v>
      </c>
      <c r="F2906" t="s">
        <v>513</v>
      </c>
      <c r="G2906" s="3"/>
      <c r="H2906" s="3">
        <v>0</v>
      </c>
      <c r="I2906" s="9"/>
    </row>
    <row r="2907" spans="1:9">
      <c r="A2907" s="1" t="s">
        <v>8</v>
      </c>
      <c r="B2907" s="1" t="s">
        <v>512</v>
      </c>
      <c r="C2907" t="str">
        <f t="shared" si="45"/>
        <v xml:space="preserve"> </v>
      </c>
      <c r="D2907" s="1" t="s">
        <v>10</v>
      </c>
      <c r="E2907" s="1" t="s">
        <v>10</v>
      </c>
      <c r="F2907" s="1" t="s">
        <v>513</v>
      </c>
      <c r="G2907" s="3"/>
      <c r="H2907" s="3">
        <v>0</v>
      </c>
      <c r="I2907" s="9"/>
    </row>
    <row r="2908" spans="1:9">
      <c r="A2908" t="s">
        <v>8</v>
      </c>
      <c r="B2908" t="s">
        <v>512</v>
      </c>
      <c r="C2908" t="str">
        <f t="shared" si="45"/>
        <v xml:space="preserve"> </v>
      </c>
      <c r="D2908" t="s">
        <v>10</v>
      </c>
      <c r="E2908" t="s">
        <v>10</v>
      </c>
      <c r="F2908" t="s">
        <v>513</v>
      </c>
      <c r="G2908" s="3"/>
      <c r="H2908" s="3">
        <v>0</v>
      </c>
      <c r="I2908" s="9"/>
    </row>
    <row r="2909" spans="1:9">
      <c r="A2909" s="1" t="s">
        <v>8</v>
      </c>
      <c r="B2909" s="1" t="s">
        <v>512</v>
      </c>
      <c r="C2909" t="str">
        <f t="shared" si="45"/>
        <v xml:space="preserve"> </v>
      </c>
      <c r="D2909" s="1" t="s">
        <v>10</v>
      </c>
      <c r="E2909" s="1" t="s">
        <v>10</v>
      </c>
      <c r="F2909" s="1" t="s">
        <v>513</v>
      </c>
      <c r="G2909" s="3"/>
      <c r="H2909" s="3">
        <v>0</v>
      </c>
      <c r="I2909" s="9"/>
    </row>
    <row r="2910" spans="1:9">
      <c r="A2910" t="s">
        <v>8</v>
      </c>
      <c r="B2910" t="s">
        <v>512</v>
      </c>
      <c r="C2910" t="str">
        <f t="shared" si="45"/>
        <v xml:space="preserve"> </v>
      </c>
      <c r="D2910" t="s">
        <v>10</v>
      </c>
      <c r="E2910" t="s">
        <v>10</v>
      </c>
      <c r="F2910" t="s">
        <v>513</v>
      </c>
      <c r="G2910" s="3"/>
      <c r="H2910" s="3">
        <v>0</v>
      </c>
      <c r="I2910" s="9"/>
    </row>
    <row r="2911" spans="1:9">
      <c r="A2911" s="1" t="s">
        <v>8</v>
      </c>
      <c r="B2911" s="1" t="s">
        <v>512</v>
      </c>
      <c r="C2911" t="str">
        <f t="shared" si="45"/>
        <v xml:space="preserve"> </v>
      </c>
      <c r="D2911" s="1" t="s">
        <v>10</v>
      </c>
      <c r="E2911" s="1" t="s">
        <v>10</v>
      </c>
      <c r="F2911" s="1" t="s">
        <v>513</v>
      </c>
      <c r="G2911" s="3"/>
      <c r="H2911" s="3">
        <v>0</v>
      </c>
      <c r="I2911" s="9"/>
    </row>
    <row r="2912" spans="1:9">
      <c r="A2912" t="s">
        <v>8</v>
      </c>
      <c r="B2912" t="s">
        <v>512</v>
      </c>
      <c r="C2912" t="str">
        <f t="shared" si="45"/>
        <v xml:space="preserve"> </v>
      </c>
      <c r="D2912" t="s">
        <v>10</v>
      </c>
      <c r="E2912" t="s">
        <v>10</v>
      </c>
      <c r="F2912" t="s">
        <v>513</v>
      </c>
      <c r="G2912" s="3"/>
      <c r="H2912" s="3">
        <v>0</v>
      </c>
      <c r="I2912" s="9"/>
    </row>
    <row r="2913" spans="1:9">
      <c r="A2913" s="1" t="s">
        <v>8</v>
      </c>
      <c r="B2913" s="1" t="s">
        <v>512</v>
      </c>
      <c r="C2913" t="str">
        <f t="shared" si="45"/>
        <v xml:space="preserve"> </v>
      </c>
      <c r="D2913" s="1" t="s">
        <v>10</v>
      </c>
      <c r="E2913" s="1" t="s">
        <v>10</v>
      </c>
      <c r="F2913" s="1" t="s">
        <v>513</v>
      </c>
      <c r="G2913" s="3"/>
      <c r="H2913" s="3">
        <v>0</v>
      </c>
      <c r="I2913" s="9"/>
    </row>
    <row r="2914" spans="1:9">
      <c r="A2914" t="s">
        <v>8</v>
      </c>
      <c r="B2914" t="s">
        <v>512</v>
      </c>
      <c r="C2914" t="str">
        <f t="shared" si="45"/>
        <v xml:space="preserve"> </v>
      </c>
      <c r="D2914" t="s">
        <v>10</v>
      </c>
      <c r="E2914" t="s">
        <v>10</v>
      </c>
      <c r="F2914" t="s">
        <v>513</v>
      </c>
      <c r="G2914" s="3"/>
      <c r="H2914" s="3">
        <v>0</v>
      </c>
      <c r="I2914" s="9"/>
    </row>
    <row r="2915" spans="1:9">
      <c r="A2915" s="1" t="s">
        <v>8</v>
      </c>
      <c r="B2915" s="1" t="s">
        <v>512</v>
      </c>
      <c r="C2915" t="str">
        <f t="shared" si="45"/>
        <v xml:space="preserve"> </v>
      </c>
      <c r="D2915" s="1" t="s">
        <v>10</v>
      </c>
      <c r="E2915" s="1" t="s">
        <v>10</v>
      </c>
      <c r="F2915" s="1" t="s">
        <v>513</v>
      </c>
      <c r="G2915" s="3"/>
      <c r="H2915" s="3">
        <v>0</v>
      </c>
      <c r="I2915" s="9"/>
    </row>
    <row r="2916" spans="1:9">
      <c r="A2916" t="s">
        <v>8</v>
      </c>
      <c r="B2916" t="s">
        <v>512</v>
      </c>
      <c r="C2916" t="str">
        <f t="shared" si="45"/>
        <v>2295</v>
      </c>
      <c r="D2916" t="s">
        <v>10</v>
      </c>
      <c r="E2916" t="s">
        <v>10</v>
      </c>
      <c r="F2916" t="s">
        <v>513</v>
      </c>
      <c r="G2916" t="s">
        <v>15</v>
      </c>
      <c r="H2916" s="2">
        <f>H2900-SUMIF(G2901:G2915,"&lt;&gt;",H2901:H2915)</f>
        <v>0</v>
      </c>
    </row>
    <row r="2917" spans="1:9">
      <c r="A2917" s="1"/>
      <c r="B2917" s="1"/>
      <c r="C2917" t="str">
        <f t="shared" si="45"/>
        <v xml:space="preserve"> </v>
      </c>
      <c r="D2917" s="1"/>
      <c r="E2917" s="1"/>
      <c r="F2917" s="1"/>
      <c r="G2917" s="1"/>
      <c r="H2917" s="1"/>
      <c r="I2917" s="43"/>
    </row>
    <row r="2918" spans="1:9">
      <c r="A2918" t="s">
        <v>16</v>
      </c>
      <c r="B2918" t="s">
        <v>514</v>
      </c>
      <c r="C2918" t="str">
        <f t="shared" si="45"/>
        <v xml:space="preserve"> </v>
      </c>
      <c r="D2918">
        <v>1</v>
      </c>
      <c r="E2918">
        <v>2</v>
      </c>
      <c r="F2918" t="s">
        <v>515</v>
      </c>
      <c r="G2918" t="s">
        <v>13</v>
      </c>
      <c r="H2918" s="2">
        <f>VLOOKUP(B2918,'uc_2024-25'!D:U, 18, FALSE)</f>
        <v>0</v>
      </c>
      <c r="I2918" s="9"/>
    </row>
    <row r="2919" spans="1:9">
      <c r="A2919" s="1" t="s">
        <v>16</v>
      </c>
      <c r="B2919" s="1" t="s">
        <v>514</v>
      </c>
      <c r="C2919" t="str">
        <f t="shared" si="45"/>
        <v xml:space="preserve"> </v>
      </c>
      <c r="D2919" s="1">
        <v>1</v>
      </c>
      <c r="E2919" s="1">
        <v>2</v>
      </c>
      <c r="F2919" s="1" t="s">
        <v>515</v>
      </c>
      <c r="G2919" s="4" t="str">
        <f>VLOOKUP(B2918,'uc_2024-25'!D:AB, 25, FALSE)</f>
        <v>Coordenação externa ao ISA</v>
      </c>
      <c r="H2919" s="3">
        <v>0</v>
      </c>
      <c r="I2919" s="9"/>
    </row>
    <row r="2920" spans="1:9">
      <c r="A2920" t="s">
        <v>16</v>
      </c>
      <c r="B2920" t="s">
        <v>514</v>
      </c>
      <c r="C2920" t="str">
        <f t="shared" si="45"/>
        <v xml:space="preserve"> </v>
      </c>
      <c r="D2920">
        <v>1</v>
      </c>
      <c r="E2920">
        <v>2</v>
      </c>
      <c r="F2920" t="s">
        <v>515</v>
      </c>
      <c r="G2920" s="3"/>
      <c r="H2920" s="3">
        <v>0</v>
      </c>
      <c r="I2920" s="9"/>
    </row>
    <row r="2921" spans="1:9">
      <c r="A2921" s="1" t="s">
        <v>16</v>
      </c>
      <c r="B2921" s="1" t="s">
        <v>514</v>
      </c>
      <c r="C2921" t="str">
        <f t="shared" si="45"/>
        <v xml:space="preserve"> </v>
      </c>
      <c r="D2921" s="1">
        <v>1</v>
      </c>
      <c r="E2921" s="1">
        <v>2</v>
      </c>
      <c r="F2921" s="1" t="s">
        <v>515</v>
      </c>
      <c r="G2921" s="3"/>
      <c r="H2921" s="3">
        <v>0</v>
      </c>
      <c r="I2921" s="9"/>
    </row>
    <row r="2922" spans="1:9">
      <c r="A2922" t="s">
        <v>16</v>
      </c>
      <c r="B2922" t="s">
        <v>514</v>
      </c>
      <c r="C2922" t="str">
        <f t="shared" si="45"/>
        <v xml:space="preserve"> </v>
      </c>
      <c r="D2922">
        <v>1</v>
      </c>
      <c r="E2922">
        <v>2</v>
      </c>
      <c r="F2922" t="s">
        <v>515</v>
      </c>
      <c r="G2922" s="3"/>
      <c r="H2922" s="3">
        <v>0</v>
      </c>
      <c r="I2922" s="9"/>
    </row>
    <row r="2923" spans="1:9">
      <c r="A2923" s="1" t="s">
        <v>16</v>
      </c>
      <c r="B2923" s="1" t="s">
        <v>514</v>
      </c>
      <c r="C2923" t="str">
        <f t="shared" si="45"/>
        <v xml:space="preserve"> </v>
      </c>
      <c r="D2923" s="1">
        <v>1</v>
      </c>
      <c r="E2923" s="1">
        <v>2</v>
      </c>
      <c r="F2923" s="1" t="s">
        <v>515</v>
      </c>
      <c r="G2923" s="3"/>
      <c r="H2923" s="3">
        <v>0</v>
      </c>
      <c r="I2923" s="9"/>
    </row>
    <row r="2924" spans="1:9">
      <c r="A2924" t="s">
        <v>16</v>
      </c>
      <c r="B2924" t="s">
        <v>514</v>
      </c>
      <c r="C2924" t="str">
        <f t="shared" si="45"/>
        <v xml:space="preserve"> </v>
      </c>
      <c r="D2924">
        <v>1</v>
      </c>
      <c r="E2924">
        <v>2</v>
      </c>
      <c r="F2924" t="s">
        <v>515</v>
      </c>
      <c r="G2924" s="3"/>
      <c r="H2924" s="3">
        <v>0</v>
      </c>
      <c r="I2924" s="9"/>
    </row>
    <row r="2925" spans="1:9">
      <c r="A2925" s="1" t="s">
        <v>16</v>
      </c>
      <c r="B2925" s="1" t="s">
        <v>514</v>
      </c>
      <c r="C2925" t="str">
        <f t="shared" si="45"/>
        <v xml:space="preserve"> </v>
      </c>
      <c r="D2925" s="1">
        <v>1</v>
      </c>
      <c r="E2925" s="1">
        <v>2</v>
      </c>
      <c r="F2925" s="1" t="s">
        <v>515</v>
      </c>
      <c r="G2925" s="3"/>
      <c r="H2925" s="3">
        <v>0</v>
      </c>
      <c r="I2925" s="9"/>
    </row>
    <row r="2926" spans="1:9">
      <c r="A2926" t="s">
        <v>16</v>
      </c>
      <c r="B2926" t="s">
        <v>514</v>
      </c>
      <c r="C2926" t="str">
        <f t="shared" si="45"/>
        <v xml:space="preserve"> </v>
      </c>
      <c r="D2926">
        <v>1</v>
      </c>
      <c r="E2926">
        <v>2</v>
      </c>
      <c r="F2926" t="s">
        <v>515</v>
      </c>
      <c r="G2926" s="3"/>
      <c r="H2926" s="3">
        <v>0</v>
      </c>
      <c r="I2926" s="9"/>
    </row>
    <row r="2927" spans="1:9">
      <c r="A2927" s="1" t="s">
        <v>16</v>
      </c>
      <c r="B2927" s="1" t="s">
        <v>514</v>
      </c>
      <c r="C2927" t="str">
        <f t="shared" si="45"/>
        <v xml:space="preserve"> </v>
      </c>
      <c r="D2927" s="1">
        <v>1</v>
      </c>
      <c r="E2927" s="1">
        <v>2</v>
      </c>
      <c r="F2927" s="1" t="s">
        <v>515</v>
      </c>
      <c r="G2927" s="3"/>
      <c r="H2927" s="3">
        <v>0</v>
      </c>
      <c r="I2927" s="9"/>
    </row>
    <row r="2928" spans="1:9">
      <c r="A2928" t="s">
        <v>16</v>
      </c>
      <c r="B2928" t="s">
        <v>514</v>
      </c>
      <c r="C2928" t="str">
        <f t="shared" si="45"/>
        <v xml:space="preserve"> </v>
      </c>
      <c r="D2928">
        <v>1</v>
      </c>
      <c r="E2928">
        <v>2</v>
      </c>
      <c r="F2928" t="s">
        <v>515</v>
      </c>
      <c r="G2928" s="3"/>
      <c r="H2928" s="3">
        <v>0</v>
      </c>
      <c r="I2928" s="9"/>
    </row>
    <row r="2929" spans="1:9">
      <c r="A2929" s="1" t="s">
        <v>16</v>
      </c>
      <c r="B2929" s="1" t="s">
        <v>514</v>
      </c>
      <c r="C2929" t="str">
        <f t="shared" si="45"/>
        <v xml:space="preserve"> </v>
      </c>
      <c r="D2929" s="1">
        <v>1</v>
      </c>
      <c r="E2929" s="1">
        <v>2</v>
      </c>
      <c r="F2929" s="1" t="s">
        <v>515</v>
      </c>
      <c r="G2929" s="3"/>
      <c r="H2929" s="3">
        <v>0</v>
      </c>
      <c r="I2929" s="9"/>
    </row>
    <row r="2930" spans="1:9">
      <c r="A2930" t="s">
        <v>16</v>
      </c>
      <c r="B2930" t="s">
        <v>514</v>
      </c>
      <c r="C2930" t="str">
        <f t="shared" si="45"/>
        <v xml:space="preserve"> </v>
      </c>
      <c r="D2930">
        <v>1</v>
      </c>
      <c r="E2930">
        <v>2</v>
      </c>
      <c r="F2930" t="s">
        <v>515</v>
      </c>
      <c r="G2930" s="3"/>
      <c r="H2930" s="3">
        <v>0</v>
      </c>
      <c r="I2930" s="9"/>
    </row>
    <row r="2931" spans="1:9">
      <c r="A2931" s="1" t="s">
        <v>16</v>
      </c>
      <c r="B2931" s="1" t="s">
        <v>514</v>
      </c>
      <c r="C2931" t="str">
        <f t="shared" si="45"/>
        <v xml:space="preserve"> </v>
      </c>
      <c r="D2931" s="1">
        <v>1</v>
      </c>
      <c r="E2931" s="1">
        <v>2</v>
      </c>
      <c r="F2931" s="1" t="s">
        <v>515</v>
      </c>
      <c r="G2931" s="3"/>
      <c r="H2931" s="3">
        <v>0</v>
      </c>
      <c r="I2931" s="9"/>
    </row>
    <row r="2932" spans="1:9">
      <c r="A2932" t="s">
        <v>16</v>
      </c>
      <c r="B2932" t="s">
        <v>514</v>
      </c>
      <c r="C2932" t="str">
        <f t="shared" si="45"/>
        <v xml:space="preserve"> </v>
      </c>
      <c r="D2932">
        <v>1</v>
      </c>
      <c r="E2932">
        <v>2</v>
      </c>
      <c r="F2932" t="s">
        <v>515</v>
      </c>
      <c r="G2932" s="3"/>
      <c r="H2932" s="3">
        <v>0</v>
      </c>
      <c r="I2932" s="9"/>
    </row>
    <row r="2933" spans="1:9">
      <c r="A2933" s="1" t="s">
        <v>16</v>
      </c>
      <c r="B2933" s="1" t="s">
        <v>514</v>
      </c>
      <c r="C2933" t="str">
        <f t="shared" si="45"/>
        <v xml:space="preserve"> </v>
      </c>
      <c r="D2933" s="1">
        <v>1</v>
      </c>
      <c r="E2933" s="1">
        <v>2</v>
      </c>
      <c r="F2933" s="1" t="s">
        <v>515</v>
      </c>
      <c r="G2933" s="3"/>
      <c r="H2933" s="3">
        <v>0</v>
      </c>
      <c r="I2933" s="9"/>
    </row>
    <row r="2934" spans="1:9">
      <c r="A2934" t="s">
        <v>16</v>
      </c>
      <c r="B2934" t="s">
        <v>514</v>
      </c>
      <c r="C2934" t="str">
        <f t="shared" si="45"/>
        <v>10043</v>
      </c>
      <c r="D2934">
        <v>1</v>
      </c>
      <c r="E2934">
        <v>2</v>
      </c>
      <c r="F2934" t="s">
        <v>515</v>
      </c>
      <c r="G2934" t="s">
        <v>15</v>
      </c>
      <c r="H2934" s="2">
        <f>H2918-SUMIF(G2919:G2933,"&lt;&gt;",H2919:H2933)</f>
        <v>0</v>
      </c>
    </row>
    <row r="2935" spans="1:9">
      <c r="A2935" s="1"/>
      <c r="B2935" s="1"/>
      <c r="C2935" t="str">
        <f t="shared" si="45"/>
        <v xml:space="preserve"> </v>
      </c>
      <c r="D2935" s="1"/>
      <c r="E2935" s="1"/>
      <c r="F2935" s="1"/>
      <c r="G2935" s="1"/>
      <c r="H2935" s="1"/>
      <c r="I2935" s="43"/>
    </row>
    <row r="2936" spans="1:9">
      <c r="A2936" t="s">
        <v>16</v>
      </c>
      <c r="B2936" t="s">
        <v>516</v>
      </c>
      <c r="C2936" t="str">
        <f t="shared" si="45"/>
        <v xml:space="preserve"> </v>
      </c>
      <c r="D2936">
        <v>1</v>
      </c>
      <c r="E2936">
        <v>1</v>
      </c>
      <c r="F2936" t="s">
        <v>517</v>
      </c>
      <c r="G2936" t="s">
        <v>13</v>
      </c>
      <c r="H2936" s="2">
        <f>VLOOKUP(B2936,'uc_2024-25'!D:U, 18, FALSE)</f>
        <v>112</v>
      </c>
      <c r="I2936" s="9"/>
    </row>
    <row r="2937" spans="1:9">
      <c r="A2937" s="1" t="s">
        <v>16</v>
      </c>
      <c r="B2937" s="1" t="s">
        <v>516</v>
      </c>
      <c r="C2937" t="str">
        <f t="shared" si="45"/>
        <v xml:space="preserve"> </v>
      </c>
      <c r="D2937" s="1">
        <v>1</v>
      </c>
      <c r="E2937" s="1">
        <v>1</v>
      </c>
      <c r="F2937" s="1" t="s">
        <v>517</v>
      </c>
      <c r="G2937" s="4" t="str">
        <f>VLOOKUP(B2936,'uc_2024-25'!D:AB, 25, FALSE)</f>
        <v>Nuno Renato da Silva Cortez</v>
      </c>
      <c r="H2937" s="3">
        <v>80</v>
      </c>
      <c r="I2937" s="9"/>
    </row>
    <row r="2938" spans="1:9">
      <c r="A2938" t="s">
        <v>16</v>
      </c>
      <c r="B2938" t="s">
        <v>516</v>
      </c>
      <c r="C2938" t="str">
        <f t="shared" si="45"/>
        <v xml:space="preserve"> </v>
      </c>
      <c r="D2938">
        <v>1</v>
      </c>
      <c r="E2938">
        <v>1</v>
      </c>
      <c r="F2938" t="s">
        <v>517</v>
      </c>
      <c r="G2938" s="3" t="s">
        <v>501</v>
      </c>
      <c r="H2938" s="3">
        <v>32</v>
      </c>
      <c r="I2938" s="9"/>
    </row>
    <row r="2939" spans="1:9">
      <c r="A2939" s="1" t="s">
        <v>16</v>
      </c>
      <c r="B2939" s="1" t="s">
        <v>516</v>
      </c>
      <c r="C2939" t="str">
        <f t="shared" si="45"/>
        <v xml:space="preserve"> </v>
      </c>
      <c r="D2939" s="1">
        <v>1</v>
      </c>
      <c r="E2939" s="1">
        <v>1</v>
      </c>
      <c r="F2939" s="1" t="s">
        <v>517</v>
      </c>
      <c r="G2939" s="3"/>
      <c r="H2939" s="3">
        <v>0</v>
      </c>
      <c r="I2939" s="9"/>
    </row>
    <row r="2940" spans="1:9">
      <c r="A2940" t="s">
        <v>16</v>
      </c>
      <c r="B2940" t="s">
        <v>516</v>
      </c>
      <c r="C2940" t="str">
        <f t="shared" si="45"/>
        <v xml:space="preserve"> </v>
      </c>
      <c r="D2940">
        <v>1</v>
      </c>
      <c r="E2940">
        <v>1</v>
      </c>
      <c r="F2940" t="s">
        <v>517</v>
      </c>
      <c r="G2940" s="3"/>
      <c r="H2940" s="3">
        <v>0</v>
      </c>
      <c r="I2940" s="9"/>
    </row>
    <row r="2941" spans="1:9">
      <c r="A2941" s="1" t="s">
        <v>16</v>
      </c>
      <c r="B2941" s="1" t="s">
        <v>516</v>
      </c>
      <c r="C2941" t="str">
        <f t="shared" si="45"/>
        <v xml:space="preserve"> </v>
      </c>
      <c r="D2941" s="1">
        <v>1</v>
      </c>
      <c r="E2941" s="1">
        <v>1</v>
      </c>
      <c r="F2941" s="1" t="s">
        <v>517</v>
      </c>
      <c r="G2941" s="3"/>
      <c r="H2941" s="3">
        <v>0</v>
      </c>
      <c r="I2941" s="9"/>
    </row>
    <row r="2942" spans="1:9">
      <c r="A2942" t="s">
        <v>16</v>
      </c>
      <c r="B2942" t="s">
        <v>516</v>
      </c>
      <c r="C2942" t="str">
        <f t="shared" si="45"/>
        <v xml:space="preserve"> </v>
      </c>
      <c r="D2942">
        <v>1</v>
      </c>
      <c r="E2942">
        <v>1</v>
      </c>
      <c r="F2942" t="s">
        <v>517</v>
      </c>
      <c r="G2942" s="3"/>
      <c r="H2942" s="3">
        <v>0</v>
      </c>
      <c r="I2942" s="9"/>
    </row>
    <row r="2943" spans="1:9">
      <c r="A2943" s="1" t="s">
        <v>16</v>
      </c>
      <c r="B2943" s="1" t="s">
        <v>516</v>
      </c>
      <c r="C2943" t="str">
        <f t="shared" si="45"/>
        <v xml:space="preserve"> </v>
      </c>
      <c r="D2943" s="1">
        <v>1</v>
      </c>
      <c r="E2943" s="1">
        <v>1</v>
      </c>
      <c r="F2943" s="1" t="s">
        <v>517</v>
      </c>
      <c r="G2943" s="3"/>
      <c r="H2943" s="3">
        <v>0</v>
      </c>
      <c r="I2943" s="9"/>
    </row>
    <row r="2944" spans="1:9">
      <c r="A2944" t="s">
        <v>16</v>
      </c>
      <c r="B2944" t="s">
        <v>516</v>
      </c>
      <c r="C2944" t="str">
        <f t="shared" si="45"/>
        <v xml:space="preserve"> </v>
      </c>
      <c r="D2944">
        <v>1</v>
      </c>
      <c r="E2944">
        <v>1</v>
      </c>
      <c r="F2944" t="s">
        <v>517</v>
      </c>
      <c r="G2944" s="3"/>
      <c r="H2944" s="3">
        <v>0</v>
      </c>
      <c r="I2944" s="9"/>
    </row>
    <row r="2945" spans="1:9">
      <c r="A2945" s="1" t="s">
        <v>16</v>
      </c>
      <c r="B2945" s="1" t="s">
        <v>516</v>
      </c>
      <c r="C2945" t="str">
        <f t="shared" si="45"/>
        <v xml:space="preserve"> </v>
      </c>
      <c r="D2945" s="1">
        <v>1</v>
      </c>
      <c r="E2945" s="1">
        <v>1</v>
      </c>
      <c r="F2945" s="1" t="s">
        <v>517</v>
      </c>
      <c r="G2945" s="3"/>
      <c r="H2945" s="3">
        <v>0</v>
      </c>
      <c r="I2945" s="9"/>
    </row>
    <row r="2946" spans="1:9">
      <c r="A2946" t="s">
        <v>16</v>
      </c>
      <c r="B2946" t="s">
        <v>516</v>
      </c>
      <c r="C2946" t="str">
        <f t="shared" si="45"/>
        <v xml:space="preserve"> </v>
      </c>
      <c r="D2946">
        <v>1</v>
      </c>
      <c r="E2946">
        <v>1</v>
      </c>
      <c r="F2946" t="s">
        <v>517</v>
      </c>
      <c r="G2946" s="3"/>
      <c r="H2946" s="3">
        <v>0</v>
      </c>
      <c r="I2946" s="9"/>
    </row>
    <row r="2947" spans="1:9">
      <c r="A2947" s="1" t="s">
        <v>16</v>
      </c>
      <c r="B2947" s="1" t="s">
        <v>516</v>
      </c>
      <c r="C2947" t="str">
        <f t="shared" ref="C2947:C3010" si="46">IF(G2947="Em falta (positivo); A mais (negativo):",B2947," ")</f>
        <v xml:space="preserve"> </v>
      </c>
      <c r="D2947" s="1">
        <v>1</v>
      </c>
      <c r="E2947" s="1">
        <v>1</v>
      </c>
      <c r="F2947" s="1" t="s">
        <v>517</v>
      </c>
      <c r="G2947" s="3"/>
      <c r="H2947" s="3">
        <v>0</v>
      </c>
      <c r="I2947" s="9"/>
    </row>
    <row r="2948" spans="1:9">
      <c r="A2948" t="s">
        <v>16</v>
      </c>
      <c r="B2948" t="s">
        <v>516</v>
      </c>
      <c r="C2948" t="str">
        <f t="shared" si="46"/>
        <v xml:space="preserve"> </v>
      </c>
      <c r="D2948">
        <v>1</v>
      </c>
      <c r="E2948">
        <v>1</v>
      </c>
      <c r="F2948" t="s">
        <v>517</v>
      </c>
      <c r="G2948" s="3"/>
      <c r="H2948" s="3">
        <v>0</v>
      </c>
      <c r="I2948" s="9"/>
    </row>
    <row r="2949" spans="1:9">
      <c r="A2949" s="1" t="s">
        <v>16</v>
      </c>
      <c r="B2949" s="1" t="s">
        <v>516</v>
      </c>
      <c r="C2949" t="str">
        <f t="shared" si="46"/>
        <v xml:space="preserve"> </v>
      </c>
      <c r="D2949" s="1">
        <v>1</v>
      </c>
      <c r="E2949" s="1">
        <v>1</v>
      </c>
      <c r="F2949" s="1" t="s">
        <v>517</v>
      </c>
      <c r="G2949" s="3"/>
      <c r="H2949" s="3">
        <v>0</v>
      </c>
      <c r="I2949" s="9"/>
    </row>
    <row r="2950" spans="1:9">
      <c r="A2950" t="s">
        <v>16</v>
      </c>
      <c r="B2950" t="s">
        <v>516</v>
      </c>
      <c r="C2950" t="str">
        <f t="shared" si="46"/>
        <v xml:space="preserve"> </v>
      </c>
      <c r="D2950">
        <v>1</v>
      </c>
      <c r="E2950">
        <v>1</v>
      </c>
      <c r="F2950" t="s">
        <v>517</v>
      </c>
      <c r="G2950" s="3"/>
      <c r="H2950" s="3">
        <v>0</v>
      </c>
      <c r="I2950" s="9"/>
    </row>
    <row r="2951" spans="1:9">
      <c r="A2951" s="1" t="s">
        <v>16</v>
      </c>
      <c r="B2951" s="1" t="s">
        <v>516</v>
      </c>
      <c r="C2951" t="str">
        <f t="shared" si="46"/>
        <v xml:space="preserve"> </v>
      </c>
      <c r="D2951" s="1">
        <v>1</v>
      </c>
      <c r="E2951" s="1">
        <v>1</v>
      </c>
      <c r="F2951" s="1" t="s">
        <v>517</v>
      </c>
      <c r="G2951" s="3"/>
      <c r="H2951" s="3">
        <v>0</v>
      </c>
      <c r="I2951" s="9"/>
    </row>
    <row r="2952" spans="1:9">
      <c r="A2952" t="s">
        <v>16</v>
      </c>
      <c r="B2952" t="s">
        <v>516</v>
      </c>
      <c r="C2952" t="str">
        <f t="shared" si="46"/>
        <v>10044</v>
      </c>
      <c r="D2952">
        <v>1</v>
      </c>
      <c r="E2952">
        <v>1</v>
      </c>
      <c r="F2952" t="s">
        <v>517</v>
      </c>
      <c r="G2952" t="s">
        <v>15</v>
      </c>
      <c r="H2952" s="2">
        <f>H2936-SUMIF(G2937:G2951,"&lt;&gt;",H2937:H2951)</f>
        <v>0</v>
      </c>
    </row>
    <row r="2953" spans="1:9">
      <c r="A2953" s="1"/>
      <c r="B2953" s="1"/>
      <c r="C2953" t="str">
        <f t="shared" si="46"/>
        <v xml:space="preserve"> </v>
      </c>
      <c r="D2953" s="1"/>
      <c r="E2953" s="1"/>
      <c r="F2953" s="1"/>
      <c r="G2953" s="1"/>
      <c r="H2953" s="1"/>
      <c r="I2953" s="43"/>
    </row>
    <row r="2954" spans="1:9">
      <c r="A2954" t="s">
        <v>34</v>
      </c>
      <c r="B2954" t="s">
        <v>518</v>
      </c>
      <c r="C2954" t="str">
        <f t="shared" si="46"/>
        <v xml:space="preserve"> </v>
      </c>
      <c r="D2954">
        <v>3</v>
      </c>
      <c r="E2954">
        <v>1</v>
      </c>
      <c r="F2954" t="s">
        <v>519</v>
      </c>
      <c r="G2954" t="s">
        <v>13</v>
      </c>
      <c r="H2954" s="2">
        <f>VLOOKUP(B2954,'uc_2024-25'!D:U, 18, FALSE)</f>
        <v>84</v>
      </c>
      <c r="I2954" s="9"/>
    </row>
    <row r="2955" spans="1:9">
      <c r="A2955" s="1" t="s">
        <v>34</v>
      </c>
      <c r="B2955" s="1" t="s">
        <v>518</v>
      </c>
      <c r="C2955" t="str">
        <f t="shared" si="46"/>
        <v xml:space="preserve"> </v>
      </c>
      <c r="D2955" s="1">
        <v>3</v>
      </c>
      <c r="E2955" s="1">
        <v>1</v>
      </c>
      <c r="F2955" s="1" t="s">
        <v>519</v>
      </c>
      <c r="G2955" s="4" t="str">
        <f>VLOOKUP(B2954,'uc_2024-25'!D:AB, 25, FALSE)</f>
        <v>Francisco Ramos Lopes Gomes da Silva</v>
      </c>
      <c r="H2955" s="3">
        <v>46</v>
      </c>
      <c r="I2955" s="9"/>
    </row>
    <row r="2956" spans="1:9">
      <c r="A2956" t="s">
        <v>34</v>
      </c>
      <c r="B2956" t="s">
        <v>518</v>
      </c>
      <c r="C2956" t="str">
        <f t="shared" si="46"/>
        <v xml:space="preserve"> </v>
      </c>
      <c r="D2956">
        <v>3</v>
      </c>
      <c r="E2956">
        <v>1</v>
      </c>
      <c r="F2956" t="s">
        <v>519</v>
      </c>
      <c r="G2956" s="3" t="s">
        <v>57</v>
      </c>
      <c r="H2956" s="3">
        <v>38</v>
      </c>
      <c r="I2956" s="9"/>
    </row>
    <row r="2957" spans="1:9">
      <c r="A2957" s="1" t="s">
        <v>34</v>
      </c>
      <c r="B2957" s="1" t="s">
        <v>518</v>
      </c>
      <c r="C2957" t="str">
        <f t="shared" si="46"/>
        <v xml:space="preserve"> </v>
      </c>
      <c r="D2957" s="1">
        <v>3</v>
      </c>
      <c r="E2957" s="1">
        <v>1</v>
      </c>
      <c r="F2957" s="1" t="s">
        <v>519</v>
      </c>
      <c r="G2957" s="3"/>
      <c r="H2957" s="3">
        <v>0</v>
      </c>
      <c r="I2957" s="9"/>
    </row>
    <row r="2958" spans="1:9">
      <c r="A2958" t="s">
        <v>34</v>
      </c>
      <c r="B2958" t="s">
        <v>518</v>
      </c>
      <c r="C2958" t="str">
        <f t="shared" si="46"/>
        <v xml:space="preserve"> </v>
      </c>
      <c r="D2958">
        <v>3</v>
      </c>
      <c r="E2958">
        <v>1</v>
      </c>
      <c r="F2958" t="s">
        <v>519</v>
      </c>
      <c r="G2958" s="3"/>
      <c r="H2958" s="3">
        <v>0</v>
      </c>
      <c r="I2958" s="9"/>
    </row>
    <row r="2959" spans="1:9">
      <c r="A2959" s="1" t="s">
        <v>34</v>
      </c>
      <c r="B2959" s="1" t="s">
        <v>518</v>
      </c>
      <c r="C2959" t="str">
        <f t="shared" si="46"/>
        <v xml:space="preserve"> </v>
      </c>
      <c r="D2959" s="1">
        <v>3</v>
      </c>
      <c r="E2959" s="1">
        <v>1</v>
      </c>
      <c r="F2959" s="1" t="s">
        <v>519</v>
      </c>
      <c r="G2959" s="3"/>
      <c r="H2959" s="3">
        <v>0</v>
      </c>
      <c r="I2959" s="9"/>
    </row>
    <row r="2960" spans="1:9">
      <c r="A2960" t="s">
        <v>34</v>
      </c>
      <c r="B2960" t="s">
        <v>518</v>
      </c>
      <c r="C2960" t="str">
        <f t="shared" si="46"/>
        <v xml:space="preserve"> </v>
      </c>
      <c r="D2960">
        <v>3</v>
      </c>
      <c r="E2960">
        <v>1</v>
      </c>
      <c r="F2960" t="s">
        <v>519</v>
      </c>
      <c r="G2960" s="3"/>
      <c r="H2960" s="3">
        <v>0</v>
      </c>
      <c r="I2960" s="9"/>
    </row>
    <row r="2961" spans="1:9">
      <c r="A2961" s="1" t="s">
        <v>34</v>
      </c>
      <c r="B2961" s="1" t="s">
        <v>518</v>
      </c>
      <c r="C2961" t="str">
        <f t="shared" si="46"/>
        <v xml:space="preserve"> </v>
      </c>
      <c r="D2961" s="1">
        <v>3</v>
      </c>
      <c r="E2961" s="1">
        <v>1</v>
      </c>
      <c r="F2961" s="1" t="s">
        <v>519</v>
      </c>
      <c r="G2961" s="3"/>
      <c r="H2961" s="3">
        <v>0</v>
      </c>
      <c r="I2961" s="9"/>
    </row>
    <row r="2962" spans="1:9">
      <c r="A2962" t="s">
        <v>34</v>
      </c>
      <c r="B2962" t="s">
        <v>518</v>
      </c>
      <c r="C2962" t="str">
        <f t="shared" si="46"/>
        <v xml:space="preserve"> </v>
      </c>
      <c r="D2962">
        <v>3</v>
      </c>
      <c r="E2962">
        <v>1</v>
      </c>
      <c r="F2962" t="s">
        <v>519</v>
      </c>
      <c r="G2962" s="3"/>
      <c r="H2962" s="3">
        <v>0</v>
      </c>
      <c r="I2962" s="9"/>
    </row>
    <row r="2963" spans="1:9">
      <c r="A2963" s="1" t="s">
        <v>34</v>
      </c>
      <c r="B2963" s="1" t="s">
        <v>518</v>
      </c>
      <c r="C2963" t="str">
        <f t="shared" si="46"/>
        <v xml:space="preserve"> </v>
      </c>
      <c r="D2963" s="1">
        <v>3</v>
      </c>
      <c r="E2963" s="1">
        <v>1</v>
      </c>
      <c r="F2963" s="1" t="s">
        <v>519</v>
      </c>
      <c r="G2963" s="3"/>
      <c r="H2963" s="3">
        <v>0</v>
      </c>
      <c r="I2963" s="9"/>
    </row>
    <row r="2964" spans="1:9">
      <c r="A2964" t="s">
        <v>34</v>
      </c>
      <c r="B2964" t="s">
        <v>518</v>
      </c>
      <c r="C2964" t="str">
        <f t="shared" si="46"/>
        <v xml:space="preserve"> </v>
      </c>
      <c r="D2964">
        <v>3</v>
      </c>
      <c r="E2964">
        <v>1</v>
      </c>
      <c r="F2964" t="s">
        <v>519</v>
      </c>
      <c r="G2964" s="3"/>
      <c r="H2964" s="3">
        <v>0</v>
      </c>
      <c r="I2964" s="9"/>
    </row>
    <row r="2965" spans="1:9">
      <c r="A2965" s="1" t="s">
        <v>34</v>
      </c>
      <c r="B2965" s="1" t="s">
        <v>518</v>
      </c>
      <c r="C2965" t="str">
        <f t="shared" si="46"/>
        <v xml:space="preserve"> </v>
      </c>
      <c r="D2965" s="1">
        <v>3</v>
      </c>
      <c r="E2965" s="1">
        <v>1</v>
      </c>
      <c r="F2965" s="1" t="s">
        <v>519</v>
      </c>
      <c r="G2965" s="3"/>
      <c r="H2965" s="3">
        <v>0</v>
      </c>
      <c r="I2965" s="9"/>
    </row>
    <row r="2966" spans="1:9">
      <c r="A2966" t="s">
        <v>34</v>
      </c>
      <c r="B2966" t="s">
        <v>518</v>
      </c>
      <c r="C2966" t="str">
        <f t="shared" si="46"/>
        <v xml:space="preserve"> </v>
      </c>
      <c r="D2966">
        <v>3</v>
      </c>
      <c r="E2966">
        <v>1</v>
      </c>
      <c r="F2966" t="s">
        <v>519</v>
      </c>
      <c r="G2966" s="3"/>
      <c r="H2966" s="3">
        <v>0</v>
      </c>
      <c r="I2966" s="9"/>
    </row>
    <row r="2967" spans="1:9">
      <c r="A2967" s="1" t="s">
        <v>34</v>
      </c>
      <c r="B2967" s="1" t="s">
        <v>518</v>
      </c>
      <c r="C2967" t="str">
        <f t="shared" si="46"/>
        <v xml:space="preserve"> </v>
      </c>
      <c r="D2967" s="1">
        <v>3</v>
      </c>
      <c r="E2967" s="1">
        <v>1</v>
      </c>
      <c r="F2967" s="1" t="s">
        <v>519</v>
      </c>
      <c r="G2967" s="3"/>
      <c r="H2967" s="3">
        <v>0</v>
      </c>
      <c r="I2967" s="9"/>
    </row>
    <row r="2968" spans="1:9">
      <c r="A2968" t="s">
        <v>34</v>
      </c>
      <c r="B2968" t="s">
        <v>518</v>
      </c>
      <c r="C2968" t="str">
        <f t="shared" si="46"/>
        <v xml:space="preserve"> </v>
      </c>
      <c r="D2968">
        <v>3</v>
      </c>
      <c r="E2968">
        <v>1</v>
      </c>
      <c r="F2968" t="s">
        <v>519</v>
      </c>
      <c r="G2968" s="3"/>
      <c r="H2968" s="3">
        <v>0</v>
      </c>
      <c r="I2968" s="9"/>
    </row>
    <row r="2969" spans="1:9">
      <c r="A2969" s="1" t="s">
        <v>34</v>
      </c>
      <c r="B2969" s="1" t="s">
        <v>518</v>
      </c>
      <c r="C2969" t="str">
        <f t="shared" si="46"/>
        <v xml:space="preserve"> </v>
      </c>
      <c r="D2969" s="1">
        <v>3</v>
      </c>
      <c r="E2969" s="1">
        <v>1</v>
      </c>
      <c r="F2969" s="1" t="s">
        <v>519</v>
      </c>
      <c r="G2969" s="3"/>
      <c r="H2969" s="3">
        <v>0</v>
      </c>
      <c r="I2969" s="9"/>
    </row>
    <row r="2970" spans="1:9">
      <c r="A2970" t="s">
        <v>34</v>
      </c>
      <c r="B2970" t="s">
        <v>518</v>
      </c>
      <c r="C2970" t="str">
        <f t="shared" si="46"/>
        <v>2516</v>
      </c>
      <c r="D2970">
        <v>3</v>
      </c>
      <c r="E2970">
        <v>1</v>
      </c>
      <c r="F2970" t="s">
        <v>519</v>
      </c>
      <c r="G2970" t="s">
        <v>15</v>
      </c>
      <c r="H2970" s="2">
        <f>H2954-SUMIF(G2955:G2969,"&lt;&gt;",H2955:H2969)</f>
        <v>0</v>
      </c>
    </row>
    <row r="2971" spans="1:9">
      <c r="A2971" s="1"/>
      <c r="B2971" s="1"/>
      <c r="C2971" t="str">
        <f t="shared" si="46"/>
        <v xml:space="preserve"> </v>
      </c>
      <c r="D2971" s="1"/>
      <c r="E2971" s="1"/>
      <c r="F2971" s="1"/>
      <c r="G2971" s="1"/>
      <c r="H2971" s="1"/>
      <c r="I2971" s="43"/>
    </row>
    <row r="2972" spans="1:9" ht="30.75">
      <c r="A2972" t="s">
        <v>16</v>
      </c>
      <c r="B2972" t="s">
        <v>520</v>
      </c>
      <c r="C2972" t="str">
        <f t="shared" si="46"/>
        <v xml:space="preserve"> </v>
      </c>
      <c r="D2972">
        <v>1</v>
      </c>
      <c r="E2972">
        <v>1</v>
      </c>
      <c r="F2972" t="s">
        <v>521</v>
      </c>
      <c r="G2972" t="s">
        <v>13</v>
      </c>
      <c r="H2972" s="2">
        <f>VLOOKUP(B2972,'uc_2024-25'!D:U, 18, FALSE)</f>
        <v>0</v>
      </c>
      <c r="I2972" s="9" t="s">
        <v>522</v>
      </c>
    </row>
    <row r="2973" spans="1:9">
      <c r="A2973" s="1" t="s">
        <v>16</v>
      </c>
      <c r="B2973" s="1" t="s">
        <v>520</v>
      </c>
      <c r="C2973" t="str">
        <f t="shared" si="46"/>
        <v xml:space="preserve"> </v>
      </c>
      <c r="D2973" s="1">
        <v>1</v>
      </c>
      <c r="E2973" s="1">
        <v>1</v>
      </c>
      <c r="F2973" s="1" t="s">
        <v>521</v>
      </c>
      <c r="G2973" s="4" t="str">
        <f>VLOOKUP(B2972,'uc_2024-25'!D:AB, 25, FALSE)</f>
        <v>Miguel Nuno do Sacramento Monteiro Bugalho</v>
      </c>
      <c r="H2973" s="3"/>
      <c r="I2973" s="9"/>
    </row>
    <row r="2974" spans="1:9">
      <c r="A2974" t="s">
        <v>16</v>
      </c>
      <c r="B2974" t="s">
        <v>520</v>
      </c>
      <c r="C2974" t="str">
        <f t="shared" si="46"/>
        <v xml:space="preserve"> </v>
      </c>
      <c r="D2974">
        <v>1</v>
      </c>
      <c r="E2974">
        <v>1</v>
      </c>
      <c r="F2974" t="s">
        <v>521</v>
      </c>
      <c r="G2974" s="3"/>
      <c r="H2974" s="3">
        <v>0</v>
      </c>
      <c r="I2974" s="9"/>
    </row>
    <row r="2975" spans="1:9">
      <c r="A2975" s="1" t="s">
        <v>16</v>
      </c>
      <c r="B2975" s="1" t="s">
        <v>520</v>
      </c>
      <c r="C2975" t="str">
        <f t="shared" si="46"/>
        <v xml:space="preserve"> </v>
      </c>
      <c r="D2975" s="1">
        <v>1</v>
      </c>
      <c r="E2975" s="1">
        <v>1</v>
      </c>
      <c r="F2975" s="1" t="s">
        <v>521</v>
      </c>
      <c r="G2975" s="3"/>
      <c r="H2975" s="3">
        <v>0</v>
      </c>
      <c r="I2975" s="9"/>
    </row>
    <row r="2976" spans="1:9">
      <c r="A2976" t="s">
        <v>16</v>
      </c>
      <c r="B2976" t="s">
        <v>520</v>
      </c>
      <c r="C2976" t="str">
        <f t="shared" si="46"/>
        <v xml:space="preserve"> </v>
      </c>
      <c r="D2976">
        <v>1</v>
      </c>
      <c r="E2976">
        <v>1</v>
      </c>
      <c r="F2976" t="s">
        <v>521</v>
      </c>
      <c r="G2976" s="3"/>
      <c r="H2976" s="3">
        <v>0</v>
      </c>
      <c r="I2976" s="9"/>
    </row>
    <row r="2977" spans="1:9">
      <c r="A2977" s="1" t="s">
        <v>16</v>
      </c>
      <c r="B2977" s="1" t="s">
        <v>520</v>
      </c>
      <c r="C2977" t="str">
        <f t="shared" si="46"/>
        <v xml:space="preserve"> </v>
      </c>
      <c r="D2977" s="1">
        <v>1</v>
      </c>
      <c r="E2977" s="1">
        <v>1</v>
      </c>
      <c r="F2977" s="1" t="s">
        <v>521</v>
      </c>
      <c r="G2977" s="3"/>
      <c r="H2977" s="3">
        <v>0</v>
      </c>
      <c r="I2977" s="9"/>
    </row>
    <row r="2978" spans="1:9">
      <c r="A2978" t="s">
        <v>16</v>
      </c>
      <c r="B2978" t="s">
        <v>520</v>
      </c>
      <c r="C2978" t="str">
        <f t="shared" si="46"/>
        <v xml:space="preserve"> </v>
      </c>
      <c r="D2978">
        <v>1</v>
      </c>
      <c r="E2978">
        <v>1</v>
      </c>
      <c r="F2978" t="s">
        <v>521</v>
      </c>
      <c r="G2978" s="3"/>
      <c r="H2978" s="3">
        <v>0</v>
      </c>
      <c r="I2978" s="9"/>
    </row>
    <row r="2979" spans="1:9">
      <c r="A2979" s="1" t="s">
        <v>16</v>
      </c>
      <c r="B2979" s="1" t="s">
        <v>520</v>
      </c>
      <c r="C2979" t="str">
        <f t="shared" si="46"/>
        <v xml:space="preserve"> </v>
      </c>
      <c r="D2979" s="1">
        <v>1</v>
      </c>
      <c r="E2979" s="1">
        <v>1</v>
      </c>
      <c r="F2979" s="1" t="s">
        <v>521</v>
      </c>
      <c r="G2979" s="3"/>
      <c r="H2979" s="3">
        <v>0</v>
      </c>
      <c r="I2979" s="9"/>
    </row>
    <row r="2980" spans="1:9">
      <c r="A2980" t="s">
        <v>16</v>
      </c>
      <c r="B2980" t="s">
        <v>520</v>
      </c>
      <c r="C2980" t="str">
        <f t="shared" si="46"/>
        <v xml:space="preserve"> </v>
      </c>
      <c r="D2980">
        <v>1</v>
      </c>
      <c r="E2980">
        <v>1</v>
      </c>
      <c r="F2980" t="s">
        <v>521</v>
      </c>
      <c r="G2980" s="3"/>
      <c r="H2980" s="3">
        <v>0</v>
      </c>
      <c r="I2980" s="9"/>
    </row>
    <row r="2981" spans="1:9">
      <c r="A2981" s="1" t="s">
        <v>16</v>
      </c>
      <c r="B2981" s="1" t="s">
        <v>520</v>
      </c>
      <c r="C2981" t="str">
        <f t="shared" si="46"/>
        <v xml:space="preserve"> </v>
      </c>
      <c r="D2981" s="1">
        <v>1</v>
      </c>
      <c r="E2981" s="1">
        <v>1</v>
      </c>
      <c r="F2981" s="1" t="s">
        <v>521</v>
      </c>
      <c r="G2981" s="3"/>
      <c r="H2981" s="3">
        <v>0</v>
      </c>
      <c r="I2981" s="9"/>
    </row>
    <row r="2982" spans="1:9">
      <c r="A2982" t="s">
        <v>16</v>
      </c>
      <c r="B2982" t="s">
        <v>520</v>
      </c>
      <c r="C2982" t="str">
        <f t="shared" si="46"/>
        <v xml:space="preserve"> </v>
      </c>
      <c r="D2982">
        <v>1</v>
      </c>
      <c r="E2982">
        <v>1</v>
      </c>
      <c r="F2982" t="s">
        <v>521</v>
      </c>
      <c r="G2982" s="3"/>
      <c r="H2982" s="3">
        <v>0</v>
      </c>
      <c r="I2982" s="9"/>
    </row>
    <row r="2983" spans="1:9">
      <c r="A2983" s="1" t="s">
        <v>16</v>
      </c>
      <c r="B2983" s="1" t="s">
        <v>520</v>
      </c>
      <c r="C2983" t="str">
        <f t="shared" si="46"/>
        <v xml:space="preserve"> </v>
      </c>
      <c r="D2983" s="1">
        <v>1</v>
      </c>
      <c r="E2983" s="1">
        <v>1</v>
      </c>
      <c r="F2983" s="1" t="s">
        <v>521</v>
      </c>
      <c r="G2983" s="3"/>
      <c r="H2983" s="3">
        <v>0</v>
      </c>
      <c r="I2983" s="9"/>
    </row>
    <row r="2984" spans="1:9">
      <c r="A2984" t="s">
        <v>16</v>
      </c>
      <c r="B2984" t="s">
        <v>520</v>
      </c>
      <c r="C2984" t="str">
        <f t="shared" si="46"/>
        <v xml:space="preserve"> </v>
      </c>
      <c r="D2984">
        <v>1</v>
      </c>
      <c r="E2984">
        <v>1</v>
      </c>
      <c r="F2984" t="s">
        <v>521</v>
      </c>
      <c r="G2984" s="3"/>
      <c r="H2984" s="3">
        <v>0</v>
      </c>
      <c r="I2984" s="9"/>
    </row>
    <row r="2985" spans="1:9">
      <c r="A2985" s="1" t="s">
        <v>16</v>
      </c>
      <c r="B2985" s="1" t="s">
        <v>520</v>
      </c>
      <c r="C2985" t="str">
        <f t="shared" si="46"/>
        <v xml:space="preserve"> </v>
      </c>
      <c r="D2985" s="1">
        <v>1</v>
      </c>
      <c r="E2985" s="1">
        <v>1</v>
      </c>
      <c r="F2985" s="1" t="s">
        <v>521</v>
      </c>
      <c r="G2985" s="3"/>
      <c r="H2985" s="3">
        <v>0</v>
      </c>
      <c r="I2985" s="9"/>
    </row>
    <row r="2986" spans="1:9">
      <c r="A2986" t="s">
        <v>16</v>
      </c>
      <c r="B2986" t="s">
        <v>520</v>
      </c>
      <c r="C2986" t="str">
        <f t="shared" si="46"/>
        <v xml:space="preserve"> </v>
      </c>
      <c r="D2986">
        <v>1</v>
      </c>
      <c r="E2986">
        <v>1</v>
      </c>
      <c r="F2986" t="s">
        <v>521</v>
      </c>
      <c r="G2986" s="3"/>
      <c r="H2986" s="3">
        <v>0</v>
      </c>
      <c r="I2986" s="9"/>
    </row>
    <row r="2987" spans="1:9">
      <c r="A2987" s="1" t="s">
        <v>16</v>
      </c>
      <c r="B2987" s="1" t="s">
        <v>520</v>
      </c>
      <c r="C2987" t="str">
        <f t="shared" si="46"/>
        <v xml:space="preserve"> </v>
      </c>
      <c r="D2987" s="1">
        <v>1</v>
      </c>
      <c r="E2987" s="1">
        <v>1</v>
      </c>
      <c r="F2987" s="1" t="s">
        <v>521</v>
      </c>
      <c r="G2987" s="3"/>
      <c r="H2987" s="3">
        <v>0</v>
      </c>
      <c r="I2987" s="9"/>
    </row>
    <row r="2988" spans="1:9">
      <c r="A2988" t="s">
        <v>16</v>
      </c>
      <c r="B2988" t="s">
        <v>520</v>
      </c>
      <c r="C2988" t="str">
        <f t="shared" si="46"/>
        <v>1392</v>
      </c>
      <c r="D2988">
        <v>1</v>
      </c>
      <c r="E2988">
        <v>1</v>
      </c>
      <c r="F2988" t="s">
        <v>521</v>
      </c>
      <c r="G2988" t="s">
        <v>15</v>
      </c>
      <c r="H2988" s="2">
        <f>H2972-SUMIF(G2973:G2987,"&lt;&gt;",H2973:H2987)</f>
        <v>0</v>
      </c>
    </row>
    <row r="2989" spans="1:9">
      <c r="A2989" s="1"/>
      <c r="B2989" s="1"/>
      <c r="C2989" t="str">
        <f t="shared" si="46"/>
        <v xml:space="preserve"> </v>
      </c>
      <c r="D2989" s="1"/>
      <c r="E2989" s="1"/>
      <c r="F2989" s="1"/>
      <c r="G2989" s="1"/>
      <c r="H2989" s="1"/>
      <c r="I2989" s="43"/>
    </row>
    <row r="2990" spans="1:9">
      <c r="A2990" t="s">
        <v>16</v>
      </c>
      <c r="B2990" t="s">
        <v>523</v>
      </c>
      <c r="C2990" t="str">
        <f t="shared" si="46"/>
        <v xml:space="preserve"> </v>
      </c>
      <c r="D2990">
        <v>2</v>
      </c>
      <c r="E2990">
        <v>1</v>
      </c>
      <c r="F2990" t="s">
        <v>524</v>
      </c>
      <c r="G2990" t="s">
        <v>13</v>
      </c>
      <c r="H2990" s="2">
        <f>VLOOKUP(B2990,'uc_2024-25'!D:U, 18, FALSE)</f>
        <v>56</v>
      </c>
      <c r="I2990" s="9" t="s">
        <v>525</v>
      </c>
    </row>
    <row r="2991" spans="1:9">
      <c r="A2991" s="1" t="s">
        <v>16</v>
      </c>
      <c r="B2991" s="1" t="s">
        <v>523</v>
      </c>
      <c r="C2991" t="str">
        <f t="shared" si="46"/>
        <v xml:space="preserve"> </v>
      </c>
      <c r="D2991" s="1">
        <v>2</v>
      </c>
      <c r="E2991" s="1">
        <v>1</v>
      </c>
      <c r="F2991" s="1" t="s">
        <v>524</v>
      </c>
      <c r="G2991" s="4" t="str">
        <f>VLOOKUP(B2990,'uc_2024-25'!D:AB, 25, FALSE)</f>
        <v>José Guilherme Martins Dias Calvão Borges</v>
      </c>
      <c r="H2991" s="3">
        <v>52</v>
      </c>
      <c r="I2991" s="9"/>
    </row>
    <row r="2992" spans="1:9">
      <c r="A2992" t="s">
        <v>16</v>
      </c>
      <c r="B2992" t="s">
        <v>523</v>
      </c>
      <c r="C2992" t="str">
        <f t="shared" si="46"/>
        <v xml:space="preserve"> </v>
      </c>
      <c r="D2992">
        <v>2</v>
      </c>
      <c r="E2992">
        <v>1</v>
      </c>
      <c r="F2992" t="s">
        <v>524</v>
      </c>
      <c r="G2992" s="3" t="s">
        <v>526</v>
      </c>
      <c r="H2992" s="3">
        <v>4</v>
      </c>
      <c r="I2992" s="9"/>
    </row>
    <row r="2993" spans="1:9">
      <c r="A2993" s="1" t="s">
        <v>16</v>
      </c>
      <c r="B2993" s="1" t="s">
        <v>523</v>
      </c>
      <c r="C2993" t="str">
        <f t="shared" si="46"/>
        <v xml:space="preserve"> </v>
      </c>
      <c r="D2993" s="1">
        <v>2</v>
      </c>
      <c r="E2993" s="1">
        <v>1</v>
      </c>
      <c r="F2993" s="1" t="s">
        <v>524</v>
      </c>
      <c r="G2993" s="3"/>
      <c r="H2993" s="3">
        <v>0</v>
      </c>
      <c r="I2993" s="9"/>
    </row>
    <row r="2994" spans="1:9">
      <c r="A2994" t="s">
        <v>16</v>
      </c>
      <c r="B2994" t="s">
        <v>523</v>
      </c>
      <c r="C2994" t="str">
        <f t="shared" si="46"/>
        <v xml:space="preserve"> </v>
      </c>
      <c r="D2994">
        <v>2</v>
      </c>
      <c r="E2994">
        <v>1</v>
      </c>
      <c r="F2994" t="s">
        <v>524</v>
      </c>
      <c r="G2994" s="3"/>
      <c r="H2994" s="3">
        <v>0</v>
      </c>
      <c r="I2994" s="9"/>
    </row>
    <row r="2995" spans="1:9">
      <c r="A2995" s="1" t="s">
        <v>16</v>
      </c>
      <c r="B2995" s="1" t="s">
        <v>523</v>
      </c>
      <c r="C2995" t="str">
        <f t="shared" si="46"/>
        <v xml:space="preserve"> </v>
      </c>
      <c r="D2995" s="1">
        <v>2</v>
      </c>
      <c r="E2995" s="1">
        <v>1</v>
      </c>
      <c r="F2995" s="1" t="s">
        <v>524</v>
      </c>
      <c r="G2995" s="3"/>
      <c r="H2995" s="3">
        <v>0</v>
      </c>
      <c r="I2995" s="9"/>
    </row>
    <row r="2996" spans="1:9">
      <c r="A2996" t="s">
        <v>16</v>
      </c>
      <c r="B2996" t="s">
        <v>523</v>
      </c>
      <c r="C2996" t="str">
        <f t="shared" si="46"/>
        <v xml:space="preserve"> </v>
      </c>
      <c r="D2996">
        <v>2</v>
      </c>
      <c r="E2996">
        <v>1</v>
      </c>
      <c r="F2996" t="s">
        <v>524</v>
      </c>
      <c r="G2996" s="3"/>
      <c r="H2996" s="3">
        <v>0</v>
      </c>
      <c r="I2996" s="9"/>
    </row>
    <row r="2997" spans="1:9">
      <c r="A2997" s="1" t="s">
        <v>16</v>
      </c>
      <c r="B2997" s="1" t="s">
        <v>523</v>
      </c>
      <c r="C2997" t="str">
        <f t="shared" si="46"/>
        <v xml:space="preserve"> </v>
      </c>
      <c r="D2997" s="1">
        <v>2</v>
      </c>
      <c r="E2997" s="1">
        <v>1</v>
      </c>
      <c r="F2997" s="1" t="s">
        <v>524</v>
      </c>
      <c r="G2997" s="3"/>
      <c r="H2997" s="3">
        <v>0</v>
      </c>
      <c r="I2997" s="9"/>
    </row>
    <row r="2998" spans="1:9">
      <c r="A2998" t="s">
        <v>16</v>
      </c>
      <c r="B2998" t="s">
        <v>523</v>
      </c>
      <c r="C2998" t="str">
        <f t="shared" si="46"/>
        <v xml:space="preserve"> </v>
      </c>
      <c r="D2998">
        <v>2</v>
      </c>
      <c r="E2998">
        <v>1</v>
      </c>
      <c r="F2998" t="s">
        <v>524</v>
      </c>
      <c r="G2998" s="3"/>
      <c r="H2998" s="3">
        <v>0</v>
      </c>
      <c r="I2998" s="9"/>
    </row>
    <row r="2999" spans="1:9">
      <c r="A2999" s="1" t="s">
        <v>16</v>
      </c>
      <c r="B2999" s="1" t="s">
        <v>523</v>
      </c>
      <c r="C2999" t="str">
        <f t="shared" si="46"/>
        <v xml:space="preserve"> </v>
      </c>
      <c r="D2999" s="1">
        <v>2</v>
      </c>
      <c r="E2999" s="1">
        <v>1</v>
      </c>
      <c r="F2999" s="1" t="s">
        <v>524</v>
      </c>
      <c r="G2999" s="3"/>
      <c r="H2999" s="3">
        <v>0</v>
      </c>
      <c r="I2999" s="9"/>
    </row>
    <row r="3000" spans="1:9">
      <c r="A3000" t="s">
        <v>16</v>
      </c>
      <c r="B3000" t="s">
        <v>523</v>
      </c>
      <c r="C3000" t="str">
        <f t="shared" si="46"/>
        <v xml:space="preserve"> </v>
      </c>
      <c r="D3000">
        <v>2</v>
      </c>
      <c r="E3000">
        <v>1</v>
      </c>
      <c r="F3000" t="s">
        <v>524</v>
      </c>
      <c r="G3000" s="3"/>
      <c r="H3000" s="3">
        <v>0</v>
      </c>
      <c r="I3000" s="9"/>
    </row>
    <row r="3001" spans="1:9">
      <c r="A3001" s="1" t="s">
        <v>16</v>
      </c>
      <c r="B3001" s="1" t="s">
        <v>523</v>
      </c>
      <c r="C3001" t="str">
        <f t="shared" si="46"/>
        <v xml:space="preserve"> </v>
      </c>
      <c r="D3001" s="1">
        <v>2</v>
      </c>
      <c r="E3001" s="1">
        <v>1</v>
      </c>
      <c r="F3001" s="1" t="s">
        <v>524</v>
      </c>
      <c r="G3001" s="3"/>
      <c r="H3001" s="3">
        <v>0</v>
      </c>
      <c r="I3001" s="9"/>
    </row>
    <row r="3002" spans="1:9">
      <c r="A3002" t="s">
        <v>16</v>
      </c>
      <c r="B3002" t="s">
        <v>523</v>
      </c>
      <c r="C3002" t="str">
        <f t="shared" si="46"/>
        <v xml:space="preserve"> </v>
      </c>
      <c r="D3002">
        <v>2</v>
      </c>
      <c r="E3002">
        <v>1</v>
      </c>
      <c r="F3002" t="s">
        <v>524</v>
      </c>
      <c r="G3002" s="3"/>
      <c r="H3002" s="3">
        <v>0</v>
      </c>
      <c r="I3002" s="9"/>
    </row>
    <row r="3003" spans="1:9">
      <c r="A3003" s="1" t="s">
        <v>16</v>
      </c>
      <c r="B3003" s="1" t="s">
        <v>523</v>
      </c>
      <c r="C3003" t="str">
        <f t="shared" si="46"/>
        <v xml:space="preserve"> </v>
      </c>
      <c r="D3003" s="1">
        <v>2</v>
      </c>
      <c r="E3003" s="1">
        <v>1</v>
      </c>
      <c r="F3003" s="1" t="s">
        <v>524</v>
      </c>
      <c r="G3003" s="3"/>
      <c r="H3003" s="3">
        <v>0</v>
      </c>
      <c r="I3003" s="9"/>
    </row>
    <row r="3004" spans="1:9">
      <c r="A3004" t="s">
        <v>16</v>
      </c>
      <c r="B3004" t="s">
        <v>523</v>
      </c>
      <c r="C3004" t="str">
        <f t="shared" si="46"/>
        <v xml:space="preserve"> </v>
      </c>
      <c r="D3004">
        <v>2</v>
      </c>
      <c r="E3004">
        <v>1</v>
      </c>
      <c r="F3004" t="s">
        <v>524</v>
      </c>
      <c r="G3004" s="3"/>
      <c r="H3004" s="3">
        <v>0</v>
      </c>
      <c r="I3004" s="9"/>
    </row>
    <row r="3005" spans="1:9">
      <c r="A3005" s="1" t="s">
        <v>16</v>
      </c>
      <c r="B3005" s="1" t="s">
        <v>523</v>
      </c>
      <c r="C3005" t="str">
        <f t="shared" si="46"/>
        <v xml:space="preserve"> </v>
      </c>
      <c r="D3005" s="1">
        <v>2</v>
      </c>
      <c r="E3005" s="1">
        <v>1</v>
      </c>
      <c r="F3005" s="1" t="s">
        <v>524</v>
      </c>
      <c r="G3005" s="3"/>
      <c r="H3005" s="3">
        <v>0</v>
      </c>
      <c r="I3005" s="9"/>
    </row>
    <row r="3006" spans="1:9">
      <c r="A3006" t="s">
        <v>16</v>
      </c>
      <c r="B3006" t="s">
        <v>523</v>
      </c>
      <c r="C3006" t="str">
        <f t="shared" si="46"/>
        <v>10035</v>
      </c>
      <c r="D3006">
        <v>2</v>
      </c>
      <c r="E3006">
        <v>1</v>
      </c>
      <c r="F3006" t="s">
        <v>524</v>
      </c>
      <c r="G3006" t="s">
        <v>15</v>
      </c>
      <c r="H3006" s="2">
        <f>H2990-SUMIF(G2991:G3005,"&lt;&gt;",H2991:H3005)</f>
        <v>0</v>
      </c>
    </row>
    <row r="3007" spans="1:9">
      <c r="A3007" s="1"/>
      <c r="B3007" s="1"/>
      <c r="C3007" t="str">
        <f t="shared" si="46"/>
        <v xml:space="preserve"> </v>
      </c>
      <c r="D3007" s="1"/>
      <c r="E3007" s="1"/>
      <c r="F3007" s="1"/>
      <c r="G3007" s="1"/>
      <c r="H3007" s="1"/>
      <c r="I3007" s="43"/>
    </row>
    <row r="3008" spans="1:9">
      <c r="A3008" t="s">
        <v>16</v>
      </c>
      <c r="B3008" t="s">
        <v>527</v>
      </c>
      <c r="C3008" t="str">
        <f t="shared" si="46"/>
        <v xml:space="preserve"> </v>
      </c>
      <c r="D3008">
        <v>1</v>
      </c>
      <c r="E3008">
        <v>1</v>
      </c>
      <c r="F3008" t="s">
        <v>528</v>
      </c>
      <c r="G3008" t="s">
        <v>13</v>
      </c>
      <c r="H3008" s="2">
        <f>VLOOKUP(B3008,'uc_2024-25'!D:U, 18, FALSE)</f>
        <v>56</v>
      </c>
      <c r="I3008" s="9"/>
    </row>
    <row r="3009" spans="1:9">
      <c r="A3009" s="1" t="s">
        <v>16</v>
      </c>
      <c r="B3009" s="1" t="s">
        <v>527</v>
      </c>
      <c r="C3009" t="str">
        <f t="shared" si="46"/>
        <v xml:space="preserve"> </v>
      </c>
      <c r="D3009" s="1">
        <v>1</v>
      </c>
      <c r="E3009" s="1">
        <v>1</v>
      </c>
      <c r="F3009" s="1" t="s">
        <v>528</v>
      </c>
      <c r="G3009" s="4" t="str">
        <f>VLOOKUP(B3008,'uc_2024-25'!D:AB, 25, FALSE)</f>
        <v>Anabela Cristina da Silva Naret Moreira Raymundo</v>
      </c>
      <c r="H3009" s="3">
        <v>52</v>
      </c>
      <c r="I3009" s="9"/>
    </row>
    <row r="3010" spans="1:9">
      <c r="A3010" t="s">
        <v>16</v>
      </c>
      <c r="B3010" t="s">
        <v>527</v>
      </c>
      <c r="C3010" t="str">
        <f t="shared" si="46"/>
        <v xml:space="preserve"> </v>
      </c>
      <c r="D3010">
        <v>1</v>
      </c>
      <c r="E3010">
        <v>1</v>
      </c>
      <c r="F3010" t="s">
        <v>528</v>
      </c>
      <c r="G3010" s="3" t="s">
        <v>79</v>
      </c>
      <c r="H3010" s="3">
        <v>4</v>
      </c>
      <c r="I3010" s="9"/>
    </row>
    <row r="3011" spans="1:9">
      <c r="A3011" s="1" t="s">
        <v>16</v>
      </c>
      <c r="B3011" s="1" t="s">
        <v>527</v>
      </c>
      <c r="C3011" t="str">
        <f t="shared" ref="C3011:C3074" si="47">IF(G3011="Em falta (positivo); A mais (negativo):",B3011," ")</f>
        <v xml:space="preserve"> </v>
      </c>
      <c r="D3011" s="1">
        <v>1</v>
      </c>
      <c r="E3011" s="1">
        <v>1</v>
      </c>
      <c r="F3011" s="1" t="s">
        <v>528</v>
      </c>
      <c r="G3011" s="3"/>
      <c r="H3011" s="3">
        <v>0</v>
      </c>
      <c r="I3011" s="9"/>
    </row>
    <row r="3012" spans="1:9">
      <c r="A3012" t="s">
        <v>16</v>
      </c>
      <c r="B3012" t="s">
        <v>527</v>
      </c>
      <c r="C3012" t="str">
        <f t="shared" si="47"/>
        <v xml:space="preserve"> </v>
      </c>
      <c r="D3012">
        <v>1</v>
      </c>
      <c r="E3012">
        <v>1</v>
      </c>
      <c r="F3012" t="s">
        <v>528</v>
      </c>
      <c r="G3012" s="3"/>
      <c r="H3012" s="3">
        <v>0</v>
      </c>
      <c r="I3012" s="9"/>
    </row>
    <row r="3013" spans="1:9">
      <c r="A3013" s="1" t="s">
        <v>16</v>
      </c>
      <c r="B3013" s="1" t="s">
        <v>527</v>
      </c>
      <c r="C3013" t="str">
        <f t="shared" si="47"/>
        <v xml:space="preserve"> </v>
      </c>
      <c r="D3013" s="1">
        <v>1</v>
      </c>
      <c r="E3013" s="1">
        <v>1</v>
      </c>
      <c r="F3013" s="1" t="s">
        <v>528</v>
      </c>
      <c r="G3013" s="3"/>
      <c r="H3013" s="3">
        <v>0</v>
      </c>
      <c r="I3013" s="9"/>
    </row>
    <row r="3014" spans="1:9">
      <c r="A3014" t="s">
        <v>16</v>
      </c>
      <c r="B3014" t="s">
        <v>527</v>
      </c>
      <c r="C3014" t="str">
        <f t="shared" si="47"/>
        <v xml:space="preserve"> </v>
      </c>
      <c r="D3014">
        <v>1</v>
      </c>
      <c r="E3014">
        <v>1</v>
      </c>
      <c r="F3014" t="s">
        <v>528</v>
      </c>
      <c r="G3014" s="3"/>
      <c r="H3014" s="3">
        <v>0</v>
      </c>
      <c r="I3014" s="9"/>
    </row>
    <row r="3015" spans="1:9">
      <c r="A3015" s="1" t="s">
        <v>16</v>
      </c>
      <c r="B3015" s="1" t="s">
        <v>527</v>
      </c>
      <c r="C3015" t="str">
        <f t="shared" si="47"/>
        <v xml:space="preserve"> </v>
      </c>
      <c r="D3015" s="1">
        <v>1</v>
      </c>
      <c r="E3015" s="1">
        <v>1</v>
      </c>
      <c r="F3015" s="1" t="s">
        <v>528</v>
      </c>
      <c r="G3015" s="3"/>
      <c r="H3015" s="3">
        <v>0</v>
      </c>
      <c r="I3015" s="9"/>
    </row>
    <row r="3016" spans="1:9">
      <c r="A3016" t="s">
        <v>16</v>
      </c>
      <c r="B3016" t="s">
        <v>527</v>
      </c>
      <c r="C3016" t="str">
        <f t="shared" si="47"/>
        <v xml:space="preserve"> </v>
      </c>
      <c r="D3016">
        <v>1</v>
      </c>
      <c r="E3016">
        <v>1</v>
      </c>
      <c r="F3016" t="s">
        <v>528</v>
      </c>
      <c r="G3016" s="3"/>
      <c r="H3016" s="3">
        <v>0</v>
      </c>
      <c r="I3016" s="9"/>
    </row>
    <row r="3017" spans="1:9">
      <c r="A3017" s="1" t="s">
        <v>16</v>
      </c>
      <c r="B3017" s="1" t="s">
        <v>527</v>
      </c>
      <c r="C3017" t="str">
        <f t="shared" si="47"/>
        <v xml:space="preserve"> </v>
      </c>
      <c r="D3017" s="1">
        <v>1</v>
      </c>
      <c r="E3017" s="1">
        <v>1</v>
      </c>
      <c r="F3017" s="1" t="s">
        <v>528</v>
      </c>
      <c r="G3017" s="3"/>
      <c r="H3017" s="3">
        <v>0</v>
      </c>
      <c r="I3017" s="9"/>
    </row>
    <row r="3018" spans="1:9">
      <c r="A3018" t="s">
        <v>16</v>
      </c>
      <c r="B3018" t="s">
        <v>527</v>
      </c>
      <c r="C3018" t="str">
        <f t="shared" si="47"/>
        <v xml:space="preserve"> </v>
      </c>
      <c r="D3018">
        <v>1</v>
      </c>
      <c r="E3018">
        <v>1</v>
      </c>
      <c r="F3018" t="s">
        <v>528</v>
      </c>
      <c r="G3018" s="3"/>
      <c r="H3018" s="3">
        <v>0</v>
      </c>
      <c r="I3018" s="9"/>
    </row>
    <row r="3019" spans="1:9">
      <c r="A3019" s="1" t="s">
        <v>16</v>
      </c>
      <c r="B3019" s="1" t="s">
        <v>527</v>
      </c>
      <c r="C3019" t="str">
        <f t="shared" si="47"/>
        <v xml:space="preserve"> </v>
      </c>
      <c r="D3019" s="1">
        <v>1</v>
      </c>
      <c r="E3019" s="1">
        <v>1</v>
      </c>
      <c r="F3019" s="1" t="s">
        <v>528</v>
      </c>
      <c r="G3019" s="3"/>
      <c r="H3019" s="3">
        <v>0</v>
      </c>
      <c r="I3019" s="9"/>
    </row>
    <row r="3020" spans="1:9">
      <c r="A3020" t="s">
        <v>16</v>
      </c>
      <c r="B3020" t="s">
        <v>527</v>
      </c>
      <c r="C3020" t="str">
        <f t="shared" si="47"/>
        <v xml:space="preserve"> </v>
      </c>
      <c r="D3020">
        <v>1</v>
      </c>
      <c r="E3020">
        <v>1</v>
      </c>
      <c r="F3020" t="s">
        <v>528</v>
      </c>
      <c r="G3020" s="3"/>
      <c r="H3020" s="3">
        <v>0</v>
      </c>
      <c r="I3020" s="9"/>
    </row>
    <row r="3021" spans="1:9">
      <c r="A3021" s="1" t="s">
        <v>16</v>
      </c>
      <c r="B3021" s="1" t="s">
        <v>527</v>
      </c>
      <c r="C3021" t="str">
        <f t="shared" si="47"/>
        <v xml:space="preserve"> </v>
      </c>
      <c r="D3021" s="1">
        <v>1</v>
      </c>
      <c r="E3021" s="1">
        <v>1</v>
      </c>
      <c r="F3021" s="1" t="s">
        <v>528</v>
      </c>
      <c r="G3021" s="3"/>
      <c r="H3021" s="3">
        <v>0</v>
      </c>
      <c r="I3021" s="9"/>
    </row>
    <row r="3022" spans="1:9">
      <c r="A3022" t="s">
        <v>16</v>
      </c>
      <c r="B3022" t="s">
        <v>527</v>
      </c>
      <c r="C3022" t="str">
        <f t="shared" si="47"/>
        <v xml:space="preserve"> </v>
      </c>
      <c r="D3022">
        <v>1</v>
      </c>
      <c r="E3022">
        <v>1</v>
      </c>
      <c r="F3022" t="s">
        <v>528</v>
      </c>
      <c r="G3022" s="3"/>
      <c r="H3022" s="3">
        <v>0</v>
      </c>
      <c r="I3022" s="9"/>
    </row>
    <row r="3023" spans="1:9">
      <c r="A3023" s="1" t="s">
        <v>16</v>
      </c>
      <c r="B3023" s="1" t="s">
        <v>527</v>
      </c>
      <c r="C3023" t="str">
        <f t="shared" si="47"/>
        <v xml:space="preserve"> </v>
      </c>
      <c r="D3023" s="1">
        <v>1</v>
      </c>
      <c r="E3023" s="1">
        <v>1</v>
      </c>
      <c r="F3023" s="1" t="s">
        <v>528</v>
      </c>
      <c r="G3023" s="3"/>
      <c r="H3023" s="3">
        <v>0</v>
      </c>
      <c r="I3023" s="9"/>
    </row>
    <row r="3024" spans="1:9">
      <c r="A3024" t="s">
        <v>16</v>
      </c>
      <c r="B3024" t="s">
        <v>527</v>
      </c>
      <c r="C3024" t="str">
        <f t="shared" si="47"/>
        <v>10036</v>
      </c>
      <c r="D3024">
        <v>1</v>
      </c>
      <c r="E3024">
        <v>1</v>
      </c>
      <c r="F3024" t="s">
        <v>528</v>
      </c>
      <c r="G3024" t="s">
        <v>15</v>
      </c>
      <c r="H3024" s="2">
        <f>H3008-SUMIF(G3009:G3023,"&lt;&gt;",H3009:H3023)</f>
        <v>0</v>
      </c>
    </row>
    <row r="3025" spans="1:9">
      <c r="A3025" s="1"/>
      <c r="B3025" s="1"/>
      <c r="C3025" t="str">
        <f t="shared" si="47"/>
        <v xml:space="preserve"> </v>
      </c>
      <c r="D3025" s="1"/>
      <c r="E3025" s="1"/>
      <c r="F3025" s="1"/>
      <c r="G3025" s="1"/>
      <c r="H3025" s="1"/>
      <c r="I3025" s="43"/>
    </row>
    <row r="3026" spans="1:9">
      <c r="A3026" t="s">
        <v>16</v>
      </c>
      <c r="B3026" t="s">
        <v>529</v>
      </c>
      <c r="C3026" t="str">
        <f t="shared" si="47"/>
        <v xml:space="preserve"> </v>
      </c>
      <c r="D3026">
        <v>1</v>
      </c>
      <c r="E3026">
        <v>1</v>
      </c>
      <c r="F3026" t="s">
        <v>530</v>
      </c>
      <c r="G3026" t="s">
        <v>13</v>
      </c>
      <c r="H3026" s="2">
        <f>VLOOKUP(B3026,'uc_2024-25'!D:U, 18, FALSE)</f>
        <v>56</v>
      </c>
      <c r="I3026" s="9"/>
    </row>
    <row r="3027" spans="1:9">
      <c r="A3027" s="1" t="s">
        <v>16</v>
      </c>
      <c r="B3027" s="1" t="s">
        <v>529</v>
      </c>
      <c r="C3027" t="str">
        <f t="shared" si="47"/>
        <v xml:space="preserve"> </v>
      </c>
      <c r="D3027" s="1">
        <v>1</v>
      </c>
      <c r="E3027" s="1">
        <v>1</v>
      </c>
      <c r="F3027" s="1" t="s">
        <v>530</v>
      </c>
      <c r="G3027" s="4" t="str">
        <f>VLOOKUP(B3026,'uc_2024-25'!D:AB, 25, FALSE)</f>
        <v>Manuela Rodrigues Branco Simões</v>
      </c>
      <c r="H3027" s="3">
        <v>28</v>
      </c>
      <c r="I3027" s="9"/>
    </row>
    <row r="3028" spans="1:9">
      <c r="A3028" t="s">
        <v>16</v>
      </c>
      <c r="B3028" t="s">
        <v>529</v>
      </c>
      <c r="C3028" t="str">
        <f t="shared" si="47"/>
        <v xml:space="preserve"> </v>
      </c>
      <c r="D3028">
        <v>1</v>
      </c>
      <c r="E3028">
        <v>1</v>
      </c>
      <c r="F3028" t="s">
        <v>530</v>
      </c>
      <c r="G3028" s="3" t="s">
        <v>531</v>
      </c>
      <c r="H3028" s="3">
        <v>28</v>
      </c>
      <c r="I3028" s="9"/>
    </row>
    <row r="3029" spans="1:9">
      <c r="A3029" s="1" t="s">
        <v>16</v>
      </c>
      <c r="B3029" s="1" t="s">
        <v>529</v>
      </c>
      <c r="C3029" t="str">
        <f t="shared" si="47"/>
        <v xml:space="preserve"> </v>
      </c>
      <c r="D3029" s="1">
        <v>1</v>
      </c>
      <c r="E3029" s="1">
        <v>1</v>
      </c>
      <c r="F3029" s="1" t="s">
        <v>530</v>
      </c>
      <c r="G3029" s="3"/>
      <c r="H3029" s="3"/>
      <c r="I3029" s="9"/>
    </row>
    <row r="3030" spans="1:9">
      <c r="A3030" t="s">
        <v>16</v>
      </c>
      <c r="B3030" t="s">
        <v>529</v>
      </c>
      <c r="C3030" t="str">
        <f t="shared" si="47"/>
        <v xml:space="preserve"> </v>
      </c>
      <c r="D3030">
        <v>1</v>
      </c>
      <c r="E3030">
        <v>1</v>
      </c>
      <c r="F3030" t="s">
        <v>530</v>
      </c>
      <c r="G3030" s="3"/>
      <c r="H3030" s="3">
        <v>0</v>
      </c>
      <c r="I3030" s="9"/>
    </row>
    <row r="3031" spans="1:9">
      <c r="A3031" s="1" t="s">
        <v>16</v>
      </c>
      <c r="B3031" s="1" t="s">
        <v>529</v>
      </c>
      <c r="C3031" t="str">
        <f t="shared" si="47"/>
        <v xml:space="preserve"> </v>
      </c>
      <c r="D3031" s="1">
        <v>1</v>
      </c>
      <c r="E3031" s="1">
        <v>1</v>
      </c>
      <c r="F3031" s="1" t="s">
        <v>530</v>
      </c>
      <c r="G3031" s="3"/>
      <c r="H3031" s="3">
        <v>0</v>
      </c>
      <c r="I3031" s="9"/>
    </row>
    <row r="3032" spans="1:9">
      <c r="A3032" t="s">
        <v>16</v>
      </c>
      <c r="B3032" t="s">
        <v>529</v>
      </c>
      <c r="C3032" t="str">
        <f t="shared" si="47"/>
        <v xml:space="preserve"> </v>
      </c>
      <c r="D3032">
        <v>1</v>
      </c>
      <c r="E3032">
        <v>1</v>
      </c>
      <c r="F3032" t="s">
        <v>530</v>
      </c>
      <c r="G3032" s="3"/>
      <c r="H3032" s="3">
        <v>0</v>
      </c>
      <c r="I3032" s="9"/>
    </row>
    <row r="3033" spans="1:9">
      <c r="A3033" s="1" t="s">
        <v>16</v>
      </c>
      <c r="B3033" s="1" t="s">
        <v>529</v>
      </c>
      <c r="C3033" t="str">
        <f t="shared" si="47"/>
        <v xml:space="preserve"> </v>
      </c>
      <c r="D3033" s="1">
        <v>1</v>
      </c>
      <c r="E3033" s="1">
        <v>1</v>
      </c>
      <c r="F3033" s="1" t="s">
        <v>530</v>
      </c>
      <c r="G3033" s="3"/>
      <c r="H3033" s="3">
        <v>0</v>
      </c>
      <c r="I3033" s="9"/>
    </row>
    <row r="3034" spans="1:9">
      <c r="A3034" t="s">
        <v>16</v>
      </c>
      <c r="B3034" t="s">
        <v>529</v>
      </c>
      <c r="C3034" t="str">
        <f t="shared" si="47"/>
        <v xml:space="preserve"> </v>
      </c>
      <c r="D3034">
        <v>1</v>
      </c>
      <c r="E3034">
        <v>1</v>
      </c>
      <c r="F3034" t="s">
        <v>530</v>
      </c>
      <c r="G3034" s="3"/>
      <c r="H3034" s="3">
        <v>0</v>
      </c>
      <c r="I3034" s="9"/>
    </row>
    <row r="3035" spans="1:9">
      <c r="A3035" s="1" t="s">
        <v>16</v>
      </c>
      <c r="B3035" s="1" t="s">
        <v>529</v>
      </c>
      <c r="C3035" t="str">
        <f t="shared" si="47"/>
        <v xml:space="preserve"> </v>
      </c>
      <c r="D3035" s="1">
        <v>1</v>
      </c>
      <c r="E3035" s="1">
        <v>1</v>
      </c>
      <c r="F3035" s="1" t="s">
        <v>530</v>
      </c>
      <c r="G3035" s="3"/>
      <c r="H3035" s="3">
        <v>0</v>
      </c>
      <c r="I3035" s="9"/>
    </row>
    <row r="3036" spans="1:9">
      <c r="A3036" t="s">
        <v>16</v>
      </c>
      <c r="B3036" t="s">
        <v>529</v>
      </c>
      <c r="C3036" t="str">
        <f t="shared" si="47"/>
        <v xml:space="preserve"> </v>
      </c>
      <c r="D3036">
        <v>1</v>
      </c>
      <c r="E3036">
        <v>1</v>
      </c>
      <c r="F3036" t="s">
        <v>530</v>
      </c>
      <c r="G3036" s="3"/>
      <c r="H3036" s="3">
        <v>0</v>
      </c>
      <c r="I3036" s="9"/>
    </row>
    <row r="3037" spans="1:9">
      <c r="A3037" s="1" t="s">
        <v>16</v>
      </c>
      <c r="B3037" s="1" t="s">
        <v>529</v>
      </c>
      <c r="C3037" t="str">
        <f t="shared" si="47"/>
        <v xml:space="preserve"> </v>
      </c>
      <c r="D3037" s="1">
        <v>1</v>
      </c>
      <c r="E3037" s="1">
        <v>1</v>
      </c>
      <c r="F3037" s="1" t="s">
        <v>530</v>
      </c>
      <c r="G3037" s="3"/>
      <c r="H3037" s="3">
        <v>0</v>
      </c>
      <c r="I3037" s="9"/>
    </row>
    <row r="3038" spans="1:9">
      <c r="A3038" t="s">
        <v>16</v>
      </c>
      <c r="B3038" t="s">
        <v>529</v>
      </c>
      <c r="C3038" t="str">
        <f t="shared" si="47"/>
        <v xml:space="preserve"> </v>
      </c>
      <c r="D3038">
        <v>1</v>
      </c>
      <c r="E3038">
        <v>1</v>
      </c>
      <c r="F3038" t="s">
        <v>530</v>
      </c>
      <c r="G3038" s="3"/>
      <c r="H3038" s="3">
        <v>0</v>
      </c>
      <c r="I3038" s="9"/>
    </row>
    <row r="3039" spans="1:9">
      <c r="A3039" s="1" t="s">
        <v>16</v>
      </c>
      <c r="B3039" s="1" t="s">
        <v>529</v>
      </c>
      <c r="C3039" t="str">
        <f t="shared" si="47"/>
        <v xml:space="preserve"> </v>
      </c>
      <c r="D3039" s="1">
        <v>1</v>
      </c>
      <c r="E3039" s="1">
        <v>1</v>
      </c>
      <c r="F3039" s="1" t="s">
        <v>530</v>
      </c>
      <c r="G3039" s="3"/>
      <c r="H3039" s="3">
        <v>0</v>
      </c>
      <c r="I3039" s="9"/>
    </row>
    <row r="3040" spans="1:9">
      <c r="A3040" t="s">
        <v>16</v>
      </c>
      <c r="B3040" t="s">
        <v>529</v>
      </c>
      <c r="C3040" t="str">
        <f t="shared" si="47"/>
        <v xml:space="preserve"> </v>
      </c>
      <c r="D3040">
        <v>1</v>
      </c>
      <c r="E3040">
        <v>1</v>
      </c>
      <c r="F3040" t="s">
        <v>530</v>
      </c>
      <c r="G3040" s="3"/>
      <c r="H3040" s="3">
        <v>0</v>
      </c>
      <c r="I3040" s="9"/>
    </row>
    <row r="3041" spans="1:9">
      <c r="A3041" s="1" t="s">
        <v>16</v>
      </c>
      <c r="B3041" s="1" t="s">
        <v>529</v>
      </c>
      <c r="C3041" t="str">
        <f t="shared" si="47"/>
        <v xml:space="preserve"> </v>
      </c>
      <c r="D3041" s="1">
        <v>1</v>
      </c>
      <c r="E3041" s="1">
        <v>1</v>
      </c>
      <c r="F3041" s="1" t="s">
        <v>530</v>
      </c>
      <c r="G3041" s="3"/>
      <c r="H3041" s="3">
        <v>0</v>
      </c>
      <c r="I3041" s="9"/>
    </row>
    <row r="3042" spans="1:9">
      <c r="A3042" t="s">
        <v>16</v>
      </c>
      <c r="B3042" t="s">
        <v>529</v>
      </c>
      <c r="C3042" t="str">
        <f t="shared" si="47"/>
        <v>10037</v>
      </c>
      <c r="D3042">
        <v>1</v>
      </c>
      <c r="E3042">
        <v>1</v>
      </c>
      <c r="F3042" t="s">
        <v>530</v>
      </c>
      <c r="G3042" t="s">
        <v>15</v>
      </c>
      <c r="H3042" s="2">
        <f>H3026-SUMIF(G3027:G3041,"&lt;&gt;",H3027:H3041)</f>
        <v>0</v>
      </c>
    </row>
    <row r="3043" spans="1:9">
      <c r="A3043" s="1"/>
      <c r="B3043" s="1"/>
      <c r="C3043" t="str">
        <f t="shared" si="47"/>
        <v xml:space="preserve"> </v>
      </c>
      <c r="D3043" s="1"/>
      <c r="E3043" s="1"/>
      <c r="F3043" s="1"/>
      <c r="G3043" s="1"/>
      <c r="H3043" s="1"/>
      <c r="I3043" s="43"/>
    </row>
    <row r="3044" spans="1:9">
      <c r="A3044" t="s">
        <v>16</v>
      </c>
      <c r="B3044" t="s">
        <v>532</v>
      </c>
      <c r="C3044" t="str">
        <f t="shared" si="47"/>
        <v xml:space="preserve"> </v>
      </c>
      <c r="D3044">
        <v>1</v>
      </c>
      <c r="E3044">
        <v>2</v>
      </c>
      <c r="F3044" t="s">
        <v>533</v>
      </c>
      <c r="G3044" t="s">
        <v>13</v>
      </c>
      <c r="H3044" s="2">
        <f>VLOOKUP(B3044,'uc_2024-25'!D:U, 18, FALSE)</f>
        <v>0</v>
      </c>
      <c r="I3044" s="9"/>
    </row>
    <row r="3045" spans="1:9">
      <c r="A3045" s="1" t="s">
        <v>16</v>
      </c>
      <c r="B3045" s="1" t="s">
        <v>532</v>
      </c>
      <c r="C3045" t="str">
        <f t="shared" si="47"/>
        <v xml:space="preserve"> </v>
      </c>
      <c r="D3045" s="1">
        <v>1</v>
      </c>
      <c r="E3045" s="1">
        <v>2</v>
      </c>
      <c r="F3045" s="1" t="s">
        <v>533</v>
      </c>
      <c r="G3045" s="4" t="str">
        <f>VLOOKUP(B3044,'uc_2024-25'!D:AB, 25, FALSE)</f>
        <v>Coordenação externa ao ISA</v>
      </c>
      <c r="H3045" s="3">
        <v>0</v>
      </c>
      <c r="I3045" s="9"/>
    </row>
    <row r="3046" spans="1:9">
      <c r="A3046" t="s">
        <v>16</v>
      </c>
      <c r="B3046" t="s">
        <v>532</v>
      </c>
      <c r="C3046" t="str">
        <f t="shared" si="47"/>
        <v xml:space="preserve"> </v>
      </c>
      <c r="D3046">
        <v>1</v>
      </c>
      <c r="E3046">
        <v>2</v>
      </c>
      <c r="F3046" t="s">
        <v>533</v>
      </c>
      <c r="G3046" s="3"/>
      <c r="H3046" s="3">
        <v>0</v>
      </c>
      <c r="I3046" s="9"/>
    </row>
    <row r="3047" spans="1:9">
      <c r="A3047" s="1" t="s">
        <v>16</v>
      </c>
      <c r="B3047" s="1" t="s">
        <v>532</v>
      </c>
      <c r="C3047" t="str">
        <f t="shared" si="47"/>
        <v xml:space="preserve"> </v>
      </c>
      <c r="D3047" s="1">
        <v>1</v>
      </c>
      <c r="E3047" s="1">
        <v>2</v>
      </c>
      <c r="F3047" s="1" t="s">
        <v>533</v>
      </c>
      <c r="G3047" s="3"/>
      <c r="H3047" s="3">
        <v>0</v>
      </c>
      <c r="I3047" s="9"/>
    </row>
    <row r="3048" spans="1:9">
      <c r="A3048" t="s">
        <v>16</v>
      </c>
      <c r="B3048" t="s">
        <v>532</v>
      </c>
      <c r="C3048" t="str">
        <f t="shared" si="47"/>
        <v xml:space="preserve"> </v>
      </c>
      <c r="D3048">
        <v>1</v>
      </c>
      <c r="E3048">
        <v>2</v>
      </c>
      <c r="F3048" t="s">
        <v>533</v>
      </c>
      <c r="G3048" s="3"/>
      <c r="H3048" s="3">
        <v>0</v>
      </c>
      <c r="I3048" s="9"/>
    </row>
    <row r="3049" spans="1:9">
      <c r="A3049" s="1" t="s">
        <v>16</v>
      </c>
      <c r="B3049" s="1" t="s">
        <v>532</v>
      </c>
      <c r="C3049" t="str">
        <f t="shared" si="47"/>
        <v xml:space="preserve"> </v>
      </c>
      <c r="D3049" s="1">
        <v>1</v>
      </c>
      <c r="E3049" s="1">
        <v>2</v>
      </c>
      <c r="F3049" s="1" t="s">
        <v>533</v>
      </c>
      <c r="G3049" s="3"/>
      <c r="H3049" s="3">
        <v>0</v>
      </c>
      <c r="I3049" s="9"/>
    </row>
    <row r="3050" spans="1:9">
      <c r="A3050" t="s">
        <v>16</v>
      </c>
      <c r="B3050" t="s">
        <v>532</v>
      </c>
      <c r="C3050" t="str">
        <f t="shared" si="47"/>
        <v xml:space="preserve"> </v>
      </c>
      <c r="D3050">
        <v>1</v>
      </c>
      <c r="E3050">
        <v>2</v>
      </c>
      <c r="F3050" t="s">
        <v>533</v>
      </c>
      <c r="G3050" s="3"/>
      <c r="H3050" s="3">
        <v>0</v>
      </c>
      <c r="I3050" s="9"/>
    </row>
    <row r="3051" spans="1:9">
      <c r="A3051" s="1" t="s">
        <v>16</v>
      </c>
      <c r="B3051" s="1" t="s">
        <v>532</v>
      </c>
      <c r="C3051" t="str">
        <f t="shared" si="47"/>
        <v xml:space="preserve"> </v>
      </c>
      <c r="D3051" s="1">
        <v>1</v>
      </c>
      <c r="E3051" s="1">
        <v>2</v>
      </c>
      <c r="F3051" s="1" t="s">
        <v>533</v>
      </c>
      <c r="G3051" s="3"/>
      <c r="H3051" s="3">
        <v>0</v>
      </c>
      <c r="I3051" s="9"/>
    </row>
    <row r="3052" spans="1:9">
      <c r="A3052" t="s">
        <v>16</v>
      </c>
      <c r="B3052" t="s">
        <v>532</v>
      </c>
      <c r="C3052" t="str">
        <f t="shared" si="47"/>
        <v xml:space="preserve"> </v>
      </c>
      <c r="D3052">
        <v>1</v>
      </c>
      <c r="E3052">
        <v>2</v>
      </c>
      <c r="F3052" t="s">
        <v>533</v>
      </c>
      <c r="G3052" s="3"/>
      <c r="H3052" s="3">
        <v>0</v>
      </c>
      <c r="I3052" s="9"/>
    </row>
    <row r="3053" spans="1:9">
      <c r="A3053" s="1" t="s">
        <v>16</v>
      </c>
      <c r="B3053" s="1" t="s">
        <v>532</v>
      </c>
      <c r="C3053" t="str">
        <f t="shared" si="47"/>
        <v xml:space="preserve"> </v>
      </c>
      <c r="D3053" s="1">
        <v>1</v>
      </c>
      <c r="E3053" s="1">
        <v>2</v>
      </c>
      <c r="F3053" s="1" t="s">
        <v>533</v>
      </c>
      <c r="G3053" s="3"/>
      <c r="H3053" s="3">
        <v>0</v>
      </c>
      <c r="I3053" s="9"/>
    </row>
    <row r="3054" spans="1:9">
      <c r="A3054" t="s">
        <v>16</v>
      </c>
      <c r="B3054" t="s">
        <v>532</v>
      </c>
      <c r="C3054" t="str">
        <f t="shared" si="47"/>
        <v xml:space="preserve"> </v>
      </c>
      <c r="D3054">
        <v>1</v>
      </c>
      <c r="E3054">
        <v>2</v>
      </c>
      <c r="F3054" t="s">
        <v>533</v>
      </c>
      <c r="G3054" s="3"/>
      <c r="H3054" s="3">
        <v>0</v>
      </c>
      <c r="I3054" s="9"/>
    </row>
    <row r="3055" spans="1:9">
      <c r="A3055" s="1" t="s">
        <v>16</v>
      </c>
      <c r="B3055" s="1" t="s">
        <v>532</v>
      </c>
      <c r="C3055" t="str">
        <f t="shared" si="47"/>
        <v xml:space="preserve"> </v>
      </c>
      <c r="D3055" s="1">
        <v>1</v>
      </c>
      <c r="E3055" s="1">
        <v>2</v>
      </c>
      <c r="F3055" s="1" t="s">
        <v>533</v>
      </c>
      <c r="G3055" s="3"/>
      <c r="H3055" s="3">
        <v>0</v>
      </c>
      <c r="I3055" s="9"/>
    </row>
    <row r="3056" spans="1:9">
      <c r="A3056" t="s">
        <v>16</v>
      </c>
      <c r="B3056" t="s">
        <v>532</v>
      </c>
      <c r="C3056" t="str">
        <f t="shared" si="47"/>
        <v xml:space="preserve"> </v>
      </c>
      <c r="D3056">
        <v>1</v>
      </c>
      <c r="E3056">
        <v>2</v>
      </c>
      <c r="F3056" t="s">
        <v>533</v>
      </c>
      <c r="G3056" s="3"/>
      <c r="H3056" s="3">
        <v>0</v>
      </c>
      <c r="I3056" s="9"/>
    </row>
    <row r="3057" spans="1:9">
      <c r="A3057" s="1" t="s">
        <v>16</v>
      </c>
      <c r="B3057" s="1" t="s">
        <v>532</v>
      </c>
      <c r="C3057" t="str">
        <f t="shared" si="47"/>
        <v xml:space="preserve"> </v>
      </c>
      <c r="D3057" s="1">
        <v>1</v>
      </c>
      <c r="E3057" s="1">
        <v>2</v>
      </c>
      <c r="F3057" s="1" t="s">
        <v>533</v>
      </c>
      <c r="G3057" s="3"/>
      <c r="H3057" s="3">
        <v>0</v>
      </c>
      <c r="I3057" s="9"/>
    </row>
    <row r="3058" spans="1:9">
      <c r="A3058" t="s">
        <v>16</v>
      </c>
      <c r="B3058" t="s">
        <v>532</v>
      </c>
      <c r="C3058" t="str">
        <f t="shared" si="47"/>
        <v xml:space="preserve"> </v>
      </c>
      <c r="D3058">
        <v>1</v>
      </c>
      <c r="E3058">
        <v>2</v>
      </c>
      <c r="F3058" t="s">
        <v>533</v>
      </c>
      <c r="G3058" s="3"/>
      <c r="H3058" s="3">
        <v>0</v>
      </c>
      <c r="I3058" s="9"/>
    </row>
    <row r="3059" spans="1:9">
      <c r="A3059" s="1" t="s">
        <v>16</v>
      </c>
      <c r="B3059" s="1" t="s">
        <v>532</v>
      </c>
      <c r="C3059" t="str">
        <f t="shared" si="47"/>
        <v xml:space="preserve"> </v>
      </c>
      <c r="D3059" s="1">
        <v>1</v>
      </c>
      <c r="E3059" s="1">
        <v>2</v>
      </c>
      <c r="F3059" s="1" t="s">
        <v>533</v>
      </c>
      <c r="G3059" s="3"/>
      <c r="H3059" s="3">
        <v>0</v>
      </c>
      <c r="I3059" s="9"/>
    </row>
    <row r="3060" spans="1:9">
      <c r="A3060" t="s">
        <v>16</v>
      </c>
      <c r="B3060" t="s">
        <v>532</v>
      </c>
      <c r="C3060" t="str">
        <f t="shared" si="47"/>
        <v>1397</v>
      </c>
      <c r="D3060">
        <v>1</v>
      </c>
      <c r="E3060">
        <v>2</v>
      </c>
      <c r="F3060" t="s">
        <v>533</v>
      </c>
      <c r="G3060" t="s">
        <v>15</v>
      </c>
      <c r="H3060" s="2">
        <f>H3044-SUMIF(G3045:G3059,"&lt;&gt;",H3045:H3059)</f>
        <v>0</v>
      </c>
    </row>
    <row r="3061" spans="1:9">
      <c r="A3061" s="1"/>
      <c r="B3061" s="1"/>
      <c r="C3061" t="str">
        <f t="shared" si="47"/>
        <v xml:space="preserve"> </v>
      </c>
      <c r="D3061" s="1"/>
      <c r="E3061" s="1"/>
      <c r="F3061" s="1"/>
      <c r="G3061" s="1"/>
      <c r="H3061" s="1"/>
      <c r="I3061" s="43"/>
    </row>
    <row r="3062" spans="1:9">
      <c r="A3062" t="s">
        <v>16</v>
      </c>
      <c r="B3062" t="s">
        <v>534</v>
      </c>
      <c r="C3062" t="str">
        <f t="shared" si="47"/>
        <v xml:space="preserve"> </v>
      </c>
      <c r="D3062">
        <v>1</v>
      </c>
      <c r="E3062">
        <v>1</v>
      </c>
      <c r="F3062" t="s">
        <v>535</v>
      </c>
      <c r="G3062" t="s">
        <v>13</v>
      </c>
      <c r="H3062" s="2">
        <f>VLOOKUP(B3062,'uc_2024-25'!D:U, 18, FALSE)</f>
        <v>35</v>
      </c>
      <c r="I3062" s="9"/>
    </row>
    <row r="3063" spans="1:9">
      <c r="A3063" s="1" t="s">
        <v>16</v>
      </c>
      <c r="B3063" s="1" t="s">
        <v>534</v>
      </c>
      <c r="C3063" t="str">
        <f t="shared" si="47"/>
        <v xml:space="preserve"> </v>
      </c>
      <c r="D3063" s="1">
        <v>1</v>
      </c>
      <c r="E3063" s="1">
        <v>1</v>
      </c>
      <c r="F3063" s="1" t="s">
        <v>535</v>
      </c>
      <c r="G3063" s="4" t="str">
        <f>VLOOKUP(B3062,'uc_2024-25'!D:AB, 25, FALSE)</f>
        <v>Rui Paulo Nóbrega Figueira</v>
      </c>
      <c r="H3063" s="3">
        <v>35</v>
      </c>
      <c r="I3063" s="9"/>
    </row>
    <row r="3064" spans="1:9">
      <c r="A3064" t="s">
        <v>16</v>
      </c>
      <c r="B3064" t="s">
        <v>534</v>
      </c>
      <c r="C3064" t="str">
        <f t="shared" si="47"/>
        <v xml:space="preserve"> </v>
      </c>
      <c r="D3064">
        <v>1</v>
      </c>
      <c r="E3064">
        <v>1</v>
      </c>
      <c r="F3064" t="s">
        <v>535</v>
      </c>
      <c r="G3064" s="3"/>
      <c r="H3064" s="3">
        <v>0</v>
      </c>
      <c r="I3064" s="9"/>
    </row>
    <row r="3065" spans="1:9">
      <c r="A3065" s="1" t="s">
        <v>16</v>
      </c>
      <c r="B3065" s="1" t="s">
        <v>534</v>
      </c>
      <c r="C3065" t="str">
        <f t="shared" si="47"/>
        <v xml:space="preserve"> </v>
      </c>
      <c r="D3065" s="1">
        <v>1</v>
      </c>
      <c r="E3065" s="1">
        <v>1</v>
      </c>
      <c r="F3065" s="1" t="s">
        <v>535</v>
      </c>
      <c r="G3065" s="3"/>
      <c r="H3065" s="3">
        <v>0</v>
      </c>
      <c r="I3065" s="9"/>
    </row>
    <row r="3066" spans="1:9">
      <c r="A3066" t="s">
        <v>16</v>
      </c>
      <c r="B3066" t="s">
        <v>534</v>
      </c>
      <c r="C3066" t="str">
        <f t="shared" si="47"/>
        <v xml:space="preserve"> </v>
      </c>
      <c r="D3066">
        <v>1</v>
      </c>
      <c r="E3066">
        <v>1</v>
      </c>
      <c r="F3066" t="s">
        <v>535</v>
      </c>
      <c r="G3066" s="3"/>
      <c r="H3066" s="3">
        <v>0</v>
      </c>
      <c r="I3066" s="9"/>
    </row>
    <row r="3067" spans="1:9">
      <c r="A3067" s="1" t="s">
        <v>16</v>
      </c>
      <c r="B3067" s="1" t="s">
        <v>534</v>
      </c>
      <c r="C3067" t="str">
        <f t="shared" si="47"/>
        <v xml:space="preserve"> </v>
      </c>
      <c r="D3067" s="1">
        <v>1</v>
      </c>
      <c r="E3067" s="1">
        <v>1</v>
      </c>
      <c r="F3067" s="1" t="s">
        <v>535</v>
      </c>
      <c r="G3067" s="3"/>
      <c r="H3067" s="3">
        <v>0</v>
      </c>
      <c r="I3067" s="9"/>
    </row>
    <row r="3068" spans="1:9">
      <c r="A3068" t="s">
        <v>16</v>
      </c>
      <c r="B3068" t="s">
        <v>534</v>
      </c>
      <c r="C3068" t="str">
        <f t="shared" si="47"/>
        <v xml:space="preserve"> </v>
      </c>
      <c r="D3068">
        <v>1</v>
      </c>
      <c r="E3068">
        <v>1</v>
      </c>
      <c r="F3068" t="s">
        <v>535</v>
      </c>
      <c r="G3068" s="3"/>
      <c r="H3068" s="3">
        <v>0</v>
      </c>
      <c r="I3068" s="9"/>
    </row>
    <row r="3069" spans="1:9">
      <c r="A3069" s="1" t="s">
        <v>16</v>
      </c>
      <c r="B3069" s="1" t="s">
        <v>534</v>
      </c>
      <c r="C3069" t="str">
        <f t="shared" si="47"/>
        <v xml:space="preserve"> </v>
      </c>
      <c r="D3069" s="1">
        <v>1</v>
      </c>
      <c r="E3069" s="1">
        <v>1</v>
      </c>
      <c r="F3069" s="1" t="s">
        <v>535</v>
      </c>
      <c r="G3069" s="3"/>
      <c r="H3069" s="3">
        <v>0</v>
      </c>
      <c r="I3069" s="9"/>
    </row>
    <row r="3070" spans="1:9">
      <c r="A3070" t="s">
        <v>16</v>
      </c>
      <c r="B3070" t="s">
        <v>534</v>
      </c>
      <c r="C3070" t="str">
        <f t="shared" si="47"/>
        <v xml:space="preserve"> </v>
      </c>
      <c r="D3070">
        <v>1</v>
      </c>
      <c r="E3070">
        <v>1</v>
      </c>
      <c r="F3070" t="s">
        <v>535</v>
      </c>
      <c r="G3070" s="3"/>
      <c r="H3070" s="3">
        <v>0</v>
      </c>
      <c r="I3070" s="9"/>
    </row>
    <row r="3071" spans="1:9">
      <c r="A3071" s="1" t="s">
        <v>16</v>
      </c>
      <c r="B3071" s="1" t="s">
        <v>534</v>
      </c>
      <c r="C3071" t="str">
        <f t="shared" si="47"/>
        <v xml:space="preserve"> </v>
      </c>
      <c r="D3071" s="1">
        <v>1</v>
      </c>
      <c r="E3071" s="1">
        <v>1</v>
      </c>
      <c r="F3071" s="1" t="s">
        <v>535</v>
      </c>
      <c r="G3071" s="3"/>
      <c r="H3071" s="3">
        <v>0</v>
      </c>
      <c r="I3071" s="9"/>
    </row>
    <row r="3072" spans="1:9">
      <c r="A3072" t="s">
        <v>16</v>
      </c>
      <c r="B3072" t="s">
        <v>534</v>
      </c>
      <c r="C3072" t="str">
        <f t="shared" si="47"/>
        <v xml:space="preserve"> </v>
      </c>
      <c r="D3072">
        <v>1</v>
      </c>
      <c r="E3072">
        <v>1</v>
      </c>
      <c r="F3072" t="s">
        <v>535</v>
      </c>
      <c r="G3072" s="3"/>
      <c r="H3072" s="3">
        <v>0</v>
      </c>
      <c r="I3072" s="9"/>
    </row>
    <row r="3073" spans="1:9">
      <c r="A3073" s="1" t="s">
        <v>16</v>
      </c>
      <c r="B3073" s="1" t="s">
        <v>534</v>
      </c>
      <c r="C3073" t="str">
        <f t="shared" si="47"/>
        <v xml:space="preserve"> </v>
      </c>
      <c r="D3073" s="1">
        <v>1</v>
      </c>
      <c r="E3073" s="1">
        <v>1</v>
      </c>
      <c r="F3073" s="1" t="s">
        <v>535</v>
      </c>
      <c r="G3073" s="3"/>
      <c r="H3073" s="3">
        <v>0</v>
      </c>
      <c r="I3073" s="9"/>
    </row>
    <row r="3074" spans="1:9">
      <c r="A3074" t="s">
        <v>16</v>
      </c>
      <c r="B3074" t="s">
        <v>534</v>
      </c>
      <c r="C3074" t="str">
        <f t="shared" si="47"/>
        <v xml:space="preserve"> </v>
      </c>
      <c r="D3074">
        <v>1</v>
      </c>
      <c r="E3074">
        <v>1</v>
      </c>
      <c r="F3074" t="s">
        <v>535</v>
      </c>
      <c r="G3074" s="3"/>
      <c r="H3074" s="3">
        <v>0</v>
      </c>
      <c r="I3074" s="9"/>
    </row>
    <row r="3075" spans="1:9">
      <c r="A3075" s="1" t="s">
        <v>16</v>
      </c>
      <c r="B3075" s="1" t="s">
        <v>534</v>
      </c>
      <c r="C3075" t="str">
        <f t="shared" ref="C3075:C3138" si="48">IF(G3075="Em falta (positivo); A mais (negativo):",B3075," ")</f>
        <v xml:space="preserve"> </v>
      </c>
      <c r="D3075" s="1">
        <v>1</v>
      </c>
      <c r="E3075" s="1">
        <v>1</v>
      </c>
      <c r="F3075" s="1" t="s">
        <v>535</v>
      </c>
      <c r="G3075" s="3"/>
      <c r="H3075" s="3">
        <v>0</v>
      </c>
      <c r="I3075" s="9"/>
    </row>
    <row r="3076" spans="1:9">
      <c r="A3076" t="s">
        <v>16</v>
      </c>
      <c r="B3076" t="s">
        <v>534</v>
      </c>
      <c r="C3076" t="str">
        <f t="shared" si="48"/>
        <v xml:space="preserve"> </v>
      </c>
      <c r="D3076">
        <v>1</v>
      </c>
      <c r="E3076">
        <v>1</v>
      </c>
      <c r="F3076" t="s">
        <v>535</v>
      </c>
      <c r="G3076" s="3"/>
      <c r="H3076" s="3">
        <v>0</v>
      </c>
      <c r="I3076" s="9"/>
    </row>
    <row r="3077" spans="1:9">
      <c r="A3077" s="1" t="s">
        <v>16</v>
      </c>
      <c r="B3077" s="1" t="s">
        <v>534</v>
      </c>
      <c r="C3077" t="str">
        <f t="shared" si="48"/>
        <v xml:space="preserve"> </v>
      </c>
      <c r="D3077" s="1">
        <v>1</v>
      </c>
      <c r="E3077" s="1">
        <v>1</v>
      </c>
      <c r="F3077" s="1" t="s">
        <v>535</v>
      </c>
      <c r="G3077" s="3"/>
      <c r="H3077" s="3">
        <v>0</v>
      </c>
      <c r="I3077" s="9"/>
    </row>
    <row r="3078" spans="1:9">
      <c r="A3078" t="s">
        <v>16</v>
      </c>
      <c r="B3078" t="s">
        <v>534</v>
      </c>
      <c r="C3078" t="str">
        <f t="shared" si="48"/>
        <v>2371</v>
      </c>
      <c r="D3078">
        <v>1</v>
      </c>
      <c r="E3078">
        <v>1</v>
      </c>
      <c r="F3078" t="s">
        <v>535</v>
      </c>
      <c r="G3078" t="s">
        <v>15</v>
      </c>
      <c r="H3078" s="2">
        <f>H3062-SUMIF(G3063:G3077,"&lt;&gt;",H3063:H3077)</f>
        <v>0</v>
      </c>
    </row>
    <row r="3079" spans="1:9">
      <c r="A3079" s="1"/>
      <c r="B3079" s="1"/>
      <c r="C3079" t="str">
        <f t="shared" si="48"/>
        <v xml:space="preserve"> </v>
      </c>
      <c r="D3079" s="1"/>
      <c r="E3079" s="1"/>
      <c r="F3079" s="1"/>
      <c r="G3079" s="1"/>
      <c r="H3079" s="1"/>
      <c r="I3079" s="43"/>
    </row>
    <row r="3080" spans="1:9">
      <c r="A3080" t="s">
        <v>16</v>
      </c>
      <c r="B3080" t="s">
        <v>536</v>
      </c>
      <c r="C3080" t="str">
        <f t="shared" si="48"/>
        <v xml:space="preserve"> </v>
      </c>
      <c r="D3080">
        <v>2</v>
      </c>
      <c r="E3080">
        <v>1</v>
      </c>
      <c r="F3080" t="s">
        <v>537</v>
      </c>
      <c r="G3080" t="s">
        <v>13</v>
      </c>
      <c r="H3080" s="2">
        <f>VLOOKUP(B3080,'uc_2024-25'!D:U, 18, FALSE)</f>
        <v>56</v>
      </c>
      <c r="I3080" s="9"/>
    </row>
    <row r="3081" spans="1:9">
      <c r="A3081" s="1" t="s">
        <v>16</v>
      </c>
      <c r="B3081" s="1" t="s">
        <v>536</v>
      </c>
      <c r="C3081" t="str">
        <f t="shared" si="48"/>
        <v xml:space="preserve"> </v>
      </c>
      <c r="D3081" s="1">
        <v>2</v>
      </c>
      <c r="E3081" s="1">
        <v>1</v>
      </c>
      <c r="F3081" s="1" t="s">
        <v>537</v>
      </c>
      <c r="G3081" s="4" t="str">
        <f>VLOOKUP(B3080,'uc_2024-25'!D:AB, 25, FALSE)</f>
        <v>Miguel Nuno do Sacramento Monteiro Bugalho</v>
      </c>
      <c r="H3081" s="3">
        <v>56</v>
      </c>
      <c r="I3081" s="9" t="s">
        <v>538</v>
      </c>
    </row>
    <row r="3082" spans="1:9">
      <c r="A3082" t="s">
        <v>16</v>
      </c>
      <c r="B3082" t="s">
        <v>536</v>
      </c>
      <c r="C3082" t="str">
        <f t="shared" si="48"/>
        <v xml:space="preserve"> </v>
      </c>
      <c r="D3082">
        <v>2</v>
      </c>
      <c r="E3082">
        <v>1</v>
      </c>
      <c r="F3082" t="s">
        <v>537</v>
      </c>
      <c r="G3082" s="3"/>
      <c r="H3082" s="3">
        <v>0</v>
      </c>
      <c r="I3082" s="9"/>
    </row>
    <row r="3083" spans="1:9">
      <c r="A3083" s="1" t="s">
        <v>16</v>
      </c>
      <c r="B3083" s="1" t="s">
        <v>536</v>
      </c>
      <c r="C3083" t="str">
        <f t="shared" si="48"/>
        <v xml:space="preserve"> </v>
      </c>
      <c r="D3083" s="1">
        <v>2</v>
      </c>
      <c r="E3083" s="1">
        <v>1</v>
      </c>
      <c r="F3083" s="1" t="s">
        <v>537</v>
      </c>
      <c r="G3083" s="3"/>
      <c r="H3083" s="3">
        <v>0</v>
      </c>
      <c r="I3083" s="9"/>
    </row>
    <row r="3084" spans="1:9">
      <c r="A3084" t="s">
        <v>16</v>
      </c>
      <c r="B3084" t="s">
        <v>536</v>
      </c>
      <c r="C3084" t="str">
        <f t="shared" si="48"/>
        <v xml:space="preserve"> </v>
      </c>
      <c r="D3084">
        <v>2</v>
      </c>
      <c r="E3084">
        <v>1</v>
      </c>
      <c r="F3084" t="s">
        <v>537</v>
      </c>
      <c r="G3084" s="3"/>
      <c r="H3084" s="3">
        <v>0</v>
      </c>
      <c r="I3084" s="9"/>
    </row>
    <row r="3085" spans="1:9">
      <c r="A3085" s="1" t="s">
        <v>16</v>
      </c>
      <c r="B3085" s="1" t="s">
        <v>536</v>
      </c>
      <c r="C3085" t="str">
        <f t="shared" si="48"/>
        <v xml:space="preserve"> </v>
      </c>
      <c r="D3085" s="1">
        <v>2</v>
      </c>
      <c r="E3085" s="1">
        <v>1</v>
      </c>
      <c r="F3085" s="1" t="s">
        <v>537</v>
      </c>
      <c r="G3085" s="3"/>
      <c r="H3085" s="3">
        <v>0</v>
      </c>
      <c r="I3085" s="9"/>
    </row>
    <row r="3086" spans="1:9">
      <c r="A3086" t="s">
        <v>16</v>
      </c>
      <c r="B3086" t="s">
        <v>536</v>
      </c>
      <c r="C3086" t="str">
        <f t="shared" si="48"/>
        <v xml:space="preserve"> </v>
      </c>
      <c r="D3086">
        <v>2</v>
      </c>
      <c r="E3086">
        <v>1</v>
      </c>
      <c r="F3086" t="s">
        <v>537</v>
      </c>
      <c r="G3086" s="3"/>
      <c r="H3086" s="3">
        <v>0</v>
      </c>
      <c r="I3086" s="9"/>
    </row>
    <row r="3087" spans="1:9">
      <c r="A3087" s="1" t="s">
        <v>16</v>
      </c>
      <c r="B3087" s="1" t="s">
        <v>536</v>
      </c>
      <c r="C3087" t="str">
        <f t="shared" si="48"/>
        <v xml:space="preserve"> </v>
      </c>
      <c r="D3087" s="1">
        <v>2</v>
      </c>
      <c r="E3087" s="1">
        <v>1</v>
      </c>
      <c r="F3087" s="1" t="s">
        <v>537</v>
      </c>
      <c r="G3087" s="3"/>
      <c r="H3087" s="3">
        <v>0</v>
      </c>
      <c r="I3087" s="9"/>
    </row>
    <row r="3088" spans="1:9">
      <c r="A3088" t="s">
        <v>16</v>
      </c>
      <c r="B3088" t="s">
        <v>536</v>
      </c>
      <c r="C3088" t="str">
        <f t="shared" si="48"/>
        <v xml:space="preserve"> </v>
      </c>
      <c r="D3088">
        <v>2</v>
      </c>
      <c r="E3088">
        <v>1</v>
      </c>
      <c r="F3088" t="s">
        <v>537</v>
      </c>
      <c r="G3088" s="3"/>
      <c r="H3088" s="3">
        <v>0</v>
      </c>
      <c r="I3088" s="9"/>
    </row>
    <row r="3089" spans="1:9">
      <c r="A3089" s="1" t="s">
        <v>16</v>
      </c>
      <c r="B3089" s="1" t="s">
        <v>536</v>
      </c>
      <c r="C3089" t="str">
        <f t="shared" si="48"/>
        <v xml:space="preserve"> </v>
      </c>
      <c r="D3089" s="1">
        <v>2</v>
      </c>
      <c r="E3089" s="1">
        <v>1</v>
      </c>
      <c r="F3089" s="1" t="s">
        <v>537</v>
      </c>
      <c r="G3089" s="3"/>
      <c r="H3089" s="3">
        <v>0</v>
      </c>
      <c r="I3089" s="9"/>
    </row>
    <row r="3090" spans="1:9">
      <c r="A3090" t="s">
        <v>16</v>
      </c>
      <c r="B3090" t="s">
        <v>536</v>
      </c>
      <c r="C3090" t="str">
        <f t="shared" si="48"/>
        <v xml:space="preserve"> </v>
      </c>
      <c r="D3090">
        <v>2</v>
      </c>
      <c r="E3090">
        <v>1</v>
      </c>
      <c r="F3090" t="s">
        <v>537</v>
      </c>
      <c r="G3090" s="3"/>
      <c r="H3090" s="3">
        <v>0</v>
      </c>
      <c r="I3090" s="9"/>
    </row>
    <row r="3091" spans="1:9">
      <c r="A3091" s="1" t="s">
        <v>16</v>
      </c>
      <c r="B3091" s="1" t="s">
        <v>536</v>
      </c>
      <c r="C3091" t="str">
        <f t="shared" si="48"/>
        <v xml:space="preserve"> </v>
      </c>
      <c r="D3091" s="1">
        <v>2</v>
      </c>
      <c r="E3091" s="1">
        <v>1</v>
      </c>
      <c r="F3091" s="1" t="s">
        <v>537</v>
      </c>
      <c r="G3091" s="3"/>
      <c r="H3091" s="3">
        <v>0</v>
      </c>
      <c r="I3091" s="9"/>
    </row>
    <row r="3092" spans="1:9">
      <c r="A3092" t="s">
        <v>16</v>
      </c>
      <c r="B3092" t="s">
        <v>536</v>
      </c>
      <c r="C3092" t="str">
        <f t="shared" si="48"/>
        <v xml:space="preserve"> </v>
      </c>
      <c r="D3092">
        <v>2</v>
      </c>
      <c r="E3092">
        <v>1</v>
      </c>
      <c r="F3092" t="s">
        <v>537</v>
      </c>
      <c r="G3092" s="3"/>
      <c r="H3092" s="3">
        <v>0</v>
      </c>
      <c r="I3092" s="9"/>
    </row>
    <row r="3093" spans="1:9">
      <c r="A3093" s="1" t="s">
        <v>16</v>
      </c>
      <c r="B3093" s="1" t="s">
        <v>536</v>
      </c>
      <c r="C3093" t="str">
        <f t="shared" si="48"/>
        <v xml:space="preserve"> </v>
      </c>
      <c r="D3093" s="1">
        <v>2</v>
      </c>
      <c r="E3093" s="1">
        <v>1</v>
      </c>
      <c r="F3093" s="1" t="s">
        <v>537</v>
      </c>
      <c r="G3093" s="3"/>
      <c r="H3093" s="3">
        <v>0</v>
      </c>
      <c r="I3093" s="9"/>
    </row>
    <row r="3094" spans="1:9">
      <c r="A3094" t="s">
        <v>16</v>
      </c>
      <c r="B3094" t="s">
        <v>536</v>
      </c>
      <c r="C3094" t="str">
        <f t="shared" si="48"/>
        <v xml:space="preserve"> </v>
      </c>
      <c r="D3094">
        <v>2</v>
      </c>
      <c r="E3094">
        <v>1</v>
      </c>
      <c r="F3094" t="s">
        <v>537</v>
      </c>
      <c r="G3094" s="3"/>
      <c r="H3094" s="3">
        <v>0</v>
      </c>
      <c r="I3094" s="9"/>
    </row>
    <row r="3095" spans="1:9">
      <c r="A3095" s="1" t="s">
        <v>16</v>
      </c>
      <c r="B3095" s="1" t="s">
        <v>536</v>
      </c>
      <c r="C3095" t="str">
        <f t="shared" si="48"/>
        <v xml:space="preserve"> </v>
      </c>
      <c r="D3095" s="1">
        <v>2</v>
      </c>
      <c r="E3095" s="1">
        <v>1</v>
      </c>
      <c r="F3095" s="1" t="s">
        <v>537</v>
      </c>
      <c r="G3095" s="3"/>
      <c r="H3095" s="3">
        <v>0</v>
      </c>
      <c r="I3095" s="9"/>
    </row>
    <row r="3096" spans="1:9">
      <c r="A3096" t="s">
        <v>16</v>
      </c>
      <c r="B3096" t="s">
        <v>536</v>
      </c>
      <c r="C3096" t="str">
        <f t="shared" si="48"/>
        <v>10038</v>
      </c>
      <c r="D3096">
        <v>2</v>
      </c>
      <c r="E3096">
        <v>1</v>
      </c>
      <c r="F3096" t="s">
        <v>537</v>
      </c>
      <c r="G3096" t="s">
        <v>15</v>
      </c>
      <c r="H3096" s="2">
        <f>H3080-SUMIF(G3081:G3095,"&lt;&gt;",H3081:H3095)</f>
        <v>0</v>
      </c>
    </row>
    <row r="3097" spans="1:9">
      <c r="A3097" s="1"/>
      <c r="B3097" s="1"/>
      <c r="C3097" t="str">
        <f t="shared" si="48"/>
        <v xml:space="preserve"> </v>
      </c>
      <c r="D3097" s="1"/>
      <c r="E3097" s="1"/>
      <c r="F3097" s="1"/>
      <c r="G3097" s="1"/>
      <c r="H3097" s="1"/>
      <c r="I3097" s="43"/>
    </row>
    <row r="3098" spans="1:9">
      <c r="A3098" t="s">
        <v>16</v>
      </c>
      <c r="B3098" t="s">
        <v>539</v>
      </c>
      <c r="C3098" t="str">
        <f t="shared" si="48"/>
        <v xml:space="preserve"> </v>
      </c>
      <c r="D3098">
        <v>1</v>
      </c>
      <c r="E3098">
        <v>1</v>
      </c>
      <c r="F3098" t="s">
        <v>540</v>
      </c>
      <c r="G3098" t="s">
        <v>13</v>
      </c>
      <c r="H3098" s="2">
        <f>VLOOKUP(B3098,'uc_2024-25'!D:U, 18, FALSE)</f>
        <v>56</v>
      </c>
      <c r="I3098" s="9"/>
    </row>
    <row r="3099" spans="1:9">
      <c r="A3099" s="1" t="s">
        <v>16</v>
      </c>
      <c r="B3099" s="1" t="s">
        <v>539</v>
      </c>
      <c r="C3099" t="str">
        <f t="shared" si="48"/>
        <v xml:space="preserve"> </v>
      </c>
      <c r="D3099" s="1">
        <v>1</v>
      </c>
      <c r="E3099" s="1">
        <v>1</v>
      </c>
      <c r="F3099" s="1" t="s">
        <v>540</v>
      </c>
      <c r="G3099" s="4" t="str">
        <f>VLOOKUP(B3098,'uc_2024-25'!D:AB, 25, FALSE)</f>
        <v>Patricia María Rodríguez González</v>
      </c>
      <c r="H3099" s="3">
        <v>28</v>
      </c>
      <c r="I3099" s="9"/>
    </row>
    <row r="3100" spans="1:9">
      <c r="A3100" t="s">
        <v>16</v>
      </c>
      <c r="B3100" t="s">
        <v>539</v>
      </c>
      <c r="C3100" t="str">
        <f t="shared" si="48"/>
        <v xml:space="preserve"> </v>
      </c>
      <c r="D3100">
        <v>1</v>
      </c>
      <c r="E3100">
        <v>1</v>
      </c>
      <c r="F3100" t="s">
        <v>540</v>
      </c>
      <c r="G3100" s="3" t="s">
        <v>391</v>
      </c>
      <c r="H3100" s="3">
        <v>28</v>
      </c>
      <c r="I3100" s="9"/>
    </row>
    <row r="3101" spans="1:9">
      <c r="A3101" s="1" t="s">
        <v>16</v>
      </c>
      <c r="B3101" s="1" t="s">
        <v>539</v>
      </c>
      <c r="C3101" t="str">
        <f t="shared" si="48"/>
        <v xml:space="preserve"> </v>
      </c>
      <c r="D3101" s="1">
        <v>1</v>
      </c>
      <c r="E3101" s="1">
        <v>1</v>
      </c>
      <c r="F3101" s="1" t="s">
        <v>540</v>
      </c>
      <c r="G3101" s="3"/>
      <c r="H3101" s="3">
        <v>0</v>
      </c>
      <c r="I3101" s="9"/>
    </row>
    <row r="3102" spans="1:9">
      <c r="A3102" t="s">
        <v>16</v>
      </c>
      <c r="B3102" t="s">
        <v>539</v>
      </c>
      <c r="C3102" t="str">
        <f t="shared" si="48"/>
        <v xml:space="preserve"> </v>
      </c>
      <c r="D3102">
        <v>1</v>
      </c>
      <c r="E3102">
        <v>1</v>
      </c>
      <c r="F3102" t="s">
        <v>540</v>
      </c>
      <c r="G3102" s="3"/>
      <c r="H3102" s="3">
        <v>0</v>
      </c>
      <c r="I3102" s="9"/>
    </row>
    <row r="3103" spans="1:9">
      <c r="A3103" s="1" t="s">
        <v>16</v>
      </c>
      <c r="B3103" s="1" t="s">
        <v>539</v>
      </c>
      <c r="C3103" t="str">
        <f t="shared" si="48"/>
        <v xml:space="preserve"> </v>
      </c>
      <c r="D3103" s="1">
        <v>1</v>
      </c>
      <c r="E3103" s="1">
        <v>1</v>
      </c>
      <c r="F3103" s="1" t="s">
        <v>540</v>
      </c>
      <c r="G3103" s="3"/>
      <c r="H3103" s="3">
        <v>0</v>
      </c>
      <c r="I3103" s="9"/>
    </row>
    <row r="3104" spans="1:9">
      <c r="A3104" t="s">
        <v>16</v>
      </c>
      <c r="B3104" t="s">
        <v>539</v>
      </c>
      <c r="C3104" t="str">
        <f t="shared" si="48"/>
        <v xml:space="preserve"> </v>
      </c>
      <c r="D3104">
        <v>1</v>
      </c>
      <c r="E3104">
        <v>1</v>
      </c>
      <c r="F3104" t="s">
        <v>540</v>
      </c>
      <c r="G3104" s="3"/>
      <c r="H3104" s="3">
        <v>0</v>
      </c>
      <c r="I3104" s="9"/>
    </row>
    <row r="3105" spans="1:9">
      <c r="A3105" s="1" t="s">
        <v>16</v>
      </c>
      <c r="B3105" s="1" t="s">
        <v>539</v>
      </c>
      <c r="C3105" t="str">
        <f t="shared" si="48"/>
        <v xml:space="preserve"> </v>
      </c>
      <c r="D3105" s="1">
        <v>1</v>
      </c>
      <c r="E3105" s="1">
        <v>1</v>
      </c>
      <c r="F3105" s="1" t="s">
        <v>540</v>
      </c>
      <c r="G3105" s="3"/>
      <c r="H3105" s="3">
        <v>0</v>
      </c>
      <c r="I3105" s="9"/>
    </row>
    <row r="3106" spans="1:9">
      <c r="A3106" t="s">
        <v>16</v>
      </c>
      <c r="B3106" t="s">
        <v>539</v>
      </c>
      <c r="C3106" t="str">
        <f t="shared" si="48"/>
        <v xml:space="preserve"> </v>
      </c>
      <c r="D3106">
        <v>1</v>
      </c>
      <c r="E3106">
        <v>1</v>
      </c>
      <c r="F3106" t="s">
        <v>540</v>
      </c>
      <c r="G3106" s="3"/>
      <c r="H3106" s="3">
        <v>0</v>
      </c>
      <c r="I3106" s="9"/>
    </row>
    <row r="3107" spans="1:9">
      <c r="A3107" s="1" t="s">
        <v>16</v>
      </c>
      <c r="B3107" s="1" t="s">
        <v>539</v>
      </c>
      <c r="C3107" t="str">
        <f t="shared" si="48"/>
        <v xml:space="preserve"> </v>
      </c>
      <c r="D3107" s="1">
        <v>1</v>
      </c>
      <c r="E3107" s="1">
        <v>1</v>
      </c>
      <c r="F3107" s="1" t="s">
        <v>540</v>
      </c>
      <c r="G3107" s="3"/>
      <c r="H3107" s="3">
        <v>0</v>
      </c>
      <c r="I3107" s="9"/>
    </row>
    <row r="3108" spans="1:9">
      <c r="A3108" t="s">
        <v>16</v>
      </c>
      <c r="B3108" t="s">
        <v>539</v>
      </c>
      <c r="C3108" t="str">
        <f t="shared" si="48"/>
        <v xml:space="preserve"> </v>
      </c>
      <c r="D3108">
        <v>1</v>
      </c>
      <c r="E3108">
        <v>1</v>
      </c>
      <c r="F3108" t="s">
        <v>540</v>
      </c>
      <c r="G3108" s="3"/>
      <c r="H3108" s="3">
        <v>0</v>
      </c>
      <c r="I3108" s="9"/>
    </row>
    <row r="3109" spans="1:9">
      <c r="A3109" s="1" t="s">
        <v>16</v>
      </c>
      <c r="B3109" s="1" t="s">
        <v>539</v>
      </c>
      <c r="C3109" t="str">
        <f t="shared" si="48"/>
        <v xml:space="preserve"> </v>
      </c>
      <c r="D3109" s="1">
        <v>1</v>
      </c>
      <c r="E3109" s="1">
        <v>1</v>
      </c>
      <c r="F3109" s="1" t="s">
        <v>540</v>
      </c>
      <c r="G3109" s="3"/>
      <c r="H3109" s="3">
        <v>0</v>
      </c>
      <c r="I3109" s="9"/>
    </row>
    <row r="3110" spans="1:9">
      <c r="A3110" t="s">
        <v>16</v>
      </c>
      <c r="B3110" t="s">
        <v>539</v>
      </c>
      <c r="C3110" t="str">
        <f t="shared" si="48"/>
        <v xml:space="preserve"> </v>
      </c>
      <c r="D3110">
        <v>1</v>
      </c>
      <c r="E3110">
        <v>1</v>
      </c>
      <c r="F3110" t="s">
        <v>540</v>
      </c>
      <c r="G3110" s="3"/>
      <c r="H3110" s="3">
        <v>0</v>
      </c>
      <c r="I3110" s="9"/>
    </row>
    <row r="3111" spans="1:9">
      <c r="A3111" s="1" t="s">
        <v>16</v>
      </c>
      <c r="B3111" s="1" t="s">
        <v>539</v>
      </c>
      <c r="C3111" t="str">
        <f t="shared" si="48"/>
        <v xml:space="preserve"> </v>
      </c>
      <c r="D3111" s="1">
        <v>1</v>
      </c>
      <c r="E3111" s="1">
        <v>1</v>
      </c>
      <c r="F3111" s="1" t="s">
        <v>540</v>
      </c>
      <c r="G3111" s="3"/>
      <c r="H3111" s="3">
        <v>0</v>
      </c>
      <c r="I3111" s="9"/>
    </row>
    <row r="3112" spans="1:9">
      <c r="A3112" t="s">
        <v>16</v>
      </c>
      <c r="B3112" t="s">
        <v>539</v>
      </c>
      <c r="C3112" t="str">
        <f t="shared" si="48"/>
        <v xml:space="preserve"> </v>
      </c>
      <c r="D3112">
        <v>1</v>
      </c>
      <c r="E3112">
        <v>1</v>
      </c>
      <c r="F3112" t="s">
        <v>540</v>
      </c>
      <c r="G3112" s="3"/>
      <c r="H3112" s="3">
        <v>0</v>
      </c>
      <c r="I3112" s="9"/>
    </row>
    <row r="3113" spans="1:9">
      <c r="A3113" s="1" t="s">
        <v>16</v>
      </c>
      <c r="B3113" s="1" t="s">
        <v>539</v>
      </c>
      <c r="C3113" t="str">
        <f t="shared" si="48"/>
        <v xml:space="preserve"> </v>
      </c>
      <c r="D3113" s="1">
        <v>1</v>
      </c>
      <c r="E3113" s="1">
        <v>1</v>
      </c>
      <c r="F3113" s="1" t="s">
        <v>540</v>
      </c>
      <c r="G3113" s="3"/>
      <c r="H3113" s="3">
        <v>0</v>
      </c>
      <c r="I3113" s="9"/>
    </row>
    <row r="3114" spans="1:9">
      <c r="A3114" t="s">
        <v>16</v>
      </c>
      <c r="B3114" t="s">
        <v>539</v>
      </c>
      <c r="C3114" t="str">
        <f t="shared" si="48"/>
        <v>10039</v>
      </c>
      <c r="D3114">
        <v>1</v>
      </c>
      <c r="E3114">
        <v>1</v>
      </c>
      <c r="F3114" t="s">
        <v>540</v>
      </c>
      <c r="G3114" t="s">
        <v>15</v>
      </c>
      <c r="H3114" s="2">
        <f>H3098-SUMIF(G3099:G3113,"&lt;&gt;",H3099:H3113)</f>
        <v>0</v>
      </c>
    </row>
    <row r="3115" spans="1:9">
      <c r="A3115" s="1"/>
      <c r="B3115" s="1"/>
      <c r="C3115" t="str">
        <f t="shared" si="48"/>
        <v xml:space="preserve"> </v>
      </c>
      <c r="D3115" s="1"/>
      <c r="E3115" s="1"/>
      <c r="F3115" s="1"/>
      <c r="G3115" s="1"/>
      <c r="H3115" s="1"/>
      <c r="I3115" s="43"/>
    </row>
    <row r="3116" spans="1:9">
      <c r="A3116" t="s">
        <v>16</v>
      </c>
      <c r="B3116" t="s">
        <v>541</v>
      </c>
      <c r="C3116" t="str">
        <f t="shared" si="48"/>
        <v xml:space="preserve"> </v>
      </c>
      <c r="D3116">
        <v>1</v>
      </c>
      <c r="E3116">
        <v>2</v>
      </c>
      <c r="F3116" t="s">
        <v>542</v>
      </c>
      <c r="G3116" t="s">
        <v>13</v>
      </c>
      <c r="H3116" s="2">
        <f>VLOOKUP(B3116,'uc_2024-25'!D:U, 18, FALSE)</f>
        <v>0</v>
      </c>
      <c r="I3116" s="9"/>
    </row>
    <row r="3117" spans="1:9">
      <c r="A3117" s="1" t="s">
        <v>16</v>
      </c>
      <c r="B3117" s="1" t="s">
        <v>541</v>
      </c>
      <c r="C3117" t="str">
        <f t="shared" si="48"/>
        <v xml:space="preserve"> </v>
      </c>
      <c r="D3117" s="1">
        <v>1</v>
      </c>
      <c r="E3117" s="1">
        <v>2</v>
      </c>
      <c r="F3117" s="1" t="s">
        <v>542</v>
      </c>
      <c r="G3117" s="4" t="str">
        <f>VLOOKUP(B3116,'uc_2024-25'!D:AB, 25, FALSE)</f>
        <v>Coordenação externa ao ISA</v>
      </c>
      <c r="H3117" s="3">
        <v>0</v>
      </c>
      <c r="I3117" s="9"/>
    </row>
    <row r="3118" spans="1:9">
      <c r="A3118" t="s">
        <v>16</v>
      </c>
      <c r="B3118" t="s">
        <v>541</v>
      </c>
      <c r="C3118" t="str">
        <f t="shared" si="48"/>
        <v xml:space="preserve"> </v>
      </c>
      <c r="D3118">
        <v>1</v>
      </c>
      <c r="E3118">
        <v>2</v>
      </c>
      <c r="F3118" t="s">
        <v>542</v>
      </c>
      <c r="G3118" s="3"/>
      <c r="H3118" s="3">
        <v>0</v>
      </c>
      <c r="I3118" s="9"/>
    </row>
    <row r="3119" spans="1:9">
      <c r="A3119" s="1" t="s">
        <v>16</v>
      </c>
      <c r="B3119" s="1" t="s">
        <v>541</v>
      </c>
      <c r="C3119" t="str">
        <f t="shared" si="48"/>
        <v xml:space="preserve"> </v>
      </c>
      <c r="D3119" s="1">
        <v>1</v>
      </c>
      <c r="E3119" s="1">
        <v>2</v>
      </c>
      <c r="F3119" s="1" t="s">
        <v>542</v>
      </c>
      <c r="G3119" s="3"/>
      <c r="H3119" s="3">
        <v>0</v>
      </c>
      <c r="I3119" s="9"/>
    </row>
    <row r="3120" spans="1:9">
      <c r="A3120" t="s">
        <v>16</v>
      </c>
      <c r="B3120" t="s">
        <v>541</v>
      </c>
      <c r="C3120" t="str">
        <f t="shared" si="48"/>
        <v xml:space="preserve"> </v>
      </c>
      <c r="D3120">
        <v>1</v>
      </c>
      <c r="E3120">
        <v>2</v>
      </c>
      <c r="F3120" t="s">
        <v>542</v>
      </c>
      <c r="G3120" s="3"/>
      <c r="H3120" s="3">
        <v>0</v>
      </c>
      <c r="I3120" s="9"/>
    </row>
    <row r="3121" spans="1:9">
      <c r="A3121" s="1" t="s">
        <v>16</v>
      </c>
      <c r="B3121" s="1" t="s">
        <v>541</v>
      </c>
      <c r="C3121" t="str">
        <f t="shared" si="48"/>
        <v xml:space="preserve"> </v>
      </c>
      <c r="D3121" s="1">
        <v>1</v>
      </c>
      <c r="E3121" s="1">
        <v>2</v>
      </c>
      <c r="F3121" s="1" t="s">
        <v>542</v>
      </c>
      <c r="G3121" s="3"/>
      <c r="H3121" s="3">
        <v>0</v>
      </c>
      <c r="I3121" s="9"/>
    </row>
    <row r="3122" spans="1:9">
      <c r="A3122" t="s">
        <v>16</v>
      </c>
      <c r="B3122" t="s">
        <v>541</v>
      </c>
      <c r="C3122" t="str">
        <f t="shared" si="48"/>
        <v xml:space="preserve"> </v>
      </c>
      <c r="D3122">
        <v>1</v>
      </c>
      <c r="E3122">
        <v>2</v>
      </c>
      <c r="F3122" t="s">
        <v>542</v>
      </c>
      <c r="G3122" s="3"/>
      <c r="H3122" s="3">
        <v>0</v>
      </c>
      <c r="I3122" s="9"/>
    </row>
    <row r="3123" spans="1:9">
      <c r="A3123" s="1" t="s">
        <v>16</v>
      </c>
      <c r="B3123" s="1" t="s">
        <v>541</v>
      </c>
      <c r="C3123" t="str">
        <f t="shared" si="48"/>
        <v xml:space="preserve"> </v>
      </c>
      <c r="D3123" s="1">
        <v>1</v>
      </c>
      <c r="E3123" s="1">
        <v>2</v>
      </c>
      <c r="F3123" s="1" t="s">
        <v>542</v>
      </c>
      <c r="G3123" s="3"/>
      <c r="H3123" s="3">
        <v>0</v>
      </c>
      <c r="I3123" s="9"/>
    </row>
    <row r="3124" spans="1:9">
      <c r="A3124" t="s">
        <v>16</v>
      </c>
      <c r="B3124" t="s">
        <v>541</v>
      </c>
      <c r="C3124" t="str">
        <f t="shared" si="48"/>
        <v xml:space="preserve"> </v>
      </c>
      <c r="D3124">
        <v>1</v>
      </c>
      <c r="E3124">
        <v>2</v>
      </c>
      <c r="F3124" t="s">
        <v>542</v>
      </c>
      <c r="G3124" s="3"/>
      <c r="H3124" s="3">
        <v>0</v>
      </c>
      <c r="I3124" s="9"/>
    </row>
    <row r="3125" spans="1:9">
      <c r="A3125" s="1" t="s">
        <v>16</v>
      </c>
      <c r="B3125" s="1" t="s">
        <v>541</v>
      </c>
      <c r="C3125" t="str">
        <f t="shared" si="48"/>
        <v xml:space="preserve"> </v>
      </c>
      <c r="D3125" s="1">
        <v>1</v>
      </c>
      <c r="E3125" s="1">
        <v>2</v>
      </c>
      <c r="F3125" s="1" t="s">
        <v>542</v>
      </c>
      <c r="G3125" s="3"/>
      <c r="H3125" s="3">
        <v>0</v>
      </c>
      <c r="I3125" s="9"/>
    </row>
    <row r="3126" spans="1:9">
      <c r="A3126" t="s">
        <v>16</v>
      </c>
      <c r="B3126" t="s">
        <v>541</v>
      </c>
      <c r="C3126" t="str">
        <f t="shared" si="48"/>
        <v xml:space="preserve"> </v>
      </c>
      <c r="D3126">
        <v>1</v>
      </c>
      <c r="E3126">
        <v>2</v>
      </c>
      <c r="F3126" t="s">
        <v>542</v>
      </c>
      <c r="G3126" s="3"/>
      <c r="H3126" s="3">
        <v>0</v>
      </c>
      <c r="I3126" s="9"/>
    </row>
    <row r="3127" spans="1:9">
      <c r="A3127" s="1" t="s">
        <v>16</v>
      </c>
      <c r="B3127" s="1" t="s">
        <v>541</v>
      </c>
      <c r="C3127" t="str">
        <f t="shared" si="48"/>
        <v xml:space="preserve"> </v>
      </c>
      <c r="D3127" s="1">
        <v>1</v>
      </c>
      <c r="E3127" s="1">
        <v>2</v>
      </c>
      <c r="F3127" s="1" t="s">
        <v>542</v>
      </c>
      <c r="G3127" s="3"/>
      <c r="H3127" s="3">
        <v>0</v>
      </c>
      <c r="I3127" s="9"/>
    </row>
    <row r="3128" spans="1:9">
      <c r="A3128" t="s">
        <v>16</v>
      </c>
      <c r="B3128" t="s">
        <v>541</v>
      </c>
      <c r="C3128" t="str">
        <f t="shared" si="48"/>
        <v xml:space="preserve"> </v>
      </c>
      <c r="D3128">
        <v>1</v>
      </c>
      <c r="E3128">
        <v>2</v>
      </c>
      <c r="F3128" t="s">
        <v>542</v>
      </c>
      <c r="G3128" s="3"/>
      <c r="H3128" s="3">
        <v>0</v>
      </c>
      <c r="I3128" s="9"/>
    </row>
    <row r="3129" spans="1:9">
      <c r="A3129" s="1" t="s">
        <v>16</v>
      </c>
      <c r="B3129" s="1" t="s">
        <v>541</v>
      </c>
      <c r="C3129" t="str">
        <f t="shared" si="48"/>
        <v xml:space="preserve"> </v>
      </c>
      <c r="D3129" s="1">
        <v>1</v>
      </c>
      <c r="E3129" s="1">
        <v>2</v>
      </c>
      <c r="F3129" s="1" t="s">
        <v>542</v>
      </c>
      <c r="G3129" s="3"/>
      <c r="H3129" s="3">
        <v>0</v>
      </c>
      <c r="I3129" s="9"/>
    </row>
    <row r="3130" spans="1:9">
      <c r="A3130" t="s">
        <v>16</v>
      </c>
      <c r="B3130" t="s">
        <v>541</v>
      </c>
      <c r="C3130" t="str">
        <f t="shared" si="48"/>
        <v xml:space="preserve"> </v>
      </c>
      <c r="D3130">
        <v>1</v>
      </c>
      <c r="E3130">
        <v>2</v>
      </c>
      <c r="F3130" t="s">
        <v>542</v>
      </c>
      <c r="G3130" s="3"/>
      <c r="H3130" s="3">
        <v>0</v>
      </c>
      <c r="I3130" s="9"/>
    </row>
    <row r="3131" spans="1:9">
      <c r="A3131" s="1" t="s">
        <v>16</v>
      </c>
      <c r="B3131" s="1" t="s">
        <v>541</v>
      </c>
      <c r="C3131" t="str">
        <f t="shared" si="48"/>
        <v xml:space="preserve"> </v>
      </c>
      <c r="D3131" s="1">
        <v>1</v>
      </c>
      <c r="E3131" s="1">
        <v>2</v>
      </c>
      <c r="F3131" s="1" t="s">
        <v>542</v>
      </c>
      <c r="G3131" s="3"/>
      <c r="H3131" s="3">
        <v>0</v>
      </c>
      <c r="I3131" s="9"/>
    </row>
    <row r="3132" spans="1:9">
      <c r="A3132" t="s">
        <v>16</v>
      </c>
      <c r="B3132" t="s">
        <v>541</v>
      </c>
      <c r="C3132" t="str">
        <f t="shared" si="48"/>
        <v>1399</v>
      </c>
      <c r="D3132">
        <v>1</v>
      </c>
      <c r="E3132">
        <v>2</v>
      </c>
      <c r="F3132" t="s">
        <v>542</v>
      </c>
      <c r="G3132" t="s">
        <v>15</v>
      </c>
      <c r="H3132" s="2">
        <f>H3116-SUMIF(G3117:G3131,"&lt;&gt;",H3117:H3131)</f>
        <v>0</v>
      </c>
    </row>
    <row r="3133" spans="1:9">
      <c r="A3133" s="1"/>
      <c r="B3133" s="1"/>
      <c r="C3133" t="str">
        <f t="shared" si="48"/>
        <v xml:space="preserve"> </v>
      </c>
      <c r="D3133" s="1"/>
      <c r="E3133" s="1"/>
      <c r="F3133" s="1"/>
      <c r="G3133" s="1"/>
      <c r="H3133" s="1"/>
      <c r="I3133" s="43"/>
    </row>
    <row r="3134" spans="1:9">
      <c r="A3134" t="s">
        <v>16</v>
      </c>
      <c r="B3134" t="s">
        <v>543</v>
      </c>
      <c r="C3134" t="str">
        <f t="shared" si="48"/>
        <v xml:space="preserve"> </v>
      </c>
      <c r="D3134">
        <v>1</v>
      </c>
      <c r="E3134">
        <v>2</v>
      </c>
      <c r="F3134" t="s">
        <v>544</v>
      </c>
      <c r="G3134" t="s">
        <v>13</v>
      </c>
      <c r="H3134" s="2">
        <f>VLOOKUP(B3134,'uc_2024-25'!D:U, 18, FALSE)</f>
        <v>0</v>
      </c>
      <c r="I3134" s="9"/>
    </row>
    <row r="3135" spans="1:9">
      <c r="A3135" s="1" t="s">
        <v>16</v>
      </c>
      <c r="B3135" s="1" t="s">
        <v>543</v>
      </c>
      <c r="C3135" t="str">
        <f t="shared" si="48"/>
        <v xml:space="preserve"> </v>
      </c>
      <c r="D3135" s="1">
        <v>1</v>
      </c>
      <c r="E3135" s="1">
        <v>2</v>
      </c>
      <c r="F3135" s="1" t="s">
        <v>544</v>
      </c>
      <c r="G3135" s="4" t="str">
        <f>VLOOKUP(B3134,'uc_2024-25'!D:AB, 25, FALSE)</f>
        <v>Coordenação externa ao ISA</v>
      </c>
      <c r="H3135" s="3">
        <v>0</v>
      </c>
      <c r="I3135" s="9"/>
    </row>
    <row r="3136" spans="1:9">
      <c r="A3136" t="s">
        <v>16</v>
      </c>
      <c r="B3136" t="s">
        <v>543</v>
      </c>
      <c r="C3136" t="str">
        <f t="shared" si="48"/>
        <v xml:space="preserve"> </v>
      </c>
      <c r="D3136">
        <v>1</v>
      </c>
      <c r="E3136">
        <v>2</v>
      </c>
      <c r="F3136" t="s">
        <v>544</v>
      </c>
      <c r="G3136" s="3"/>
      <c r="H3136" s="3">
        <v>0</v>
      </c>
      <c r="I3136" s="9"/>
    </row>
    <row r="3137" spans="1:9">
      <c r="A3137" s="1" t="s">
        <v>16</v>
      </c>
      <c r="B3137" s="1" t="s">
        <v>543</v>
      </c>
      <c r="C3137" t="str">
        <f t="shared" si="48"/>
        <v xml:space="preserve"> </v>
      </c>
      <c r="D3137" s="1">
        <v>1</v>
      </c>
      <c r="E3137" s="1">
        <v>2</v>
      </c>
      <c r="F3137" s="1" t="s">
        <v>544</v>
      </c>
      <c r="G3137" s="3"/>
      <c r="H3137" s="3">
        <v>0</v>
      </c>
      <c r="I3137" s="9"/>
    </row>
    <row r="3138" spans="1:9">
      <c r="A3138" t="s">
        <v>16</v>
      </c>
      <c r="B3138" t="s">
        <v>543</v>
      </c>
      <c r="C3138" t="str">
        <f t="shared" si="48"/>
        <v xml:space="preserve"> </v>
      </c>
      <c r="D3138">
        <v>1</v>
      </c>
      <c r="E3138">
        <v>2</v>
      </c>
      <c r="F3138" t="s">
        <v>544</v>
      </c>
      <c r="G3138" s="3"/>
      <c r="H3138" s="3">
        <v>0</v>
      </c>
      <c r="I3138" s="9"/>
    </row>
    <row r="3139" spans="1:9">
      <c r="A3139" s="1" t="s">
        <v>16</v>
      </c>
      <c r="B3139" s="1" t="s">
        <v>543</v>
      </c>
      <c r="C3139" t="str">
        <f t="shared" ref="C3139:C3202" si="49">IF(G3139="Em falta (positivo); A mais (negativo):",B3139," ")</f>
        <v xml:space="preserve"> </v>
      </c>
      <c r="D3139" s="1">
        <v>1</v>
      </c>
      <c r="E3139" s="1">
        <v>2</v>
      </c>
      <c r="F3139" s="1" t="s">
        <v>544</v>
      </c>
      <c r="G3139" s="3"/>
      <c r="H3139" s="3">
        <v>0</v>
      </c>
      <c r="I3139" s="9"/>
    </row>
    <row r="3140" spans="1:9">
      <c r="A3140" t="s">
        <v>16</v>
      </c>
      <c r="B3140" t="s">
        <v>543</v>
      </c>
      <c r="C3140" t="str">
        <f t="shared" si="49"/>
        <v xml:space="preserve"> </v>
      </c>
      <c r="D3140">
        <v>1</v>
      </c>
      <c r="E3140">
        <v>2</v>
      </c>
      <c r="F3140" t="s">
        <v>544</v>
      </c>
      <c r="G3140" s="3"/>
      <c r="H3140" s="3">
        <v>0</v>
      </c>
      <c r="I3140" s="9"/>
    </row>
    <row r="3141" spans="1:9">
      <c r="A3141" s="1" t="s">
        <v>16</v>
      </c>
      <c r="B3141" s="1" t="s">
        <v>543</v>
      </c>
      <c r="C3141" t="str">
        <f t="shared" si="49"/>
        <v xml:space="preserve"> </v>
      </c>
      <c r="D3141" s="1">
        <v>1</v>
      </c>
      <c r="E3141" s="1">
        <v>2</v>
      </c>
      <c r="F3141" s="1" t="s">
        <v>544</v>
      </c>
      <c r="G3141" s="3"/>
      <c r="H3141" s="3">
        <v>0</v>
      </c>
      <c r="I3141" s="9"/>
    </row>
    <row r="3142" spans="1:9">
      <c r="A3142" t="s">
        <v>16</v>
      </c>
      <c r="B3142" t="s">
        <v>543</v>
      </c>
      <c r="C3142" t="str">
        <f t="shared" si="49"/>
        <v xml:space="preserve"> </v>
      </c>
      <c r="D3142">
        <v>1</v>
      </c>
      <c r="E3142">
        <v>2</v>
      </c>
      <c r="F3142" t="s">
        <v>544</v>
      </c>
      <c r="G3142" s="3"/>
      <c r="H3142" s="3">
        <v>0</v>
      </c>
      <c r="I3142" s="9"/>
    </row>
    <row r="3143" spans="1:9">
      <c r="A3143" s="1" t="s">
        <v>16</v>
      </c>
      <c r="B3143" s="1" t="s">
        <v>543</v>
      </c>
      <c r="C3143" t="str">
        <f t="shared" si="49"/>
        <v xml:space="preserve"> </v>
      </c>
      <c r="D3143" s="1">
        <v>1</v>
      </c>
      <c r="E3143" s="1">
        <v>2</v>
      </c>
      <c r="F3143" s="1" t="s">
        <v>544</v>
      </c>
      <c r="G3143" s="3"/>
      <c r="H3143" s="3">
        <v>0</v>
      </c>
      <c r="I3143" s="9"/>
    </row>
    <row r="3144" spans="1:9">
      <c r="A3144" t="s">
        <v>16</v>
      </c>
      <c r="B3144" t="s">
        <v>543</v>
      </c>
      <c r="C3144" t="str">
        <f t="shared" si="49"/>
        <v xml:space="preserve"> </v>
      </c>
      <c r="D3144">
        <v>1</v>
      </c>
      <c r="E3144">
        <v>2</v>
      </c>
      <c r="F3144" t="s">
        <v>544</v>
      </c>
      <c r="G3144" s="3"/>
      <c r="H3144" s="3">
        <v>0</v>
      </c>
      <c r="I3144" s="9"/>
    </row>
    <row r="3145" spans="1:9">
      <c r="A3145" s="1" t="s">
        <v>16</v>
      </c>
      <c r="B3145" s="1" t="s">
        <v>543</v>
      </c>
      <c r="C3145" t="str">
        <f t="shared" si="49"/>
        <v xml:space="preserve"> </v>
      </c>
      <c r="D3145" s="1">
        <v>1</v>
      </c>
      <c r="E3145" s="1">
        <v>2</v>
      </c>
      <c r="F3145" s="1" t="s">
        <v>544</v>
      </c>
      <c r="G3145" s="3"/>
      <c r="H3145" s="3">
        <v>0</v>
      </c>
      <c r="I3145" s="9"/>
    </row>
    <row r="3146" spans="1:9">
      <c r="A3146" t="s">
        <v>16</v>
      </c>
      <c r="B3146" t="s">
        <v>543</v>
      </c>
      <c r="C3146" t="str">
        <f t="shared" si="49"/>
        <v xml:space="preserve"> </v>
      </c>
      <c r="D3146">
        <v>1</v>
      </c>
      <c r="E3146">
        <v>2</v>
      </c>
      <c r="F3146" t="s">
        <v>544</v>
      </c>
      <c r="G3146" s="3"/>
      <c r="H3146" s="3">
        <v>0</v>
      </c>
      <c r="I3146" s="9"/>
    </row>
    <row r="3147" spans="1:9">
      <c r="A3147" s="1" t="s">
        <v>16</v>
      </c>
      <c r="B3147" s="1" t="s">
        <v>543</v>
      </c>
      <c r="C3147" t="str">
        <f t="shared" si="49"/>
        <v xml:space="preserve"> </v>
      </c>
      <c r="D3147" s="1">
        <v>1</v>
      </c>
      <c r="E3147" s="1">
        <v>2</v>
      </c>
      <c r="F3147" s="1" t="s">
        <v>544</v>
      </c>
      <c r="G3147" s="3"/>
      <c r="H3147" s="3">
        <v>0</v>
      </c>
      <c r="I3147" s="9"/>
    </row>
    <row r="3148" spans="1:9">
      <c r="A3148" t="s">
        <v>16</v>
      </c>
      <c r="B3148" t="s">
        <v>543</v>
      </c>
      <c r="C3148" t="str">
        <f t="shared" si="49"/>
        <v xml:space="preserve"> </v>
      </c>
      <c r="D3148">
        <v>1</v>
      </c>
      <c r="E3148">
        <v>2</v>
      </c>
      <c r="F3148" t="s">
        <v>544</v>
      </c>
      <c r="G3148" s="3"/>
      <c r="H3148" s="3">
        <v>0</v>
      </c>
      <c r="I3148" s="9"/>
    </row>
    <row r="3149" spans="1:9">
      <c r="A3149" s="1" t="s">
        <v>16</v>
      </c>
      <c r="B3149" s="1" t="s">
        <v>543</v>
      </c>
      <c r="C3149" t="str">
        <f t="shared" si="49"/>
        <v xml:space="preserve"> </v>
      </c>
      <c r="D3149" s="1">
        <v>1</v>
      </c>
      <c r="E3149" s="1">
        <v>2</v>
      </c>
      <c r="F3149" s="1" t="s">
        <v>544</v>
      </c>
      <c r="G3149" s="3"/>
      <c r="H3149" s="3">
        <v>0</v>
      </c>
      <c r="I3149" s="9"/>
    </row>
    <row r="3150" spans="1:9">
      <c r="A3150" t="s">
        <v>16</v>
      </c>
      <c r="B3150" t="s">
        <v>543</v>
      </c>
      <c r="C3150" t="str">
        <f t="shared" si="49"/>
        <v>1401</v>
      </c>
      <c r="D3150">
        <v>1</v>
      </c>
      <c r="E3150">
        <v>2</v>
      </c>
      <c r="F3150" t="s">
        <v>544</v>
      </c>
      <c r="G3150" t="s">
        <v>15</v>
      </c>
      <c r="H3150" s="2">
        <f>H3134-SUMIF(G3135:G3149,"&lt;&gt;",H3135:H3149)</f>
        <v>0</v>
      </c>
    </row>
    <row r="3151" spans="1:9">
      <c r="A3151" s="1"/>
      <c r="B3151" s="1"/>
      <c r="C3151" t="str">
        <f t="shared" si="49"/>
        <v xml:space="preserve"> </v>
      </c>
      <c r="D3151" s="1"/>
      <c r="E3151" s="1"/>
      <c r="F3151" s="1"/>
      <c r="G3151" s="1"/>
      <c r="H3151" s="1"/>
      <c r="I3151" s="43"/>
    </row>
    <row r="3152" spans="1:9">
      <c r="A3152" t="s">
        <v>16</v>
      </c>
      <c r="B3152" t="s">
        <v>545</v>
      </c>
      <c r="C3152" t="str">
        <f t="shared" si="49"/>
        <v xml:space="preserve"> </v>
      </c>
      <c r="D3152">
        <v>1</v>
      </c>
      <c r="E3152">
        <v>2</v>
      </c>
      <c r="F3152" t="s">
        <v>546</v>
      </c>
      <c r="G3152" t="s">
        <v>13</v>
      </c>
      <c r="H3152" s="2">
        <f>VLOOKUP(B3152,'uc_2024-25'!D:U, 18, FALSE)</f>
        <v>0</v>
      </c>
      <c r="I3152" s="9"/>
    </row>
    <row r="3153" spans="1:9">
      <c r="A3153" s="1" t="s">
        <v>16</v>
      </c>
      <c r="B3153" s="1" t="s">
        <v>545</v>
      </c>
      <c r="C3153" t="str">
        <f t="shared" si="49"/>
        <v xml:space="preserve"> </v>
      </c>
      <c r="D3153" s="1">
        <v>1</v>
      </c>
      <c r="E3153" s="1">
        <v>2</v>
      </c>
      <c r="F3153" s="1" t="s">
        <v>546</v>
      </c>
      <c r="G3153" s="4" t="str">
        <f>VLOOKUP(B3152,'uc_2024-25'!D:AB, 25, FALSE)</f>
        <v>Coordenação externa ao ISA</v>
      </c>
      <c r="H3153" s="3">
        <v>0</v>
      </c>
      <c r="I3153" s="9"/>
    </row>
    <row r="3154" spans="1:9">
      <c r="A3154" t="s">
        <v>16</v>
      </c>
      <c r="B3154" t="s">
        <v>545</v>
      </c>
      <c r="C3154" t="str">
        <f t="shared" si="49"/>
        <v xml:space="preserve"> </v>
      </c>
      <c r="D3154">
        <v>1</v>
      </c>
      <c r="E3154">
        <v>2</v>
      </c>
      <c r="F3154" t="s">
        <v>546</v>
      </c>
      <c r="G3154" s="3"/>
      <c r="H3154" s="3">
        <v>0</v>
      </c>
      <c r="I3154" s="9"/>
    </row>
    <row r="3155" spans="1:9">
      <c r="A3155" s="1" t="s">
        <v>16</v>
      </c>
      <c r="B3155" s="1" t="s">
        <v>545</v>
      </c>
      <c r="C3155" t="str">
        <f t="shared" si="49"/>
        <v xml:space="preserve"> </v>
      </c>
      <c r="D3155" s="1">
        <v>1</v>
      </c>
      <c r="E3155" s="1">
        <v>2</v>
      </c>
      <c r="F3155" s="1" t="s">
        <v>546</v>
      </c>
      <c r="G3155" s="3"/>
      <c r="H3155" s="3">
        <v>0</v>
      </c>
      <c r="I3155" s="9"/>
    </row>
    <row r="3156" spans="1:9">
      <c r="A3156" t="s">
        <v>16</v>
      </c>
      <c r="B3156" t="s">
        <v>545</v>
      </c>
      <c r="C3156" t="str">
        <f t="shared" si="49"/>
        <v xml:space="preserve"> </v>
      </c>
      <c r="D3156">
        <v>1</v>
      </c>
      <c r="E3156">
        <v>2</v>
      </c>
      <c r="F3156" t="s">
        <v>546</v>
      </c>
      <c r="G3156" s="3"/>
      <c r="H3156" s="3">
        <v>0</v>
      </c>
      <c r="I3156" s="9"/>
    </row>
    <row r="3157" spans="1:9">
      <c r="A3157" s="1" t="s">
        <v>16</v>
      </c>
      <c r="B3157" s="1" t="s">
        <v>545</v>
      </c>
      <c r="C3157" t="str">
        <f t="shared" si="49"/>
        <v xml:space="preserve"> </v>
      </c>
      <c r="D3157" s="1">
        <v>1</v>
      </c>
      <c r="E3157" s="1">
        <v>2</v>
      </c>
      <c r="F3157" s="1" t="s">
        <v>546</v>
      </c>
      <c r="G3157" s="3"/>
      <c r="H3157" s="3">
        <v>0</v>
      </c>
      <c r="I3157" s="9"/>
    </row>
    <row r="3158" spans="1:9">
      <c r="A3158" t="s">
        <v>16</v>
      </c>
      <c r="B3158" t="s">
        <v>545</v>
      </c>
      <c r="C3158" t="str">
        <f t="shared" si="49"/>
        <v xml:space="preserve"> </v>
      </c>
      <c r="D3158">
        <v>1</v>
      </c>
      <c r="E3158">
        <v>2</v>
      </c>
      <c r="F3158" t="s">
        <v>546</v>
      </c>
      <c r="G3158" s="3"/>
      <c r="H3158" s="3">
        <v>0</v>
      </c>
      <c r="I3158" s="9"/>
    </row>
    <row r="3159" spans="1:9">
      <c r="A3159" s="1" t="s">
        <v>16</v>
      </c>
      <c r="B3159" s="1" t="s">
        <v>545</v>
      </c>
      <c r="C3159" t="str">
        <f t="shared" si="49"/>
        <v xml:space="preserve"> </v>
      </c>
      <c r="D3159" s="1">
        <v>1</v>
      </c>
      <c r="E3159" s="1">
        <v>2</v>
      </c>
      <c r="F3159" s="1" t="s">
        <v>546</v>
      </c>
      <c r="G3159" s="3"/>
      <c r="H3159" s="3">
        <v>0</v>
      </c>
      <c r="I3159" s="9"/>
    </row>
    <row r="3160" spans="1:9">
      <c r="A3160" t="s">
        <v>16</v>
      </c>
      <c r="B3160" t="s">
        <v>545</v>
      </c>
      <c r="C3160" t="str">
        <f t="shared" si="49"/>
        <v xml:space="preserve"> </v>
      </c>
      <c r="D3160">
        <v>1</v>
      </c>
      <c r="E3160">
        <v>2</v>
      </c>
      <c r="F3160" t="s">
        <v>546</v>
      </c>
      <c r="G3160" s="3"/>
      <c r="H3160" s="3">
        <v>0</v>
      </c>
      <c r="I3160" s="9"/>
    </row>
    <row r="3161" spans="1:9">
      <c r="A3161" s="1" t="s">
        <v>16</v>
      </c>
      <c r="B3161" s="1" t="s">
        <v>545</v>
      </c>
      <c r="C3161" t="str">
        <f t="shared" si="49"/>
        <v xml:space="preserve"> </v>
      </c>
      <c r="D3161" s="1">
        <v>1</v>
      </c>
      <c r="E3161" s="1">
        <v>2</v>
      </c>
      <c r="F3161" s="1" t="s">
        <v>546</v>
      </c>
      <c r="G3161" s="3"/>
      <c r="H3161" s="3">
        <v>0</v>
      </c>
      <c r="I3161" s="9"/>
    </row>
    <row r="3162" spans="1:9">
      <c r="A3162" t="s">
        <v>16</v>
      </c>
      <c r="B3162" t="s">
        <v>545</v>
      </c>
      <c r="C3162" t="str">
        <f t="shared" si="49"/>
        <v xml:space="preserve"> </v>
      </c>
      <c r="D3162">
        <v>1</v>
      </c>
      <c r="E3162">
        <v>2</v>
      </c>
      <c r="F3162" t="s">
        <v>546</v>
      </c>
      <c r="G3162" s="3"/>
      <c r="H3162" s="3">
        <v>0</v>
      </c>
      <c r="I3162" s="9"/>
    </row>
    <row r="3163" spans="1:9">
      <c r="A3163" s="1" t="s">
        <v>16</v>
      </c>
      <c r="B3163" s="1" t="s">
        <v>545</v>
      </c>
      <c r="C3163" t="str">
        <f t="shared" si="49"/>
        <v xml:space="preserve"> </v>
      </c>
      <c r="D3163" s="1">
        <v>1</v>
      </c>
      <c r="E3163" s="1">
        <v>2</v>
      </c>
      <c r="F3163" s="1" t="s">
        <v>546</v>
      </c>
      <c r="G3163" s="3"/>
      <c r="H3163" s="3">
        <v>0</v>
      </c>
      <c r="I3163" s="9"/>
    </row>
    <row r="3164" spans="1:9">
      <c r="A3164" t="s">
        <v>16</v>
      </c>
      <c r="B3164" t="s">
        <v>545</v>
      </c>
      <c r="C3164" t="str">
        <f t="shared" si="49"/>
        <v xml:space="preserve"> </v>
      </c>
      <c r="D3164">
        <v>1</v>
      </c>
      <c r="E3164">
        <v>2</v>
      </c>
      <c r="F3164" t="s">
        <v>546</v>
      </c>
      <c r="G3164" s="3"/>
      <c r="H3164" s="3">
        <v>0</v>
      </c>
      <c r="I3164" s="9"/>
    </row>
    <row r="3165" spans="1:9">
      <c r="A3165" s="1" t="s">
        <v>16</v>
      </c>
      <c r="B3165" s="1" t="s">
        <v>545</v>
      </c>
      <c r="C3165" t="str">
        <f t="shared" si="49"/>
        <v xml:space="preserve"> </v>
      </c>
      <c r="D3165" s="1">
        <v>1</v>
      </c>
      <c r="E3165" s="1">
        <v>2</v>
      </c>
      <c r="F3165" s="1" t="s">
        <v>546</v>
      </c>
      <c r="G3165" s="3"/>
      <c r="H3165" s="3">
        <v>0</v>
      </c>
      <c r="I3165" s="9"/>
    </row>
    <row r="3166" spans="1:9">
      <c r="A3166" t="s">
        <v>16</v>
      </c>
      <c r="B3166" t="s">
        <v>545</v>
      </c>
      <c r="C3166" t="str">
        <f t="shared" si="49"/>
        <v xml:space="preserve"> </v>
      </c>
      <c r="D3166">
        <v>1</v>
      </c>
      <c r="E3166">
        <v>2</v>
      </c>
      <c r="F3166" t="s">
        <v>546</v>
      </c>
      <c r="G3166" s="3"/>
      <c r="H3166" s="3">
        <v>0</v>
      </c>
      <c r="I3166" s="9"/>
    </row>
    <row r="3167" spans="1:9">
      <c r="A3167" s="1" t="s">
        <v>16</v>
      </c>
      <c r="B3167" s="1" t="s">
        <v>545</v>
      </c>
      <c r="C3167" t="str">
        <f t="shared" si="49"/>
        <v xml:space="preserve"> </v>
      </c>
      <c r="D3167" s="1">
        <v>1</v>
      </c>
      <c r="E3167" s="1">
        <v>2</v>
      </c>
      <c r="F3167" s="1" t="s">
        <v>546</v>
      </c>
      <c r="G3167" s="3"/>
      <c r="H3167" s="3">
        <v>0</v>
      </c>
      <c r="I3167" s="9"/>
    </row>
    <row r="3168" spans="1:9">
      <c r="A3168" t="s">
        <v>16</v>
      </c>
      <c r="B3168" t="s">
        <v>545</v>
      </c>
      <c r="C3168" t="str">
        <f t="shared" si="49"/>
        <v>1402</v>
      </c>
      <c r="D3168">
        <v>1</v>
      </c>
      <c r="E3168">
        <v>2</v>
      </c>
      <c r="F3168" t="s">
        <v>546</v>
      </c>
      <c r="G3168" t="s">
        <v>15</v>
      </c>
      <c r="H3168" s="2">
        <f>H3152-SUMIF(G3153:G3167,"&lt;&gt;",H3153:H3167)</f>
        <v>0</v>
      </c>
    </row>
    <row r="3169" spans="1:9">
      <c r="A3169" s="1"/>
      <c r="B3169" s="1"/>
      <c r="C3169" t="str">
        <f t="shared" si="49"/>
        <v xml:space="preserve"> </v>
      </c>
      <c r="D3169" s="1"/>
      <c r="E3169" s="1"/>
      <c r="F3169" s="1"/>
      <c r="G3169" s="1"/>
      <c r="H3169" s="1"/>
      <c r="I3169" s="43"/>
    </row>
    <row r="3170" spans="1:9" ht="30.75">
      <c r="A3170" t="s">
        <v>16</v>
      </c>
      <c r="B3170" t="s">
        <v>547</v>
      </c>
      <c r="C3170" t="str">
        <f t="shared" si="49"/>
        <v xml:space="preserve"> </v>
      </c>
      <c r="D3170">
        <v>1</v>
      </c>
      <c r="E3170">
        <v>1</v>
      </c>
      <c r="F3170" t="s">
        <v>548</v>
      </c>
      <c r="G3170" t="s">
        <v>13</v>
      </c>
      <c r="H3170" s="2">
        <f>VLOOKUP(B3170,'uc_2024-25'!D:U, 18, FALSE)</f>
        <v>0</v>
      </c>
      <c r="I3170" s="9" t="s">
        <v>549</v>
      </c>
    </row>
    <row r="3171" spans="1:9">
      <c r="A3171" s="1" t="s">
        <v>16</v>
      </c>
      <c r="B3171" s="1" t="s">
        <v>547</v>
      </c>
      <c r="C3171" t="str">
        <f t="shared" si="49"/>
        <v xml:space="preserve"> </v>
      </c>
      <c r="D3171" s="1">
        <v>1</v>
      </c>
      <c r="E3171" s="1">
        <v>1</v>
      </c>
      <c r="F3171" s="1" t="s">
        <v>548</v>
      </c>
      <c r="G3171" s="4" t="str">
        <f>VLOOKUP(B3170,'uc_2024-25'!D:AB, 25, FALSE)</f>
        <v>Maria Teresa Marques Ferreira</v>
      </c>
      <c r="H3171" s="3">
        <v>0</v>
      </c>
      <c r="I3171" s="9"/>
    </row>
    <row r="3172" spans="1:9">
      <c r="A3172" t="s">
        <v>16</v>
      </c>
      <c r="B3172" t="s">
        <v>547</v>
      </c>
      <c r="C3172" t="str">
        <f t="shared" si="49"/>
        <v xml:space="preserve"> </v>
      </c>
      <c r="D3172">
        <v>1</v>
      </c>
      <c r="E3172">
        <v>1</v>
      </c>
      <c r="F3172" t="s">
        <v>548</v>
      </c>
      <c r="G3172" s="3"/>
      <c r="H3172" s="3">
        <v>0</v>
      </c>
      <c r="I3172" s="9"/>
    </row>
    <row r="3173" spans="1:9">
      <c r="A3173" s="1" t="s">
        <v>16</v>
      </c>
      <c r="B3173" s="1" t="s">
        <v>547</v>
      </c>
      <c r="C3173" t="str">
        <f t="shared" si="49"/>
        <v xml:space="preserve"> </v>
      </c>
      <c r="D3173" s="1">
        <v>1</v>
      </c>
      <c r="E3173" s="1">
        <v>1</v>
      </c>
      <c r="F3173" s="1" t="s">
        <v>548</v>
      </c>
      <c r="G3173" s="3"/>
      <c r="H3173" s="3">
        <v>0</v>
      </c>
      <c r="I3173" s="9"/>
    </row>
    <row r="3174" spans="1:9">
      <c r="A3174" t="s">
        <v>16</v>
      </c>
      <c r="B3174" t="s">
        <v>547</v>
      </c>
      <c r="C3174" t="str">
        <f t="shared" si="49"/>
        <v xml:space="preserve"> </v>
      </c>
      <c r="D3174">
        <v>1</v>
      </c>
      <c r="E3174">
        <v>1</v>
      </c>
      <c r="F3174" t="s">
        <v>548</v>
      </c>
      <c r="G3174" s="3"/>
      <c r="H3174" s="3">
        <v>0</v>
      </c>
      <c r="I3174" s="9"/>
    </row>
    <row r="3175" spans="1:9">
      <c r="A3175" s="1" t="s">
        <v>16</v>
      </c>
      <c r="B3175" s="1" t="s">
        <v>547</v>
      </c>
      <c r="C3175" t="str">
        <f t="shared" si="49"/>
        <v xml:space="preserve"> </v>
      </c>
      <c r="D3175" s="1">
        <v>1</v>
      </c>
      <c r="E3175" s="1">
        <v>1</v>
      </c>
      <c r="F3175" s="1" t="s">
        <v>548</v>
      </c>
      <c r="G3175" s="3"/>
      <c r="H3175" s="3">
        <v>0</v>
      </c>
      <c r="I3175" s="9"/>
    </row>
    <row r="3176" spans="1:9">
      <c r="A3176" t="s">
        <v>16</v>
      </c>
      <c r="B3176" t="s">
        <v>547</v>
      </c>
      <c r="C3176" t="str">
        <f t="shared" si="49"/>
        <v xml:space="preserve"> </v>
      </c>
      <c r="D3176">
        <v>1</v>
      </c>
      <c r="E3176">
        <v>1</v>
      </c>
      <c r="F3176" t="s">
        <v>548</v>
      </c>
      <c r="G3176" s="3"/>
      <c r="H3176" s="3">
        <v>0</v>
      </c>
      <c r="I3176" s="9"/>
    </row>
    <row r="3177" spans="1:9">
      <c r="A3177" s="1" t="s">
        <v>16</v>
      </c>
      <c r="B3177" s="1" t="s">
        <v>547</v>
      </c>
      <c r="C3177" t="str">
        <f t="shared" si="49"/>
        <v xml:space="preserve"> </v>
      </c>
      <c r="D3177" s="1">
        <v>1</v>
      </c>
      <c r="E3177" s="1">
        <v>1</v>
      </c>
      <c r="F3177" s="1" t="s">
        <v>548</v>
      </c>
      <c r="G3177" s="3"/>
      <c r="H3177" s="3">
        <v>0</v>
      </c>
      <c r="I3177" s="9"/>
    </row>
    <row r="3178" spans="1:9">
      <c r="A3178" t="s">
        <v>16</v>
      </c>
      <c r="B3178" t="s">
        <v>547</v>
      </c>
      <c r="C3178" t="str">
        <f t="shared" si="49"/>
        <v xml:space="preserve"> </v>
      </c>
      <c r="D3178">
        <v>1</v>
      </c>
      <c r="E3178">
        <v>1</v>
      </c>
      <c r="F3178" t="s">
        <v>548</v>
      </c>
      <c r="G3178" s="3"/>
      <c r="H3178" s="3">
        <v>0</v>
      </c>
      <c r="I3178" s="9"/>
    </row>
    <row r="3179" spans="1:9">
      <c r="A3179" s="1" t="s">
        <v>16</v>
      </c>
      <c r="B3179" s="1" t="s">
        <v>547</v>
      </c>
      <c r="C3179" t="str">
        <f t="shared" si="49"/>
        <v xml:space="preserve"> </v>
      </c>
      <c r="D3179" s="1">
        <v>1</v>
      </c>
      <c r="E3179" s="1">
        <v>1</v>
      </c>
      <c r="F3179" s="1" t="s">
        <v>548</v>
      </c>
      <c r="G3179" s="3"/>
      <c r="H3179" s="3">
        <v>0</v>
      </c>
      <c r="I3179" s="9"/>
    </row>
    <row r="3180" spans="1:9">
      <c r="A3180" t="s">
        <v>16</v>
      </c>
      <c r="B3180" t="s">
        <v>547</v>
      </c>
      <c r="C3180" t="str">
        <f t="shared" si="49"/>
        <v xml:space="preserve"> </v>
      </c>
      <c r="D3180">
        <v>1</v>
      </c>
      <c r="E3180">
        <v>1</v>
      </c>
      <c r="F3180" t="s">
        <v>548</v>
      </c>
      <c r="G3180" s="3"/>
      <c r="H3180" s="3">
        <v>0</v>
      </c>
      <c r="I3180" s="9"/>
    </row>
    <row r="3181" spans="1:9">
      <c r="A3181" s="1" t="s">
        <v>16</v>
      </c>
      <c r="B3181" s="1" t="s">
        <v>547</v>
      </c>
      <c r="C3181" t="str">
        <f t="shared" si="49"/>
        <v xml:space="preserve"> </v>
      </c>
      <c r="D3181" s="1">
        <v>1</v>
      </c>
      <c r="E3181" s="1">
        <v>1</v>
      </c>
      <c r="F3181" s="1" t="s">
        <v>548</v>
      </c>
      <c r="G3181" s="3"/>
      <c r="H3181" s="3">
        <v>0</v>
      </c>
      <c r="I3181" s="9"/>
    </row>
    <row r="3182" spans="1:9">
      <c r="A3182" t="s">
        <v>16</v>
      </c>
      <c r="B3182" t="s">
        <v>547</v>
      </c>
      <c r="C3182" t="str">
        <f t="shared" si="49"/>
        <v xml:space="preserve"> </v>
      </c>
      <c r="D3182">
        <v>1</v>
      </c>
      <c r="E3182">
        <v>1</v>
      </c>
      <c r="F3182" t="s">
        <v>548</v>
      </c>
      <c r="G3182" s="3"/>
      <c r="H3182" s="3">
        <v>0</v>
      </c>
      <c r="I3182" s="9"/>
    </row>
    <row r="3183" spans="1:9">
      <c r="A3183" s="1" t="s">
        <v>16</v>
      </c>
      <c r="B3183" s="1" t="s">
        <v>547</v>
      </c>
      <c r="C3183" t="str">
        <f t="shared" si="49"/>
        <v xml:space="preserve"> </v>
      </c>
      <c r="D3183" s="1">
        <v>1</v>
      </c>
      <c r="E3183" s="1">
        <v>1</v>
      </c>
      <c r="F3183" s="1" t="s">
        <v>548</v>
      </c>
      <c r="G3183" s="3"/>
      <c r="H3183" s="3">
        <v>0</v>
      </c>
      <c r="I3183" s="9"/>
    </row>
    <row r="3184" spans="1:9">
      <c r="A3184" t="s">
        <v>16</v>
      </c>
      <c r="B3184" t="s">
        <v>547</v>
      </c>
      <c r="C3184" t="str">
        <f t="shared" si="49"/>
        <v xml:space="preserve"> </v>
      </c>
      <c r="D3184">
        <v>1</v>
      </c>
      <c r="E3184">
        <v>1</v>
      </c>
      <c r="F3184" t="s">
        <v>548</v>
      </c>
      <c r="G3184" s="3"/>
      <c r="H3184" s="3">
        <v>0</v>
      </c>
      <c r="I3184" s="9"/>
    </row>
    <row r="3185" spans="1:9">
      <c r="A3185" s="1" t="s">
        <v>16</v>
      </c>
      <c r="B3185" s="1" t="s">
        <v>547</v>
      </c>
      <c r="C3185" t="str">
        <f t="shared" si="49"/>
        <v xml:space="preserve"> </v>
      </c>
      <c r="D3185" s="1">
        <v>1</v>
      </c>
      <c r="E3185" s="1">
        <v>1</v>
      </c>
      <c r="F3185" s="1" t="s">
        <v>548</v>
      </c>
      <c r="G3185" s="3"/>
      <c r="H3185" s="3">
        <v>0</v>
      </c>
      <c r="I3185" s="9"/>
    </row>
    <row r="3186" spans="1:9">
      <c r="A3186" t="s">
        <v>16</v>
      </c>
      <c r="B3186" t="s">
        <v>547</v>
      </c>
      <c r="C3186" t="str">
        <f t="shared" si="49"/>
        <v>1400</v>
      </c>
      <c r="D3186">
        <v>1</v>
      </c>
      <c r="E3186">
        <v>1</v>
      </c>
      <c r="F3186" t="s">
        <v>548</v>
      </c>
      <c r="G3186" t="s">
        <v>15</v>
      </c>
      <c r="H3186" s="2">
        <f>H3170-SUMIF(G3171:G3185,"&lt;&gt;",H3171:H3185)</f>
        <v>0</v>
      </c>
    </row>
    <row r="3187" spans="1:9">
      <c r="A3187" s="1"/>
      <c r="B3187" s="1"/>
      <c r="C3187" t="str">
        <f t="shared" si="49"/>
        <v xml:space="preserve"> </v>
      </c>
      <c r="D3187" s="1"/>
      <c r="E3187" s="1"/>
      <c r="F3187" s="1"/>
      <c r="G3187" s="1"/>
      <c r="H3187" s="1"/>
      <c r="I3187" s="43"/>
    </row>
    <row r="3188" spans="1:9">
      <c r="A3188" t="s">
        <v>16</v>
      </c>
      <c r="B3188" t="s">
        <v>550</v>
      </c>
      <c r="C3188" t="str">
        <f t="shared" si="49"/>
        <v xml:space="preserve"> </v>
      </c>
      <c r="D3188">
        <v>1</v>
      </c>
      <c r="E3188">
        <v>2</v>
      </c>
      <c r="F3188" t="s">
        <v>551</v>
      </c>
      <c r="G3188" t="s">
        <v>13</v>
      </c>
      <c r="H3188" s="2">
        <f>VLOOKUP(B3188,'uc_2024-25'!D:U, 18, FALSE)</f>
        <v>0</v>
      </c>
      <c r="I3188" s="9"/>
    </row>
    <row r="3189" spans="1:9">
      <c r="A3189" s="1" t="s">
        <v>16</v>
      </c>
      <c r="B3189" s="1" t="s">
        <v>550</v>
      </c>
      <c r="C3189" t="str">
        <f t="shared" si="49"/>
        <v xml:space="preserve"> </v>
      </c>
      <c r="D3189" s="1">
        <v>1</v>
      </c>
      <c r="E3189" s="1">
        <v>2</v>
      </c>
      <c r="F3189" s="1" t="s">
        <v>551</v>
      </c>
      <c r="G3189" s="4" t="str">
        <f>VLOOKUP(B3188,'uc_2024-25'!D:AB, 25, FALSE)</f>
        <v>Coordenação externa ao ISA</v>
      </c>
      <c r="H3189" s="3">
        <v>0</v>
      </c>
      <c r="I3189" s="9"/>
    </row>
    <row r="3190" spans="1:9">
      <c r="A3190" t="s">
        <v>16</v>
      </c>
      <c r="B3190" t="s">
        <v>550</v>
      </c>
      <c r="C3190" t="str">
        <f t="shared" si="49"/>
        <v xml:space="preserve"> </v>
      </c>
      <c r="D3190">
        <v>1</v>
      </c>
      <c r="E3190">
        <v>2</v>
      </c>
      <c r="F3190" t="s">
        <v>551</v>
      </c>
      <c r="G3190" s="3"/>
      <c r="H3190" s="3">
        <v>0</v>
      </c>
      <c r="I3190" s="9"/>
    </row>
    <row r="3191" spans="1:9">
      <c r="A3191" s="1" t="s">
        <v>16</v>
      </c>
      <c r="B3191" s="1" t="s">
        <v>550</v>
      </c>
      <c r="C3191" t="str">
        <f t="shared" si="49"/>
        <v xml:space="preserve"> </v>
      </c>
      <c r="D3191" s="1">
        <v>1</v>
      </c>
      <c r="E3191" s="1">
        <v>2</v>
      </c>
      <c r="F3191" s="1" t="s">
        <v>551</v>
      </c>
      <c r="G3191" s="3"/>
      <c r="H3191" s="3">
        <v>0</v>
      </c>
      <c r="I3191" s="9"/>
    </row>
    <row r="3192" spans="1:9">
      <c r="A3192" t="s">
        <v>16</v>
      </c>
      <c r="B3192" t="s">
        <v>550</v>
      </c>
      <c r="C3192" t="str">
        <f t="shared" si="49"/>
        <v xml:space="preserve"> </v>
      </c>
      <c r="D3192">
        <v>1</v>
      </c>
      <c r="E3192">
        <v>2</v>
      </c>
      <c r="F3192" t="s">
        <v>551</v>
      </c>
      <c r="G3192" s="3"/>
      <c r="H3192" s="3">
        <v>0</v>
      </c>
      <c r="I3192" s="9"/>
    </row>
    <row r="3193" spans="1:9">
      <c r="A3193" s="1" t="s">
        <v>16</v>
      </c>
      <c r="B3193" s="1" t="s">
        <v>550</v>
      </c>
      <c r="C3193" t="str">
        <f t="shared" si="49"/>
        <v xml:space="preserve"> </v>
      </c>
      <c r="D3193" s="1">
        <v>1</v>
      </c>
      <c r="E3193" s="1">
        <v>2</v>
      </c>
      <c r="F3193" s="1" t="s">
        <v>551</v>
      </c>
      <c r="G3193" s="3"/>
      <c r="H3193" s="3">
        <v>0</v>
      </c>
      <c r="I3193" s="9"/>
    </row>
    <row r="3194" spans="1:9">
      <c r="A3194" t="s">
        <v>16</v>
      </c>
      <c r="B3194" t="s">
        <v>550</v>
      </c>
      <c r="C3194" t="str">
        <f t="shared" si="49"/>
        <v xml:space="preserve"> </v>
      </c>
      <c r="D3194">
        <v>1</v>
      </c>
      <c r="E3194">
        <v>2</v>
      </c>
      <c r="F3194" t="s">
        <v>551</v>
      </c>
      <c r="G3194" s="3"/>
      <c r="H3194" s="3">
        <v>0</v>
      </c>
      <c r="I3194" s="9"/>
    </row>
    <row r="3195" spans="1:9">
      <c r="A3195" s="1" t="s">
        <v>16</v>
      </c>
      <c r="B3195" s="1" t="s">
        <v>550</v>
      </c>
      <c r="C3195" t="str">
        <f t="shared" si="49"/>
        <v xml:space="preserve"> </v>
      </c>
      <c r="D3195" s="1">
        <v>1</v>
      </c>
      <c r="E3195" s="1">
        <v>2</v>
      </c>
      <c r="F3195" s="1" t="s">
        <v>551</v>
      </c>
      <c r="G3195" s="3"/>
      <c r="H3195" s="3">
        <v>0</v>
      </c>
      <c r="I3195" s="9"/>
    </row>
    <row r="3196" spans="1:9">
      <c r="A3196" t="s">
        <v>16</v>
      </c>
      <c r="B3196" t="s">
        <v>550</v>
      </c>
      <c r="C3196" t="str">
        <f t="shared" si="49"/>
        <v xml:space="preserve"> </v>
      </c>
      <c r="D3196">
        <v>1</v>
      </c>
      <c r="E3196">
        <v>2</v>
      </c>
      <c r="F3196" t="s">
        <v>551</v>
      </c>
      <c r="G3196" s="3"/>
      <c r="H3196" s="3">
        <v>0</v>
      </c>
      <c r="I3196" s="9"/>
    </row>
    <row r="3197" spans="1:9">
      <c r="A3197" s="1" t="s">
        <v>16</v>
      </c>
      <c r="B3197" s="1" t="s">
        <v>550</v>
      </c>
      <c r="C3197" t="str">
        <f t="shared" si="49"/>
        <v xml:space="preserve"> </v>
      </c>
      <c r="D3197" s="1">
        <v>1</v>
      </c>
      <c r="E3197" s="1">
        <v>2</v>
      </c>
      <c r="F3197" s="1" t="s">
        <v>551</v>
      </c>
      <c r="G3197" s="3"/>
      <c r="H3197" s="3">
        <v>0</v>
      </c>
      <c r="I3197" s="9"/>
    </row>
    <row r="3198" spans="1:9">
      <c r="A3198" t="s">
        <v>16</v>
      </c>
      <c r="B3198" t="s">
        <v>550</v>
      </c>
      <c r="C3198" t="str">
        <f t="shared" si="49"/>
        <v xml:space="preserve"> </v>
      </c>
      <c r="D3198">
        <v>1</v>
      </c>
      <c r="E3198">
        <v>2</v>
      </c>
      <c r="F3198" t="s">
        <v>551</v>
      </c>
      <c r="G3198" s="3"/>
      <c r="H3198" s="3">
        <v>0</v>
      </c>
      <c r="I3198" s="9"/>
    </row>
    <row r="3199" spans="1:9">
      <c r="A3199" s="1" t="s">
        <v>16</v>
      </c>
      <c r="B3199" s="1" t="s">
        <v>550</v>
      </c>
      <c r="C3199" t="str">
        <f t="shared" si="49"/>
        <v xml:space="preserve"> </v>
      </c>
      <c r="D3199" s="1">
        <v>1</v>
      </c>
      <c r="E3199" s="1">
        <v>2</v>
      </c>
      <c r="F3199" s="1" t="s">
        <v>551</v>
      </c>
      <c r="G3199" s="3"/>
      <c r="H3199" s="3">
        <v>0</v>
      </c>
      <c r="I3199" s="9"/>
    </row>
    <row r="3200" spans="1:9">
      <c r="A3200" t="s">
        <v>16</v>
      </c>
      <c r="B3200" t="s">
        <v>550</v>
      </c>
      <c r="C3200" t="str">
        <f t="shared" si="49"/>
        <v xml:space="preserve"> </v>
      </c>
      <c r="D3200">
        <v>1</v>
      </c>
      <c r="E3200">
        <v>2</v>
      </c>
      <c r="F3200" t="s">
        <v>551</v>
      </c>
      <c r="G3200" s="3"/>
      <c r="H3200" s="3">
        <v>0</v>
      </c>
      <c r="I3200" s="9"/>
    </row>
    <row r="3201" spans="1:9">
      <c r="A3201" s="1" t="s">
        <v>16</v>
      </c>
      <c r="B3201" s="1" t="s">
        <v>550</v>
      </c>
      <c r="C3201" t="str">
        <f t="shared" si="49"/>
        <v xml:space="preserve"> </v>
      </c>
      <c r="D3201" s="1">
        <v>1</v>
      </c>
      <c r="E3201" s="1">
        <v>2</v>
      </c>
      <c r="F3201" s="1" t="s">
        <v>551</v>
      </c>
      <c r="G3201" s="3"/>
      <c r="H3201" s="3">
        <v>0</v>
      </c>
      <c r="I3201" s="9"/>
    </row>
    <row r="3202" spans="1:9">
      <c r="A3202" t="s">
        <v>16</v>
      </c>
      <c r="B3202" t="s">
        <v>550</v>
      </c>
      <c r="C3202" t="str">
        <f t="shared" si="49"/>
        <v xml:space="preserve"> </v>
      </c>
      <c r="D3202">
        <v>1</v>
      </c>
      <c r="E3202">
        <v>2</v>
      </c>
      <c r="F3202" t="s">
        <v>551</v>
      </c>
      <c r="G3202" s="3"/>
      <c r="H3202" s="3">
        <v>0</v>
      </c>
      <c r="I3202" s="9"/>
    </row>
    <row r="3203" spans="1:9">
      <c r="A3203" s="1" t="s">
        <v>16</v>
      </c>
      <c r="B3203" s="1" t="s">
        <v>550</v>
      </c>
      <c r="C3203" t="str">
        <f t="shared" ref="C3203:C3266" si="50">IF(G3203="Em falta (positivo); A mais (negativo):",B3203," ")</f>
        <v xml:space="preserve"> </v>
      </c>
      <c r="D3203" s="1">
        <v>1</v>
      </c>
      <c r="E3203" s="1">
        <v>2</v>
      </c>
      <c r="F3203" s="1" t="s">
        <v>551</v>
      </c>
      <c r="G3203" s="3"/>
      <c r="H3203" s="3">
        <v>0</v>
      </c>
      <c r="I3203" s="9"/>
    </row>
    <row r="3204" spans="1:9">
      <c r="A3204" t="s">
        <v>16</v>
      </c>
      <c r="B3204" t="s">
        <v>550</v>
      </c>
      <c r="C3204" t="str">
        <f t="shared" si="50"/>
        <v>10040</v>
      </c>
      <c r="D3204">
        <v>1</v>
      </c>
      <c r="E3204">
        <v>2</v>
      </c>
      <c r="F3204" t="s">
        <v>551</v>
      </c>
      <c r="G3204" t="s">
        <v>15</v>
      </c>
      <c r="H3204" s="2">
        <f>H3188-SUMIF(G3189:G3203,"&lt;&gt;",H3189:H3203)</f>
        <v>0</v>
      </c>
    </row>
    <row r="3205" spans="1:9">
      <c r="A3205" s="1"/>
      <c r="B3205" s="1"/>
      <c r="C3205" t="str">
        <f t="shared" si="50"/>
        <v xml:space="preserve"> </v>
      </c>
      <c r="D3205" s="1"/>
      <c r="E3205" s="1"/>
      <c r="F3205" s="1"/>
      <c r="G3205" s="1"/>
      <c r="H3205" s="1"/>
      <c r="I3205" s="43"/>
    </row>
    <row r="3206" spans="1:9">
      <c r="A3206" t="s">
        <v>16</v>
      </c>
      <c r="B3206" t="s">
        <v>552</v>
      </c>
      <c r="C3206" t="str">
        <f t="shared" si="50"/>
        <v xml:space="preserve"> </v>
      </c>
      <c r="D3206" t="s">
        <v>21</v>
      </c>
      <c r="E3206">
        <v>1</v>
      </c>
      <c r="F3206" t="s">
        <v>553</v>
      </c>
      <c r="G3206" t="s">
        <v>13</v>
      </c>
      <c r="H3206" s="2">
        <f>VLOOKUP(B3206,'uc_2024-25'!D:U, 18, FALSE)</f>
        <v>56</v>
      </c>
      <c r="I3206" s="9"/>
    </row>
    <row r="3207" spans="1:9">
      <c r="A3207" s="1" t="s">
        <v>16</v>
      </c>
      <c r="B3207" s="1" t="s">
        <v>552</v>
      </c>
      <c r="C3207" t="str">
        <f t="shared" si="50"/>
        <v xml:space="preserve"> </v>
      </c>
      <c r="D3207" s="1" t="s">
        <v>21</v>
      </c>
      <c r="E3207" s="1">
        <v>1</v>
      </c>
      <c r="F3207" s="1" t="s">
        <v>553</v>
      </c>
      <c r="G3207" s="4" t="str">
        <f>VLOOKUP(B3206,'uc_2024-25'!D:AB, 25, FALSE)</f>
        <v>Maria Teresa Marques Ferreira</v>
      </c>
      <c r="H3207" s="3">
        <v>28</v>
      </c>
      <c r="I3207" s="9"/>
    </row>
    <row r="3208" spans="1:9">
      <c r="A3208" t="s">
        <v>16</v>
      </c>
      <c r="B3208" t="s">
        <v>552</v>
      </c>
      <c r="C3208" t="str">
        <f t="shared" si="50"/>
        <v xml:space="preserve"> </v>
      </c>
      <c r="D3208" t="s">
        <v>21</v>
      </c>
      <c r="E3208">
        <v>1</v>
      </c>
      <c r="F3208" t="s">
        <v>553</v>
      </c>
      <c r="G3208" s="3" t="s">
        <v>320</v>
      </c>
      <c r="H3208" s="3">
        <v>28</v>
      </c>
      <c r="I3208" s="9"/>
    </row>
    <row r="3209" spans="1:9">
      <c r="A3209" s="1" t="s">
        <v>16</v>
      </c>
      <c r="B3209" s="1" t="s">
        <v>552</v>
      </c>
      <c r="C3209" t="str">
        <f t="shared" si="50"/>
        <v xml:space="preserve"> </v>
      </c>
      <c r="D3209" s="1" t="s">
        <v>21</v>
      </c>
      <c r="E3209" s="1">
        <v>1</v>
      </c>
      <c r="F3209" s="1" t="s">
        <v>553</v>
      </c>
      <c r="G3209" s="3"/>
      <c r="H3209" s="3">
        <v>0</v>
      </c>
      <c r="I3209" s="9"/>
    </row>
    <row r="3210" spans="1:9">
      <c r="A3210" t="s">
        <v>16</v>
      </c>
      <c r="B3210" t="s">
        <v>552</v>
      </c>
      <c r="C3210" t="str">
        <f t="shared" si="50"/>
        <v xml:space="preserve"> </v>
      </c>
      <c r="D3210" t="s">
        <v>21</v>
      </c>
      <c r="E3210">
        <v>1</v>
      </c>
      <c r="F3210" t="s">
        <v>553</v>
      </c>
      <c r="G3210" s="3"/>
      <c r="H3210" s="3">
        <v>0</v>
      </c>
      <c r="I3210" s="9"/>
    </row>
    <row r="3211" spans="1:9">
      <c r="A3211" s="1" t="s">
        <v>16</v>
      </c>
      <c r="B3211" s="1" t="s">
        <v>552</v>
      </c>
      <c r="C3211" t="str">
        <f t="shared" si="50"/>
        <v xml:space="preserve"> </v>
      </c>
      <c r="D3211" s="1" t="s">
        <v>21</v>
      </c>
      <c r="E3211" s="1">
        <v>1</v>
      </c>
      <c r="F3211" s="1" t="s">
        <v>553</v>
      </c>
      <c r="G3211" s="3"/>
      <c r="H3211" s="3">
        <v>0</v>
      </c>
      <c r="I3211" s="9"/>
    </row>
    <row r="3212" spans="1:9">
      <c r="A3212" t="s">
        <v>16</v>
      </c>
      <c r="B3212" t="s">
        <v>552</v>
      </c>
      <c r="C3212" t="str">
        <f t="shared" si="50"/>
        <v xml:space="preserve"> </v>
      </c>
      <c r="D3212" t="s">
        <v>21</v>
      </c>
      <c r="E3212">
        <v>1</v>
      </c>
      <c r="F3212" t="s">
        <v>553</v>
      </c>
      <c r="G3212" s="3"/>
      <c r="H3212" s="3">
        <v>0</v>
      </c>
      <c r="I3212" s="9"/>
    </row>
    <row r="3213" spans="1:9">
      <c r="A3213" s="1" t="s">
        <v>16</v>
      </c>
      <c r="B3213" s="1" t="s">
        <v>552</v>
      </c>
      <c r="C3213" t="str">
        <f t="shared" si="50"/>
        <v xml:space="preserve"> </v>
      </c>
      <c r="D3213" s="1" t="s">
        <v>21</v>
      </c>
      <c r="E3213" s="1">
        <v>1</v>
      </c>
      <c r="F3213" s="1" t="s">
        <v>553</v>
      </c>
      <c r="G3213" s="3"/>
      <c r="H3213" s="3">
        <v>0</v>
      </c>
      <c r="I3213" s="9"/>
    </row>
    <row r="3214" spans="1:9">
      <c r="A3214" t="s">
        <v>16</v>
      </c>
      <c r="B3214" t="s">
        <v>552</v>
      </c>
      <c r="C3214" t="str">
        <f t="shared" si="50"/>
        <v xml:space="preserve"> </v>
      </c>
      <c r="D3214" t="s">
        <v>21</v>
      </c>
      <c r="E3214">
        <v>1</v>
      </c>
      <c r="F3214" t="s">
        <v>553</v>
      </c>
      <c r="G3214" s="3"/>
      <c r="H3214" s="3">
        <v>0</v>
      </c>
      <c r="I3214" s="9"/>
    </row>
    <row r="3215" spans="1:9">
      <c r="A3215" s="1" t="s">
        <v>16</v>
      </c>
      <c r="B3215" s="1" t="s">
        <v>552</v>
      </c>
      <c r="C3215" t="str">
        <f t="shared" si="50"/>
        <v xml:space="preserve"> </v>
      </c>
      <c r="D3215" s="1" t="s">
        <v>21</v>
      </c>
      <c r="E3215" s="1">
        <v>1</v>
      </c>
      <c r="F3215" s="1" t="s">
        <v>553</v>
      </c>
      <c r="G3215" s="3"/>
      <c r="H3215" s="3">
        <v>0</v>
      </c>
      <c r="I3215" s="9"/>
    </row>
    <row r="3216" spans="1:9">
      <c r="A3216" t="s">
        <v>16</v>
      </c>
      <c r="B3216" t="s">
        <v>552</v>
      </c>
      <c r="C3216" t="str">
        <f t="shared" si="50"/>
        <v xml:space="preserve"> </v>
      </c>
      <c r="D3216" t="s">
        <v>21</v>
      </c>
      <c r="E3216">
        <v>1</v>
      </c>
      <c r="F3216" t="s">
        <v>553</v>
      </c>
      <c r="G3216" s="3"/>
      <c r="H3216" s="3">
        <v>0</v>
      </c>
      <c r="I3216" s="9"/>
    </row>
    <row r="3217" spans="1:9">
      <c r="A3217" s="1" t="s">
        <v>16</v>
      </c>
      <c r="B3217" s="1" t="s">
        <v>552</v>
      </c>
      <c r="C3217" t="str">
        <f t="shared" si="50"/>
        <v xml:space="preserve"> </v>
      </c>
      <c r="D3217" s="1" t="s">
        <v>21</v>
      </c>
      <c r="E3217" s="1">
        <v>1</v>
      </c>
      <c r="F3217" s="1" t="s">
        <v>553</v>
      </c>
      <c r="G3217" s="3"/>
      <c r="H3217" s="3">
        <v>0</v>
      </c>
      <c r="I3217" s="9"/>
    </row>
    <row r="3218" spans="1:9">
      <c r="A3218" t="s">
        <v>16</v>
      </c>
      <c r="B3218" t="s">
        <v>552</v>
      </c>
      <c r="C3218" t="str">
        <f t="shared" si="50"/>
        <v xml:space="preserve"> </v>
      </c>
      <c r="D3218" t="s">
        <v>21</v>
      </c>
      <c r="E3218">
        <v>1</v>
      </c>
      <c r="F3218" t="s">
        <v>553</v>
      </c>
      <c r="G3218" s="3"/>
      <c r="H3218" s="3">
        <v>0</v>
      </c>
      <c r="I3218" s="9"/>
    </row>
    <row r="3219" spans="1:9">
      <c r="A3219" s="1" t="s">
        <v>16</v>
      </c>
      <c r="B3219" s="1" t="s">
        <v>552</v>
      </c>
      <c r="C3219" t="str">
        <f t="shared" si="50"/>
        <v xml:space="preserve"> </v>
      </c>
      <c r="D3219" s="1" t="s">
        <v>21</v>
      </c>
      <c r="E3219" s="1">
        <v>1</v>
      </c>
      <c r="F3219" s="1" t="s">
        <v>553</v>
      </c>
      <c r="G3219" s="3"/>
      <c r="H3219" s="3">
        <v>0</v>
      </c>
      <c r="I3219" s="9"/>
    </row>
    <row r="3220" spans="1:9">
      <c r="A3220" t="s">
        <v>16</v>
      </c>
      <c r="B3220" t="s">
        <v>552</v>
      </c>
      <c r="C3220" t="str">
        <f t="shared" si="50"/>
        <v xml:space="preserve"> </v>
      </c>
      <c r="D3220" t="s">
        <v>21</v>
      </c>
      <c r="E3220">
        <v>1</v>
      </c>
      <c r="F3220" t="s">
        <v>553</v>
      </c>
      <c r="G3220" s="3"/>
      <c r="H3220" s="3">
        <v>0</v>
      </c>
      <c r="I3220" s="9"/>
    </row>
    <row r="3221" spans="1:9">
      <c r="A3221" s="1" t="s">
        <v>16</v>
      </c>
      <c r="B3221" s="1" t="s">
        <v>552</v>
      </c>
      <c r="C3221" t="str">
        <f t="shared" si="50"/>
        <v xml:space="preserve"> </v>
      </c>
      <c r="D3221" s="1" t="s">
        <v>21</v>
      </c>
      <c r="E3221" s="1">
        <v>1</v>
      </c>
      <c r="F3221" s="1" t="s">
        <v>553</v>
      </c>
      <c r="G3221" s="3"/>
      <c r="H3221" s="3">
        <v>0</v>
      </c>
      <c r="I3221" s="9"/>
    </row>
    <row r="3222" spans="1:9">
      <c r="A3222" t="s">
        <v>16</v>
      </c>
      <c r="B3222" t="s">
        <v>552</v>
      </c>
      <c r="C3222" t="str">
        <f t="shared" si="50"/>
        <v>10041</v>
      </c>
      <c r="D3222" t="s">
        <v>21</v>
      </c>
      <c r="E3222">
        <v>1</v>
      </c>
      <c r="F3222" t="s">
        <v>553</v>
      </c>
      <c r="G3222" t="s">
        <v>15</v>
      </c>
      <c r="H3222" s="2">
        <f>H3206-SUMIF(G3207:G3221,"&lt;&gt;",H3207:H3221)</f>
        <v>0</v>
      </c>
    </row>
    <row r="3223" spans="1:9">
      <c r="A3223" s="1"/>
      <c r="B3223" s="1"/>
      <c r="C3223" t="str">
        <f t="shared" si="50"/>
        <v xml:space="preserve"> </v>
      </c>
      <c r="D3223" s="1"/>
      <c r="E3223" s="1"/>
      <c r="F3223" s="1"/>
      <c r="G3223" s="1"/>
      <c r="H3223" s="1"/>
      <c r="I3223" s="43"/>
    </row>
    <row r="3224" spans="1:9">
      <c r="A3224" t="s">
        <v>16</v>
      </c>
      <c r="B3224" t="s">
        <v>554</v>
      </c>
      <c r="C3224" t="str">
        <f t="shared" si="50"/>
        <v xml:space="preserve"> </v>
      </c>
      <c r="D3224">
        <v>2</v>
      </c>
      <c r="E3224">
        <v>1</v>
      </c>
      <c r="F3224" t="s">
        <v>555</v>
      </c>
      <c r="G3224" t="s">
        <v>13</v>
      </c>
      <c r="H3224" s="2">
        <f>VLOOKUP(B3224,'uc_2024-25'!D:U, 18, FALSE)</f>
        <v>56</v>
      </c>
      <c r="I3224" s="9" t="s">
        <v>556</v>
      </c>
    </row>
    <row r="3225" spans="1:9">
      <c r="A3225" s="1" t="s">
        <v>16</v>
      </c>
      <c r="B3225" s="1" t="s">
        <v>554</v>
      </c>
      <c r="C3225" t="str">
        <f t="shared" si="50"/>
        <v xml:space="preserve"> </v>
      </c>
      <c r="D3225" s="1">
        <v>2</v>
      </c>
      <c r="E3225" s="1">
        <v>1</v>
      </c>
      <c r="F3225" s="1" t="s">
        <v>555</v>
      </c>
      <c r="G3225" s="4" t="str">
        <f>VLOOKUP(B3224,'uc_2024-25'!D:AB, 25, FALSE)</f>
        <v>Pedro César Ochôa de Carvalho</v>
      </c>
      <c r="H3225" s="3">
        <v>56</v>
      </c>
      <c r="I3225" s="9"/>
    </row>
    <row r="3226" spans="1:9">
      <c r="A3226" t="s">
        <v>16</v>
      </c>
      <c r="B3226" t="s">
        <v>554</v>
      </c>
      <c r="C3226" t="str">
        <f t="shared" si="50"/>
        <v xml:space="preserve"> </v>
      </c>
      <c r="D3226">
        <v>2</v>
      </c>
      <c r="E3226">
        <v>1</v>
      </c>
      <c r="F3226" t="s">
        <v>555</v>
      </c>
      <c r="G3226" s="3"/>
      <c r="H3226" s="3">
        <v>0</v>
      </c>
      <c r="I3226" s="9"/>
    </row>
    <row r="3227" spans="1:9">
      <c r="A3227" s="1" t="s">
        <v>16</v>
      </c>
      <c r="B3227" s="1" t="s">
        <v>554</v>
      </c>
      <c r="C3227" t="str">
        <f t="shared" si="50"/>
        <v xml:space="preserve"> </v>
      </c>
      <c r="D3227" s="1">
        <v>2</v>
      </c>
      <c r="E3227" s="1">
        <v>1</v>
      </c>
      <c r="F3227" s="1" t="s">
        <v>555</v>
      </c>
      <c r="G3227" s="3"/>
      <c r="H3227" s="3">
        <v>0</v>
      </c>
      <c r="I3227" s="9"/>
    </row>
    <row r="3228" spans="1:9">
      <c r="A3228" t="s">
        <v>16</v>
      </c>
      <c r="B3228" t="s">
        <v>554</v>
      </c>
      <c r="C3228" t="str">
        <f t="shared" si="50"/>
        <v xml:space="preserve"> </v>
      </c>
      <c r="D3228">
        <v>2</v>
      </c>
      <c r="E3228">
        <v>1</v>
      </c>
      <c r="F3228" t="s">
        <v>555</v>
      </c>
      <c r="G3228" s="3"/>
      <c r="H3228" s="3">
        <v>0</v>
      </c>
      <c r="I3228" s="9"/>
    </row>
    <row r="3229" spans="1:9">
      <c r="A3229" s="1" t="s">
        <v>16</v>
      </c>
      <c r="B3229" s="1" t="s">
        <v>554</v>
      </c>
      <c r="C3229" t="str">
        <f t="shared" si="50"/>
        <v xml:space="preserve"> </v>
      </c>
      <c r="D3229" s="1">
        <v>2</v>
      </c>
      <c r="E3229" s="1">
        <v>1</v>
      </c>
      <c r="F3229" s="1" t="s">
        <v>555</v>
      </c>
      <c r="G3229" s="3"/>
      <c r="H3229" s="3">
        <v>0</v>
      </c>
      <c r="I3229" s="9"/>
    </row>
    <row r="3230" spans="1:9">
      <c r="A3230" t="s">
        <v>16</v>
      </c>
      <c r="B3230" t="s">
        <v>554</v>
      </c>
      <c r="C3230" t="str">
        <f t="shared" si="50"/>
        <v xml:space="preserve"> </v>
      </c>
      <c r="D3230">
        <v>2</v>
      </c>
      <c r="E3230">
        <v>1</v>
      </c>
      <c r="F3230" t="s">
        <v>555</v>
      </c>
      <c r="G3230" s="3"/>
      <c r="H3230" s="3">
        <v>0</v>
      </c>
      <c r="I3230" s="9"/>
    </row>
    <row r="3231" spans="1:9">
      <c r="A3231" s="1" t="s">
        <v>16</v>
      </c>
      <c r="B3231" s="1" t="s">
        <v>554</v>
      </c>
      <c r="C3231" t="str">
        <f t="shared" si="50"/>
        <v xml:space="preserve"> </v>
      </c>
      <c r="D3231" s="1">
        <v>2</v>
      </c>
      <c r="E3231" s="1">
        <v>1</v>
      </c>
      <c r="F3231" s="1" t="s">
        <v>555</v>
      </c>
      <c r="G3231" s="3"/>
      <c r="H3231" s="3">
        <v>0</v>
      </c>
      <c r="I3231" s="9"/>
    </row>
    <row r="3232" spans="1:9">
      <c r="A3232" t="s">
        <v>16</v>
      </c>
      <c r="B3232" t="s">
        <v>554</v>
      </c>
      <c r="C3232" t="str">
        <f t="shared" si="50"/>
        <v xml:space="preserve"> </v>
      </c>
      <c r="D3232">
        <v>2</v>
      </c>
      <c r="E3232">
        <v>1</v>
      </c>
      <c r="F3232" t="s">
        <v>555</v>
      </c>
      <c r="G3232" s="3"/>
      <c r="H3232" s="3">
        <v>0</v>
      </c>
      <c r="I3232" s="9"/>
    </row>
    <row r="3233" spans="1:9">
      <c r="A3233" s="1" t="s">
        <v>16</v>
      </c>
      <c r="B3233" s="1" t="s">
        <v>554</v>
      </c>
      <c r="C3233" t="str">
        <f t="shared" si="50"/>
        <v xml:space="preserve"> </v>
      </c>
      <c r="D3233" s="1">
        <v>2</v>
      </c>
      <c r="E3233" s="1">
        <v>1</v>
      </c>
      <c r="F3233" s="1" t="s">
        <v>555</v>
      </c>
      <c r="G3233" s="3"/>
      <c r="H3233" s="3">
        <v>0</v>
      </c>
      <c r="I3233" s="9"/>
    </row>
    <row r="3234" spans="1:9">
      <c r="A3234" t="s">
        <v>16</v>
      </c>
      <c r="B3234" t="s">
        <v>554</v>
      </c>
      <c r="C3234" t="str">
        <f t="shared" si="50"/>
        <v xml:space="preserve"> </v>
      </c>
      <c r="D3234">
        <v>2</v>
      </c>
      <c r="E3234">
        <v>1</v>
      </c>
      <c r="F3234" t="s">
        <v>555</v>
      </c>
      <c r="G3234" s="3"/>
      <c r="H3234" s="3">
        <v>0</v>
      </c>
      <c r="I3234" s="9"/>
    </row>
    <row r="3235" spans="1:9">
      <c r="A3235" s="1" t="s">
        <v>16</v>
      </c>
      <c r="B3235" s="1" t="s">
        <v>554</v>
      </c>
      <c r="C3235" t="str">
        <f t="shared" si="50"/>
        <v xml:space="preserve"> </v>
      </c>
      <c r="D3235" s="1">
        <v>2</v>
      </c>
      <c r="E3235" s="1">
        <v>1</v>
      </c>
      <c r="F3235" s="1" t="s">
        <v>555</v>
      </c>
      <c r="G3235" s="3"/>
      <c r="H3235" s="3">
        <v>0</v>
      </c>
      <c r="I3235" s="9"/>
    </row>
    <row r="3236" spans="1:9">
      <c r="A3236" t="s">
        <v>16</v>
      </c>
      <c r="B3236" t="s">
        <v>554</v>
      </c>
      <c r="C3236" t="str">
        <f t="shared" si="50"/>
        <v xml:space="preserve"> </v>
      </c>
      <c r="D3236">
        <v>2</v>
      </c>
      <c r="E3236">
        <v>1</v>
      </c>
      <c r="F3236" t="s">
        <v>555</v>
      </c>
      <c r="G3236" s="3"/>
      <c r="H3236" s="3">
        <v>0</v>
      </c>
      <c r="I3236" s="9"/>
    </row>
    <row r="3237" spans="1:9">
      <c r="A3237" s="1" t="s">
        <v>16</v>
      </c>
      <c r="B3237" s="1" t="s">
        <v>554</v>
      </c>
      <c r="C3237" t="str">
        <f t="shared" si="50"/>
        <v xml:space="preserve"> </v>
      </c>
      <c r="D3237" s="1">
        <v>2</v>
      </c>
      <c r="E3237" s="1">
        <v>1</v>
      </c>
      <c r="F3237" s="1" t="s">
        <v>555</v>
      </c>
      <c r="G3237" s="3"/>
      <c r="H3237" s="3">
        <v>0</v>
      </c>
      <c r="I3237" s="9"/>
    </row>
    <row r="3238" spans="1:9">
      <c r="A3238" t="s">
        <v>16</v>
      </c>
      <c r="B3238" t="s">
        <v>554</v>
      </c>
      <c r="C3238" t="str">
        <f t="shared" si="50"/>
        <v xml:space="preserve"> </v>
      </c>
      <c r="D3238">
        <v>2</v>
      </c>
      <c r="E3238">
        <v>1</v>
      </c>
      <c r="F3238" t="s">
        <v>555</v>
      </c>
      <c r="G3238" s="3"/>
      <c r="H3238" s="3">
        <v>0</v>
      </c>
      <c r="I3238" s="9"/>
    </row>
    <row r="3239" spans="1:9">
      <c r="A3239" s="1" t="s">
        <v>16</v>
      </c>
      <c r="B3239" s="1" t="s">
        <v>554</v>
      </c>
      <c r="C3239" t="str">
        <f t="shared" si="50"/>
        <v xml:space="preserve"> </v>
      </c>
      <c r="D3239" s="1">
        <v>2</v>
      </c>
      <c r="E3239" s="1">
        <v>1</v>
      </c>
      <c r="F3239" s="1" t="s">
        <v>555</v>
      </c>
      <c r="G3239" s="3"/>
      <c r="H3239" s="3">
        <v>0</v>
      </c>
      <c r="I3239" s="9"/>
    </row>
    <row r="3240" spans="1:9">
      <c r="A3240" t="s">
        <v>16</v>
      </c>
      <c r="B3240" t="s">
        <v>554</v>
      </c>
      <c r="C3240" t="str">
        <f t="shared" si="50"/>
        <v>1472</v>
      </c>
      <c r="D3240">
        <v>2</v>
      </c>
      <c r="E3240">
        <v>1</v>
      </c>
      <c r="F3240" t="s">
        <v>555</v>
      </c>
      <c r="G3240" t="s">
        <v>15</v>
      </c>
      <c r="H3240" s="2">
        <f>H3224-SUMIF(G3225:G3239,"&lt;&gt;",H3225:H3239)</f>
        <v>0</v>
      </c>
    </row>
    <row r="3241" spans="1:9">
      <c r="A3241" s="1"/>
      <c r="B3241" s="1"/>
      <c r="C3241" t="str">
        <f t="shared" si="50"/>
        <v xml:space="preserve"> </v>
      </c>
      <c r="D3241" s="1"/>
      <c r="E3241" s="1"/>
      <c r="F3241" s="1"/>
      <c r="G3241" s="1"/>
      <c r="H3241" s="1"/>
      <c r="I3241" s="43"/>
    </row>
    <row r="3242" spans="1:9">
      <c r="A3242" t="s">
        <v>16</v>
      </c>
      <c r="B3242" t="s">
        <v>557</v>
      </c>
      <c r="C3242" t="str">
        <f t="shared" si="50"/>
        <v xml:space="preserve"> </v>
      </c>
      <c r="D3242" t="s">
        <v>21</v>
      </c>
      <c r="E3242">
        <v>2</v>
      </c>
      <c r="F3242" t="s">
        <v>558</v>
      </c>
      <c r="G3242" t="s">
        <v>13</v>
      </c>
      <c r="H3242" s="2">
        <f>VLOOKUP(B3242,'uc_2024-25'!D:U, 18, FALSE)</f>
        <v>56</v>
      </c>
      <c r="I3242" s="9" t="s">
        <v>559</v>
      </c>
    </row>
    <row r="3243" spans="1:9" ht="45.75">
      <c r="A3243" s="1" t="s">
        <v>16</v>
      </c>
      <c r="B3243" s="1" t="s">
        <v>557</v>
      </c>
      <c r="C3243" t="str">
        <f t="shared" si="50"/>
        <v xml:space="preserve"> </v>
      </c>
      <c r="D3243" s="1" t="s">
        <v>21</v>
      </c>
      <c r="E3243" s="1">
        <v>2</v>
      </c>
      <c r="F3243" s="1" t="s">
        <v>558</v>
      </c>
      <c r="G3243" s="4" t="str">
        <f>VLOOKUP(B3242,'uc_2024-25'!D:AB, 25, FALSE)</f>
        <v>Francisca Constança Frutuoso Aguiar</v>
      </c>
      <c r="H3243" s="3">
        <v>44</v>
      </c>
      <c r="I3243" s="9" t="s">
        <v>560</v>
      </c>
    </row>
    <row r="3244" spans="1:9">
      <c r="A3244" t="s">
        <v>16</v>
      </c>
      <c r="B3244" t="s">
        <v>557</v>
      </c>
      <c r="C3244" t="str">
        <f t="shared" si="50"/>
        <v xml:space="preserve"> </v>
      </c>
      <c r="D3244" t="s">
        <v>21</v>
      </c>
      <c r="E3244">
        <v>2</v>
      </c>
      <c r="F3244" t="s">
        <v>558</v>
      </c>
      <c r="G3244" s="3" t="s">
        <v>471</v>
      </c>
      <c r="H3244" s="3">
        <v>6</v>
      </c>
      <c r="I3244" s="9"/>
    </row>
    <row r="3245" spans="1:9" ht="45.75">
      <c r="A3245" s="1" t="s">
        <v>16</v>
      </c>
      <c r="B3245" s="1" t="s">
        <v>557</v>
      </c>
      <c r="C3245" t="str">
        <f t="shared" si="50"/>
        <v xml:space="preserve"> </v>
      </c>
      <c r="D3245" s="1" t="s">
        <v>21</v>
      </c>
      <c r="E3245" s="1">
        <v>2</v>
      </c>
      <c r="F3245" s="1" t="s">
        <v>558</v>
      </c>
      <c r="G3245" s="3" t="s">
        <v>48</v>
      </c>
      <c r="H3245" s="3">
        <v>4</v>
      </c>
      <c r="I3245" s="9" t="s">
        <v>561</v>
      </c>
    </row>
    <row r="3246" spans="1:9">
      <c r="A3246" t="s">
        <v>16</v>
      </c>
      <c r="B3246" t="s">
        <v>557</v>
      </c>
      <c r="C3246" t="str">
        <f t="shared" si="50"/>
        <v xml:space="preserve"> </v>
      </c>
      <c r="D3246" t="s">
        <v>21</v>
      </c>
      <c r="E3246">
        <v>2</v>
      </c>
      <c r="F3246" t="s">
        <v>558</v>
      </c>
      <c r="G3246" s="3" t="s">
        <v>562</v>
      </c>
      <c r="H3246" s="3">
        <v>2</v>
      </c>
      <c r="I3246" s="9"/>
    </row>
    <row r="3247" spans="1:9">
      <c r="A3247" s="1" t="s">
        <v>16</v>
      </c>
      <c r="B3247" s="1" t="s">
        <v>557</v>
      </c>
      <c r="C3247" t="str">
        <f t="shared" si="50"/>
        <v xml:space="preserve"> </v>
      </c>
      <c r="D3247" s="1" t="s">
        <v>21</v>
      </c>
      <c r="E3247" s="1">
        <v>2</v>
      </c>
      <c r="F3247" s="1" t="s">
        <v>558</v>
      </c>
      <c r="G3247" s="3"/>
      <c r="H3247" s="3">
        <v>0</v>
      </c>
      <c r="I3247" s="9"/>
    </row>
    <row r="3248" spans="1:9">
      <c r="A3248" t="s">
        <v>16</v>
      </c>
      <c r="B3248" t="s">
        <v>557</v>
      </c>
      <c r="C3248" t="str">
        <f t="shared" si="50"/>
        <v xml:space="preserve"> </v>
      </c>
      <c r="D3248" t="s">
        <v>21</v>
      </c>
      <c r="E3248">
        <v>2</v>
      </c>
      <c r="F3248" t="s">
        <v>558</v>
      </c>
      <c r="G3248" s="3"/>
      <c r="H3248" s="3">
        <v>0</v>
      </c>
      <c r="I3248" s="9"/>
    </row>
    <row r="3249" spans="1:9">
      <c r="A3249" s="1" t="s">
        <v>16</v>
      </c>
      <c r="B3249" s="1" t="s">
        <v>557</v>
      </c>
      <c r="C3249" t="str">
        <f t="shared" si="50"/>
        <v xml:space="preserve"> </v>
      </c>
      <c r="D3249" s="1" t="s">
        <v>21</v>
      </c>
      <c r="E3249" s="1">
        <v>2</v>
      </c>
      <c r="F3249" s="1" t="s">
        <v>558</v>
      </c>
      <c r="G3249" s="3"/>
      <c r="H3249" s="3">
        <v>0</v>
      </c>
      <c r="I3249" s="9"/>
    </row>
    <row r="3250" spans="1:9">
      <c r="A3250" t="s">
        <v>16</v>
      </c>
      <c r="B3250" t="s">
        <v>557</v>
      </c>
      <c r="C3250" t="str">
        <f t="shared" si="50"/>
        <v xml:space="preserve"> </v>
      </c>
      <c r="D3250" t="s">
        <v>21</v>
      </c>
      <c r="E3250">
        <v>2</v>
      </c>
      <c r="F3250" t="s">
        <v>558</v>
      </c>
      <c r="G3250" s="3"/>
      <c r="H3250" s="3">
        <v>0</v>
      </c>
      <c r="I3250" s="9"/>
    </row>
    <row r="3251" spans="1:9">
      <c r="A3251" s="1" t="s">
        <v>16</v>
      </c>
      <c r="B3251" s="1" t="s">
        <v>557</v>
      </c>
      <c r="C3251" t="str">
        <f t="shared" si="50"/>
        <v xml:space="preserve"> </v>
      </c>
      <c r="D3251" s="1" t="s">
        <v>21</v>
      </c>
      <c r="E3251" s="1">
        <v>2</v>
      </c>
      <c r="F3251" s="1" t="s">
        <v>558</v>
      </c>
      <c r="G3251" s="3"/>
      <c r="H3251" s="3">
        <v>0</v>
      </c>
      <c r="I3251" s="9"/>
    </row>
    <row r="3252" spans="1:9">
      <c r="A3252" t="s">
        <v>16</v>
      </c>
      <c r="B3252" t="s">
        <v>557</v>
      </c>
      <c r="C3252" t="str">
        <f t="shared" si="50"/>
        <v xml:space="preserve"> </v>
      </c>
      <c r="D3252" t="s">
        <v>21</v>
      </c>
      <c r="E3252">
        <v>2</v>
      </c>
      <c r="F3252" t="s">
        <v>558</v>
      </c>
      <c r="G3252" s="3"/>
      <c r="H3252" s="3">
        <v>0</v>
      </c>
      <c r="I3252" s="9"/>
    </row>
    <row r="3253" spans="1:9">
      <c r="A3253" s="1" t="s">
        <v>16</v>
      </c>
      <c r="B3253" s="1" t="s">
        <v>557</v>
      </c>
      <c r="C3253" t="str">
        <f t="shared" si="50"/>
        <v xml:space="preserve"> </v>
      </c>
      <c r="D3253" s="1" t="s">
        <v>21</v>
      </c>
      <c r="E3253" s="1">
        <v>2</v>
      </c>
      <c r="F3253" s="1" t="s">
        <v>558</v>
      </c>
      <c r="G3253" s="3"/>
      <c r="H3253" s="3">
        <v>0</v>
      </c>
      <c r="I3253" s="9"/>
    </row>
    <row r="3254" spans="1:9">
      <c r="A3254" t="s">
        <v>16</v>
      </c>
      <c r="B3254" t="s">
        <v>557</v>
      </c>
      <c r="C3254" t="str">
        <f t="shared" si="50"/>
        <v xml:space="preserve"> </v>
      </c>
      <c r="D3254" t="s">
        <v>21</v>
      </c>
      <c r="E3254">
        <v>2</v>
      </c>
      <c r="F3254" t="s">
        <v>558</v>
      </c>
      <c r="G3254" s="3"/>
      <c r="H3254" s="3">
        <v>0</v>
      </c>
      <c r="I3254" s="9"/>
    </row>
    <row r="3255" spans="1:9">
      <c r="A3255" s="1" t="s">
        <v>16</v>
      </c>
      <c r="B3255" s="1" t="s">
        <v>557</v>
      </c>
      <c r="C3255" t="str">
        <f t="shared" si="50"/>
        <v xml:space="preserve"> </v>
      </c>
      <c r="D3255" s="1" t="s">
        <v>21</v>
      </c>
      <c r="E3255" s="1">
        <v>2</v>
      </c>
      <c r="F3255" s="1" t="s">
        <v>558</v>
      </c>
      <c r="G3255" s="3"/>
      <c r="H3255" s="3">
        <v>0</v>
      </c>
      <c r="I3255" s="9"/>
    </row>
    <row r="3256" spans="1:9">
      <c r="A3256" t="s">
        <v>16</v>
      </c>
      <c r="B3256" t="s">
        <v>557</v>
      </c>
      <c r="C3256" t="str">
        <f t="shared" si="50"/>
        <v xml:space="preserve"> </v>
      </c>
      <c r="D3256" t="s">
        <v>21</v>
      </c>
      <c r="E3256">
        <v>2</v>
      </c>
      <c r="F3256" t="s">
        <v>558</v>
      </c>
      <c r="G3256" s="3"/>
      <c r="H3256" s="3">
        <v>0</v>
      </c>
      <c r="I3256" s="9"/>
    </row>
    <row r="3257" spans="1:9">
      <c r="A3257" s="1" t="s">
        <v>16</v>
      </c>
      <c r="B3257" s="1" t="s">
        <v>557</v>
      </c>
      <c r="C3257" t="str">
        <f t="shared" si="50"/>
        <v xml:space="preserve"> </v>
      </c>
      <c r="D3257" s="1" t="s">
        <v>21</v>
      </c>
      <c r="E3257" s="1">
        <v>2</v>
      </c>
      <c r="F3257" s="1" t="s">
        <v>558</v>
      </c>
      <c r="G3257" s="3"/>
      <c r="H3257" s="3">
        <v>0</v>
      </c>
      <c r="I3257" s="9"/>
    </row>
    <row r="3258" spans="1:9">
      <c r="A3258" t="s">
        <v>16</v>
      </c>
      <c r="B3258" t="s">
        <v>557</v>
      </c>
      <c r="C3258" t="str">
        <f t="shared" si="50"/>
        <v>1407</v>
      </c>
      <c r="D3258" t="s">
        <v>21</v>
      </c>
      <c r="E3258">
        <v>2</v>
      </c>
      <c r="F3258" t="s">
        <v>558</v>
      </c>
      <c r="G3258" t="s">
        <v>15</v>
      </c>
      <c r="H3258" s="2">
        <f>H3242-SUMIF(G3243:G3257,"&lt;&gt;",H3243:H3257)</f>
        <v>0</v>
      </c>
    </row>
    <row r="3259" spans="1:9">
      <c r="A3259" s="1"/>
      <c r="B3259" s="1"/>
      <c r="C3259" t="str">
        <f t="shared" si="50"/>
        <v xml:space="preserve"> </v>
      </c>
      <c r="D3259" s="1"/>
      <c r="E3259" s="1"/>
      <c r="F3259" s="1"/>
      <c r="G3259" s="1"/>
      <c r="H3259" s="1"/>
      <c r="I3259" s="43"/>
    </row>
    <row r="3260" spans="1:9">
      <c r="A3260" t="s">
        <v>34</v>
      </c>
      <c r="B3260" t="s">
        <v>563</v>
      </c>
      <c r="C3260" t="str">
        <f t="shared" si="50"/>
        <v xml:space="preserve"> </v>
      </c>
      <c r="D3260">
        <v>3</v>
      </c>
      <c r="E3260">
        <v>1</v>
      </c>
      <c r="F3260" t="s">
        <v>564</v>
      </c>
      <c r="G3260" t="s">
        <v>13</v>
      </c>
      <c r="H3260" s="2">
        <f>VLOOKUP(B3260,'uc_2024-25'!D:U, 18, FALSE)</f>
        <v>70</v>
      </c>
      <c r="I3260" s="9"/>
    </row>
    <row r="3261" spans="1:9">
      <c r="A3261" s="1" t="s">
        <v>34</v>
      </c>
      <c r="B3261" s="1" t="s">
        <v>563</v>
      </c>
      <c r="C3261" t="str">
        <f t="shared" si="50"/>
        <v xml:space="preserve"> </v>
      </c>
      <c r="D3261" s="1">
        <v>3</v>
      </c>
      <c r="E3261" s="1">
        <v>1</v>
      </c>
      <c r="F3261" s="1" t="s">
        <v>564</v>
      </c>
      <c r="G3261" s="4" t="str">
        <f>VLOOKUP(B3260,'uc_2024-25'!D:AB, 25, FALSE)</f>
        <v>Isabel Maria Cerqueira Lopes Alves</v>
      </c>
      <c r="H3261" s="3">
        <v>70</v>
      </c>
      <c r="I3261" s="9"/>
    </row>
    <row r="3262" spans="1:9">
      <c r="A3262" t="s">
        <v>34</v>
      </c>
      <c r="B3262" t="s">
        <v>563</v>
      </c>
      <c r="C3262" t="str">
        <f t="shared" si="50"/>
        <v xml:space="preserve"> </v>
      </c>
      <c r="D3262">
        <v>3</v>
      </c>
      <c r="E3262">
        <v>1</v>
      </c>
      <c r="F3262" t="s">
        <v>564</v>
      </c>
      <c r="G3262" s="3"/>
      <c r="H3262" s="3">
        <v>0</v>
      </c>
      <c r="I3262" s="9"/>
    </row>
    <row r="3263" spans="1:9">
      <c r="A3263" s="1" t="s">
        <v>34</v>
      </c>
      <c r="B3263" s="1" t="s">
        <v>563</v>
      </c>
      <c r="C3263" t="str">
        <f t="shared" si="50"/>
        <v xml:space="preserve"> </v>
      </c>
      <c r="D3263" s="1">
        <v>3</v>
      </c>
      <c r="E3263" s="1">
        <v>1</v>
      </c>
      <c r="F3263" s="1" t="s">
        <v>564</v>
      </c>
      <c r="G3263" s="3"/>
      <c r="H3263" s="3">
        <v>0</v>
      </c>
      <c r="I3263" s="9"/>
    </row>
    <row r="3264" spans="1:9">
      <c r="A3264" t="s">
        <v>34</v>
      </c>
      <c r="B3264" t="s">
        <v>563</v>
      </c>
      <c r="C3264" t="str">
        <f t="shared" si="50"/>
        <v xml:space="preserve"> </v>
      </c>
      <c r="D3264">
        <v>3</v>
      </c>
      <c r="E3264">
        <v>1</v>
      </c>
      <c r="F3264" t="s">
        <v>564</v>
      </c>
      <c r="G3264" s="3"/>
      <c r="H3264" s="3">
        <v>0</v>
      </c>
      <c r="I3264" s="9"/>
    </row>
    <row r="3265" spans="1:9">
      <c r="A3265" s="1" t="s">
        <v>34</v>
      </c>
      <c r="B3265" s="1" t="s">
        <v>563</v>
      </c>
      <c r="C3265" t="str">
        <f t="shared" si="50"/>
        <v xml:space="preserve"> </v>
      </c>
      <c r="D3265" s="1">
        <v>3</v>
      </c>
      <c r="E3265" s="1">
        <v>1</v>
      </c>
      <c r="F3265" s="1" t="s">
        <v>564</v>
      </c>
      <c r="G3265" s="3"/>
      <c r="H3265" s="3">
        <v>0</v>
      </c>
      <c r="I3265" s="9"/>
    </row>
    <row r="3266" spans="1:9">
      <c r="A3266" t="s">
        <v>34</v>
      </c>
      <c r="B3266" t="s">
        <v>563</v>
      </c>
      <c r="C3266" t="str">
        <f t="shared" si="50"/>
        <v xml:space="preserve"> </v>
      </c>
      <c r="D3266">
        <v>3</v>
      </c>
      <c r="E3266">
        <v>1</v>
      </c>
      <c r="F3266" t="s">
        <v>564</v>
      </c>
      <c r="G3266" s="3"/>
      <c r="H3266" s="3">
        <v>0</v>
      </c>
      <c r="I3266" s="9"/>
    </row>
    <row r="3267" spans="1:9">
      <c r="A3267" s="1" t="s">
        <v>34</v>
      </c>
      <c r="B3267" s="1" t="s">
        <v>563</v>
      </c>
      <c r="C3267" t="str">
        <f t="shared" ref="C3267:C3330" si="51">IF(G3267="Em falta (positivo); A mais (negativo):",B3267," ")</f>
        <v xml:space="preserve"> </v>
      </c>
      <c r="D3267" s="1">
        <v>3</v>
      </c>
      <c r="E3267" s="1">
        <v>1</v>
      </c>
      <c r="F3267" s="1" t="s">
        <v>564</v>
      </c>
      <c r="G3267" s="3"/>
      <c r="H3267" s="3">
        <v>0</v>
      </c>
      <c r="I3267" s="9"/>
    </row>
    <row r="3268" spans="1:9">
      <c r="A3268" t="s">
        <v>34</v>
      </c>
      <c r="B3268" t="s">
        <v>563</v>
      </c>
      <c r="C3268" t="str">
        <f t="shared" si="51"/>
        <v xml:space="preserve"> </v>
      </c>
      <c r="D3268">
        <v>3</v>
      </c>
      <c r="E3268">
        <v>1</v>
      </c>
      <c r="F3268" t="s">
        <v>564</v>
      </c>
      <c r="G3268" s="3"/>
      <c r="H3268" s="3">
        <v>0</v>
      </c>
      <c r="I3268" s="9"/>
    </row>
    <row r="3269" spans="1:9">
      <c r="A3269" s="1" t="s">
        <v>34</v>
      </c>
      <c r="B3269" s="1" t="s">
        <v>563</v>
      </c>
      <c r="C3269" t="str">
        <f t="shared" si="51"/>
        <v xml:space="preserve"> </v>
      </c>
      <c r="D3269" s="1">
        <v>3</v>
      </c>
      <c r="E3269" s="1">
        <v>1</v>
      </c>
      <c r="F3269" s="1" t="s">
        <v>564</v>
      </c>
      <c r="G3269" s="3"/>
      <c r="H3269" s="3">
        <v>0</v>
      </c>
      <c r="I3269" s="9"/>
    </row>
    <row r="3270" spans="1:9">
      <c r="A3270" t="s">
        <v>34</v>
      </c>
      <c r="B3270" t="s">
        <v>563</v>
      </c>
      <c r="C3270" t="str">
        <f t="shared" si="51"/>
        <v xml:space="preserve"> </v>
      </c>
      <c r="D3270">
        <v>3</v>
      </c>
      <c r="E3270">
        <v>1</v>
      </c>
      <c r="F3270" t="s">
        <v>564</v>
      </c>
      <c r="G3270" s="3"/>
      <c r="H3270" s="3">
        <v>0</v>
      </c>
      <c r="I3270" s="9"/>
    </row>
    <row r="3271" spans="1:9">
      <c r="A3271" s="1" t="s">
        <v>34</v>
      </c>
      <c r="B3271" s="1" t="s">
        <v>563</v>
      </c>
      <c r="C3271" t="str">
        <f t="shared" si="51"/>
        <v xml:space="preserve"> </v>
      </c>
      <c r="D3271" s="1">
        <v>3</v>
      </c>
      <c r="E3271" s="1">
        <v>1</v>
      </c>
      <c r="F3271" s="1" t="s">
        <v>564</v>
      </c>
      <c r="G3271" s="3"/>
      <c r="H3271" s="3">
        <v>0</v>
      </c>
      <c r="I3271" s="9"/>
    </row>
    <row r="3272" spans="1:9">
      <c r="A3272" t="s">
        <v>34</v>
      </c>
      <c r="B3272" t="s">
        <v>563</v>
      </c>
      <c r="C3272" t="str">
        <f t="shared" si="51"/>
        <v xml:space="preserve"> </v>
      </c>
      <c r="D3272">
        <v>3</v>
      </c>
      <c r="E3272">
        <v>1</v>
      </c>
      <c r="F3272" t="s">
        <v>564</v>
      </c>
      <c r="G3272" s="3"/>
      <c r="H3272" s="3">
        <v>0</v>
      </c>
      <c r="I3272" s="9"/>
    </row>
    <row r="3273" spans="1:9">
      <c r="A3273" s="1" t="s">
        <v>34</v>
      </c>
      <c r="B3273" s="1" t="s">
        <v>563</v>
      </c>
      <c r="C3273" t="str">
        <f t="shared" si="51"/>
        <v xml:space="preserve"> </v>
      </c>
      <c r="D3273" s="1">
        <v>3</v>
      </c>
      <c r="E3273" s="1">
        <v>1</v>
      </c>
      <c r="F3273" s="1" t="s">
        <v>564</v>
      </c>
      <c r="G3273" s="3"/>
      <c r="H3273" s="3">
        <v>0</v>
      </c>
      <c r="I3273" s="9"/>
    </row>
    <row r="3274" spans="1:9">
      <c r="A3274" t="s">
        <v>34</v>
      </c>
      <c r="B3274" t="s">
        <v>563</v>
      </c>
      <c r="C3274" t="str">
        <f t="shared" si="51"/>
        <v xml:space="preserve"> </v>
      </c>
      <c r="D3274">
        <v>3</v>
      </c>
      <c r="E3274">
        <v>1</v>
      </c>
      <c r="F3274" t="s">
        <v>564</v>
      </c>
      <c r="G3274" s="3"/>
      <c r="H3274" s="3">
        <v>0</v>
      </c>
      <c r="I3274" s="9"/>
    </row>
    <row r="3275" spans="1:9">
      <c r="A3275" s="1" t="s">
        <v>34</v>
      </c>
      <c r="B3275" s="1" t="s">
        <v>563</v>
      </c>
      <c r="C3275" t="str">
        <f t="shared" si="51"/>
        <v xml:space="preserve"> </v>
      </c>
      <c r="D3275" s="1">
        <v>3</v>
      </c>
      <c r="E3275" s="1">
        <v>1</v>
      </c>
      <c r="F3275" s="1" t="s">
        <v>564</v>
      </c>
      <c r="G3275" s="3"/>
      <c r="H3275" s="3">
        <v>0</v>
      </c>
      <c r="I3275" s="9"/>
    </row>
    <row r="3276" spans="1:9">
      <c r="A3276" t="s">
        <v>34</v>
      </c>
      <c r="B3276" t="s">
        <v>563</v>
      </c>
      <c r="C3276" t="str">
        <f t="shared" si="51"/>
        <v>2518</v>
      </c>
      <c r="D3276">
        <v>3</v>
      </c>
      <c r="E3276">
        <v>1</v>
      </c>
      <c r="F3276" t="s">
        <v>564</v>
      </c>
      <c r="G3276" t="s">
        <v>15</v>
      </c>
      <c r="H3276" s="2">
        <f>H3260-SUMIF(G3261:G3275,"&lt;&gt;",H3261:H3275)</f>
        <v>0</v>
      </c>
    </row>
    <row r="3277" spans="1:9">
      <c r="A3277" s="1"/>
      <c r="B3277" s="1"/>
      <c r="C3277" t="str">
        <f t="shared" si="51"/>
        <v xml:space="preserve"> </v>
      </c>
      <c r="D3277" s="1"/>
      <c r="E3277" s="1"/>
      <c r="F3277" s="1"/>
      <c r="G3277" s="1"/>
      <c r="H3277" s="1"/>
      <c r="I3277" s="43"/>
    </row>
    <row r="3278" spans="1:9">
      <c r="A3278" t="s">
        <v>16</v>
      </c>
      <c r="B3278" t="s">
        <v>565</v>
      </c>
      <c r="C3278" t="str">
        <f t="shared" si="51"/>
        <v xml:space="preserve"> </v>
      </c>
      <c r="D3278">
        <v>1</v>
      </c>
      <c r="E3278">
        <v>2</v>
      </c>
      <c r="F3278" t="s">
        <v>566</v>
      </c>
      <c r="G3278" t="s">
        <v>13</v>
      </c>
      <c r="H3278" s="2">
        <f>VLOOKUP(B3278,'uc_2024-25'!D:U, 18, FALSE)</f>
        <v>0</v>
      </c>
      <c r="I3278" s="9"/>
    </row>
    <row r="3279" spans="1:9">
      <c r="A3279" s="1" t="s">
        <v>16</v>
      </c>
      <c r="B3279" s="1" t="s">
        <v>565</v>
      </c>
      <c r="C3279" t="str">
        <f t="shared" si="51"/>
        <v xml:space="preserve"> </v>
      </c>
      <c r="D3279" s="1">
        <v>1</v>
      </c>
      <c r="E3279" s="1">
        <v>2</v>
      </c>
      <c r="F3279" s="1" t="s">
        <v>566</v>
      </c>
      <c r="G3279" s="4" t="str">
        <f>VLOOKUP(B3278,'uc_2024-25'!D:AB, 25, FALSE)</f>
        <v>Coordenação externa ao ISA</v>
      </c>
      <c r="H3279" s="3">
        <v>0</v>
      </c>
      <c r="I3279" s="9"/>
    </row>
    <row r="3280" spans="1:9">
      <c r="A3280" t="s">
        <v>16</v>
      </c>
      <c r="B3280" t="s">
        <v>565</v>
      </c>
      <c r="C3280" t="str">
        <f t="shared" si="51"/>
        <v xml:space="preserve"> </v>
      </c>
      <c r="D3280">
        <v>1</v>
      </c>
      <c r="E3280">
        <v>2</v>
      </c>
      <c r="F3280" t="s">
        <v>566</v>
      </c>
      <c r="G3280" s="3"/>
      <c r="H3280" s="3">
        <v>0</v>
      </c>
      <c r="I3280" s="9"/>
    </row>
    <row r="3281" spans="1:9">
      <c r="A3281" s="1" t="s">
        <v>16</v>
      </c>
      <c r="B3281" s="1" t="s">
        <v>565</v>
      </c>
      <c r="C3281" t="str">
        <f t="shared" si="51"/>
        <v xml:space="preserve"> </v>
      </c>
      <c r="D3281" s="1">
        <v>1</v>
      </c>
      <c r="E3281" s="1">
        <v>2</v>
      </c>
      <c r="F3281" s="1" t="s">
        <v>566</v>
      </c>
      <c r="G3281" s="3"/>
      <c r="H3281" s="3">
        <v>0</v>
      </c>
      <c r="I3281" s="9"/>
    </row>
    <row r="3282" spans="1:9">
      <c r="A3282" t="s">
        <v>16</v>
      </c>
      <c r="B3282" t="s">
        <v>565</v>
      </c>
      <c r="C3282" t="str">
        <f t="shared" si="51"/>
        <v xml:space="preserve"> </v>
      </c>
      <c r="D3282">
        <v>1</v>
      </c>
      <c r="E3282">
        <v>2</v>
      </c>
      <c r="F3282" t="s">
        <v>566</v>
      </c>
      <c r="G3282" s="3"/>
      <c r="H3282" s="3">
        <v>0</v>
      </c>
      <c r="I3282" s="9"/>
    </row>
    <row r="3283" spans="1:9">
      <c r="A3283" s="1" t="s">
        <v>16</v>
      </c>
      <c r="B3283" s="1" t="s">
        <v>565</v>
      </c>
      <c r="C3283" t="str">
        <f t="shared" si="51"/>
        <v xml:space="preserve"> </v>
      </c>
      <c r="D3283" s="1">
        <v>1</v>
      </c>
      <c r="E3283" s="1">
        <v>2</v>
      </c>
      <c r="F3283" s="1" t="s">
        <v>566</v>
      </c>
      <c r="G3283" s="3"/>
      <c r="H3283" s="3">
        <v>0</v>
      </c>
      <c r="I3283" s="9"/>
    </row>
    <row r="3284" spans="1:9">
      <c r="A3284" t="s">
        <v>16</v>
      </c>
      <c r="B3284" t="s">
        <v>565</v>
      </c>
      <c r="C3284" t="str">
        <f t="shared" si="51"/>
        <v xml:space="preserve"> </v>
      </c>
      <c r="D3284">
        <v>1</v>
      </c>
      <c r="E3284">
        <v>2</v>
      </c>
      <c r="F3284" t="s">
        <v>566</v>
      </c>
      <c r="G3284" s="3"/>
      <c r="H3284" s="3">
        <v>0</v>
      </c>
      <c r="I3284" s="9"/>
    </row>
    <row r="3285" spans="1:9">
      <c r="A3285" s="1" t="s">
        <v>16</v>
      </c>
      <c r="B3285" s="1" t="s">
        <v>565</v>
      </c>
      <c r="C3285" t="str">
        <f t="shared" si="51"/>
        <v xml:space="preserve"> </v>
      </c>
      <c r="D3285" s="1">
        <v>1</v>
      </c>
      <c r="E3285" s="1">
        <v>2</v>
      </c>
      <c r="F3285" s="1" t="s">
        <v>566</v>
      </c>
      <c r="G3285" s="3"/>
      <c r="H3285" s="3">
        <v>0</v>
      </c>
      <c r="I3285" s="9"/>
    </row>
    <row r="3286" spans="1:9">
      <c r="A3286" t="s">
        <v>16</v>
      </c>
      <c r="B3286" t="s">
        <v>565</v>
      </c>
      <c r="C3286" t="str">
        <f t="shared" si="51"/>
        <v xml:space="preserve"> </v>
      </c>
      <c r="D3286">
        <v>1</v>
      </c>
      <c r="E3286">
        <v>2</v>
      </c>
      <c r="F3286" t="s">
        <v>566</v>
      </c>
      <c r="G3286" s="3"/>
      <c r="H3286" s="3">
        <v>0</v>
      </c>
      <c r="I3286" s="9"/>
    </row>
    <row r="3287" spans="1:9">
      <c r="A3287" s="1" t="s">
        <v>16</v>
      </c>
      <c r="B3287" s="1" t="s">
        <v>565</v>
      </c>
      <c r="C3287" t="str">
        <f t="shared" si="51"/>
        <v xml:space="preserve"> </v>
      </c>
      <c r="D3287" s="1">
        <v>1</v>
      </c>
      <c r="E3287" s="1">
        <v>2</v>
      </c>
      <c r="F3287" s="1" t="s">
        <v>566</v>
      </c>
      <c r="G3287" s="3"/>
      <c r="H3287" s="3">
        <v>0</v>
      </c>
      <c r="I3287" s="9"/>
    </row>
    <row r="3288" spans="1:9">
      <c r="A3288" t="s">
        <v>16</v>
      </c>
      <c r="B3288" t="s">
        <v>565</v>
      </c>
      <c r="C3288" t="str">
        <f t="shared" si="51"/>
        <v xml:space="preserve"> </v>
      </c>
      <c r="D3288">
        <v>1</v>
      </c>
      <c r="E3288">
        <v>2</v>
      </c>
      <c r="F3288" t="s">
        <v>566</v>
      </c>
      <c r="G3288" s="3"/>
      <c r="H3288" s="3">
        <v>0</v>
      </c>
      <c r="I3288" s="9"/>
    </row>
    <row r="3289" spans="1:9">
      <c r="A3289" s="1" t="s">
        <v>16</v>
      </c>
      <c r="B3289" s="1" t="s">
        <v>565</v>
      </c>
      <c r="C3289" t="str">
        <f t="shared" si="51"/>
        <v xml:space="preserve"> </v>
      </c>
      <c r="D3289" s="1">
        <v>1</v>
      </c>
      <c r="E3289" s="1">
        <v>2</v>
      </c>
      <c r="F3289" s="1" t="s">
        <v>566</v>
      </c>
      <c r="G3289" s="3"/>
      <c r="H3289" s="3">
        <v>0</v>
      </c>
      <c r="I3289" s="9"/>
    </row>
    <row r="3290" spans="1:9">
      <c r="A3290" t="s">
        <v>16</v>
      </c>
      <c r="B3290" t="s">
        <v>565</v>
      </c>
      <c r="C3290" t="str">
        <f t="shared" si="51"/>
        <v xml:space="preserve"> </v>
      </c>
      <c r="D3290">
        <v>1</v>
      </c>
      <c r="E3290">
        <v>2</v>
      </c>
      <c r="F3290" t="s">
        <v>566</v>
      </c>
      <c r="G3290" s="3"/>
      <c r="H3290" s="3">
        <v>0</v>
      </c>
      <c r="I3290" s="9"/>
    </row>
    <row r="3291" spans="1:9">
      <c r="A3291" s="1" t="s">
        <v>16</v>
      </c>
      <c r="B3291" s="1" t="s">
        <v>565</v>
      </c>
      <c r="C3291" t="str">
        <f t="shared" si="51"/>
        <v xml:space="preserve"> </v>
      </c>
      <c r="D3291" s="1">
        <v>1</v>
      </c>
      <c r="E3291" s="1">
        <v>2</v>
      </c>
      <c r="F3291" s="1" t="s">
        <v>566</v>
      </c>
      <c r="G3291" s="3"/>
      <c r="H3291" s="3">
        <v>0</v>
      </c>
      <c r="I3291" s="9"/>
    </row>
    <row r="3292" spans="1:9">
      <c r="A3292" t="s">
        <v>16</v>
      </c>
      <c r="B3292" t="s">
        <v>565</v>
      </c>
      <c r="C3292" t="str">
        <f t="shared" si="51"/>
        <v xml:space="preserve"> </v>
      </c>
      <c r="D3292">
        <v>1</v>
      </c>
      <c r="E3292">
        <v>2</v>
      </c>
      <c r="F3292" t="s">
        <v>566</v>
      </c>
      <c r="G3292" s="3"/>
      <c r="H3292" s="3">
        <v>0</v>
      </c>
      <c r="I3292" s="9"/>
    </row>
    <row r="3293" spans="1:9">
      <c r="A3293" s="1" t="s">
        <v>16</v>
      </c>
      <c r="B3293" s="1" t="s">
        <v>565</v>
      </c>
      <c r="C3293" t="str">
        <f t="shared" si="51"/>
        <v xml:space="preserve"> </v>
      </c>
      <c r="D3293" s="1">
        <v>1</v>
      </c>
      <c r="E3293" s="1">
        <v>2</v>
      </c>
      <c r="F3293" s="1" t="s">
        <v>566</v>
      </c>
      <c r="G3293" s="3"/>
      <c r="H3293" s="3">
        <v>0</v>
      </c>
      <c r="I3293" s="9"/>
    </row>
    <row r="3294" spans="1:9">
      <c r="A3294" t="s">
        <v>16</v>
      </c>
      <c r="B3294" t="s">
        <v>565</v>
      </c>
      <c r="C3294" t="str">
        <f t="shared" si="51"/>
        <v>1805</v>
      </c>
      <c r="D3294">
        <v>1</v>
      </c>
      <c r="E3294">
        <v>2</v>
      </c>
      <c r="F3294" t="s">
        <v>566</v>
      </c>
      <c r="G3294" t="s">
        <v>15</v>
      </c>
      <c r="H3294" s="2">
        <f>H3278-SUMIF(G3279:G3293,"&lt;&gt;",H3279:H3293)</f>
        <v>0</v>
      </c>
    </row>
    <row r="3295" spans="1:9">
      <c r="A3295" s="1"/>
      <c r="B3295" s="1"/>
      <c r="C3295" t="str">
        <f t="shared" si="51"/>
        <v xml:space="preserve"> </v>
      </c>
      <c r="D3295" s="1"/>
      <c r="E3295" s="1"/>
      <c r="F3295" s="1"/>
      <c r="G3295" s="1"/>
      <c r="H3295" s="1"/>
      <c r="I3295" s="43"/>
    </row>
    <row r="3296" spans="1:9">
      <c r="A3296" t="s">
        <v>34</v>
      </c>
      <c r="B3296" t="s">
        <v>567</v>
      </c>
      <c r="C3296" t="str">
        <f t="shared" si="51"/>
        <v xml:space="preserve"> </v>
      </c>
      <c r="D3296">
        <v>2</v>
      </c>
      <c r="E3296">
        <v>2</v>
      </c>
      <c r="F3296" t="s">
        <v>568</v>
      </c>
      <c r="G3296" t="s">
        <v>13</v>
      </c>
      <c r="H3296" s="2">
        <f>VLOOKUP(B3296,'uc_2024-25'!D:U, 18, FALSE)</f>
        <v>70</v>
      </c>
      <c r="I3296" s="9"/>
    </row>
    <row r="3297" spans="1:9">
      <c r="A3297" s="1" t="s">
        <v>34</v>
      </c>
      <c r="B3297" s="1" t="s">
        <v>567</v>
      </c>
      <c r="C3297" t="str">
        <f t="shared" si="51"/>
        <v xml:space="preserve"> </v>
      </c>
      <c r="D3297" s="1">
        <v>2</v>
      </c>
      <c r="E3297" s="1">
        <v>2</v>
      </c>
      <c r="F3297" s="1" t="s">
        <v>568</v>
      </c>
      <c r="G3297" s="4" t="str">
        <f>VLOOKUP(B3296,'uc_2024-25'!D:AB, 25, FALSE)</f>
        <v>Isabel Maria Cerqueira Lopes Alves</v>
      </c>
      <c r="H3297" s="3">
        <v>60</v>
      </c>
      <c r="I3297" s="9"/>
    </row>
    <row r="3298" spans="1:9">
      <c r="A3298" t="s">
        <v>34</v>
      </c>
      <c r="B3298" t="s">
        <v>567</v>
      </c>
      <c r="C3298" t="str">
        <f t="shared" si="51"/>
        <v xml:space="preserve"> </v>
      </c>
      <c r="D3298">
        <v>2</v>
      </c>
      <c r="E3298">
        <v>2</v>
      </c>
      <c r="F3298" t="s">
        <v>568</v>
      </c>
      <c r="G3298" s="3" t="s">
        <v>569</v>
      </c>
      <c r="H3298" s="3">
        <v>10</v>
      </c>
      <c r="I3298" s="9"/>
    </row>
    <row r="3299" spans="1:9">
      <c r="A3299" s="1" t="s">
        <v>34</v>
      </c>
      <c r="B3299" s="1" t="s">
        <v>567</v>
      </c>
      <c r="C3299" t="str">
        <f t="shared" si="51"/>
        <v xml:space="preserve"> </v>
      </c>
      <c r="D3299" s="1">
        <v>2</v>
      </c>
      <c r="E3299" s="1">
        <v>2</v>
      </c>
      <c r="F3299" s="1" t="s">
        <v>568</v>
      </c>
      <c r="G3299" s="3"/>
      <c r="H3299" s="3">
        <v>0</v>
      </c>
      <c r="I3299" s="9"/>
    </row>
    <row r="3300" spans="1:9">
      <c r="A3300" t="s">
        <v>34</v>
      </c>
      <c r="B3300" t="s">
        <v>567</v>
      </c>
      <c r="C3300" t="str">
        <f t="shared" si="51"/>
        <v xml:space="preserve"> </v>
      </c>
      <c r="D3300">
        <v>2</v>
      </c>
      <c r="E3300">
        <v>2</v>
      </c>
      <c r="F3300" t="s">
        <v>568</v>
      </c>
      <c r="G3300" s="3"/>
      <c r="H3300" s="3">
        <v>0</v>
      </c>
      <c r="I3300" s="9"/>
    </row>
    <row r="3301" spans="1:9">
      <c r="A3301" s="1" t="s">
        <v>34</v>
      </c>
      <c r="B3301" s="1" t="s">
        <v>567</v>
      </c>
      <c r="C3301" t="str">
        <f t="shared" si="51"/>
        <v xml:space="preserve"> </v>
      </c>
      <c r="D3301" s="1">
        <v>2</v>
      </c>
      <c r="E3301" s="1">
        <v>2</v>
      </c>
      <c r="F3301" s="1" t="s">
        <v>568</v>
      </c>
      <c r="G3301" s="3"/>
      <c r="H3301" s="3">
        <v>0</v>
      </c>
      <c r="I3301" s="9"/>
    </row>
    <row r="3302" spans="1:9">
      <c r="A3302" t="s">
        <v>34</v>
      </c>
      <c r="B3302" t="s">
        <v>567</v>
      </c>
      <c r="C3302" t="str">
        <f t="shared" si="51"/>
        <v xml:space="preserve"> </v>
      </c>
      <c r="D3302">
        <v>2</v>
      </c>
      <c r="E3302">
        <v>2</v>
      </c>
      <c r="F3302" t="s">
        <v>568</v>
      </c>
      <c r="G3302" s="3"/>
      <c r="H3302" s="3">
        <v>0</v>
      </c>
      <c r="I3302" s="9"/>
    </row>
    <row r="3303" spans="1:9">
      <c r="A3303" s="1" t="s">
        <v>34</v>
      </c>
      <c r="B3303" s="1" t="s">
        <v>567</v>
      </c>
      <c r="C3303" t="str">
        <f t="shared" si="51"/>
        <v xml:space="preserve"> </v>
      </c>
      <c r="D3303" s="1">
        <v>2</v>
      </c>
      <c r="E3303" s="1">
        <v>2</v>
      </c>
      <c r="F3303" s="1" t="s">
        <v>568</v>
      </c>
      <c r="G3303" s="3"/>
      <c r="H3303" s="3">
        <v>0</v>
      </c>
      <c r="I3303" s="9"/>
    </row>
    <row r="3304" spans="1:9">
      <c r="A3304" t="s">
        <v>34</v>
      </c>
      <c r="B3304" t="s">
        <v>567</v>
      </c>
      <c r="C3304" t="str">
        <f t="shared" si="51"/>
        <v xml:space="preserve"> </v>
      </c>
      <c r="D3304">
        <v>2</v>
      </c>
      <c r="E3304">
        <v>2</v>
      </c>
      <c r="F3304" t="s">
        <v>568</v>
      </c>
      <c r="G3304" s="3"/>
      <c r="H3304" s="3">
        <v>0</v>
      </c>
      <c r="I3304" s="9"/>
    </row>
    <row r="3305" spans="1:9">
      <c r="A3305" s="1" t="s">
        <v>34</v>
      </c>
      <c r="B3305" s="1" t="s">
        <v>567</v>
      </c>
      <c r="C3305" t="str">
        <f t="shared" si="51"/>
        <v xml:space="preserve"> </v>
      </c>
      <c r="D3305" s="1">
        <v>2</v>
      </c>
      <c r="E3305" s="1">
        <v>2</v>
      </c>
      <c r="F3305" s="1" t="s">
        <v>568</v>
      </c>
      <c r="G3305" s="3"/>
      <c r="H3305" s="3">
        <v>0</v>
      </c>
      <c r="I3305" s="9"/>
    </row>
    <row r="3306" spans="1:9">
      <c r="A3306" t="s">
        <v>34</v>
      </c>
      <c r="B3306" t="s">
        <v>567</v>
      </c>
      <c r="C3306" t="str">
        <f t="shared" si="51"/>
        <v xml:space="preserve"> </v>
      </c>
      <c r="D3306">
        <v>2</v>
      </c>
      <c r="E3306">
        <v>2</v>
      </c>
      <c r="F3306" t="s">
        <v>568</v>
      </c>
      <c r="G3306" s="3"/>
      <c r="H3306" s="3">
        <v>0</v>
      </c>
      <c r="I3306" s="9"/>
    </row>
    <row r="3307" spans="1:9">
      <c r="A3307" s="1" t="s">
        <v>34</v>
      </c>
      <c r="B3307" s="1" t="s">
        <v>567</v>
      </c>
      <c r="C3307" t="str">
        <f t="shared" si="51"/>
        <v xml:space="preserve"> </v>
      </c>
      <c r="D3307" s="1">
        <v>2</v>
      </c>
      <c r="E3307" s="1">
        <v>2</v>
      </c>
      <c r="F3307" s="1" t="s">
        <v>568</v>
      </c>
      <c r="G3307" s="3"/>
      <c r="H3307" s="3">
        <v>0</v>
      </c>
      <c r="I3307" s="9"/>
    </row>
    <row r="3308" spans="1:9">
      <c r="A3308" t="s">
        <v>34</v>
      </c>
      <c r="B3308" t="s">
        <v>567</v>
      </c>
      <c r="C3308" t="str">
        <f t="shared" si="51"/>
        <v xml:space="preserve"> </v>
      </c>
      <c r="D3308">
        <v>2</v>
      </c>
      <c r="E3308">
        <v>2</v>
      </c>
      <c r="F3308" t="s">
        <v>568</v>
      </c>
      <c r="G3308" s="3"/>
      <c r="H3308" s="3">
        <v>0</v>
      </c>
      <c r="I3308" s="9"/>
    </row>
    <row r="3309" spans="1:9">
      <c r="A3309" s="1" t="s">
        <v>34</v>
      </c>
      <c r="B3309" s="1" t="s">
        <v>567</v>
      </c>
      <c r="C3309" t="str">
        <f t="shared" si="51"/>
        <v xml:space="preserve"> </v>
      </c>
      <c r="D3309" s="1">
        <v>2</v>
      </c>
      <c r="E3309" s="1">
        <v>2</v>
      </c>
      <c r="F3309" s="1" t="s">
        <v>568</v>
      </c>
      <c r="G3309" s="3"/>
      <c r="H3309" s="3">
        <v>0</v>
      </c>
      <c r="I3309" s="9"/>
    </row>
    <row r="3310" spans="1:9">
      <c r="A3310" t="s">
        <v>34</v>
      </c>
      <c r="B3310" t="s">
        <v>567</v>
      </c>
      <c r="C3310" t="str">
        <f t="shared" si="51"/>
        <v xml:space="preserve"> </v>
      </c>
      <c r="D3310">
        <v>2</v>
      </c>
      <c r="E3310">
        <v>2</v>
      </c>
      <c r="F3310" t="s">
        <v>568</v>
      </c>
      <c r="G3310" s="3"/>
      <c r="H3310" s="3">
        <v>0</v>
      </c>
      <c r="I3310" s="9"/>
    </row>
    <row r="3311" spans="1:9">
      <c r="A3311" s="1" t="s">
        <v>34</v>
      </c>
      <c r="B3311" s="1" t="s">
        <v>567</v>
      </c>
      <c r="C3311" t="str">
        <f t="shared" si="51"/>
        <v xml:space="preserve"> </v>
      </c>
      <c r="D3311" s="1">
        <v>2</v>
      </c>
      <c r="E3311" s="1">
        <v>2</v>
      </c>
      <c r="F3311" s="1" t="s">
        <v>568</v>
      </c>
      <c r="G3311" s="3"/>
      <c r="H3311" s="3">
        <v>0</v>
      </c>
      <c r="I3311" s="9"/>
    </row>
    <row r="3312" spans="1:9">
      <c r="A3312" t="s">
        <v>34</v>
      </c>
      <c r="B3312" t="s">
        <v>567</v>
      </c>
      <c r="C3312" t="str">
        <f t="shared" si="51"/>
        <v>2519</v>
      </c>
      <c r="D3312">
        <v>2</v>
      </c>
      <c r="E3312">
        <v>2</v>
      </c>
      <c r="F3312" t="s">
        <v>568</v>
      </c>
      <c r="G3312" t="s">
        <v>15</v>
      </c>
      <c r="H3312" s="2">
        <f>H3296-SUMIF(G3297:G3311,"&lt;&gt;",H3297:H3311)</f>
        <v>0</v>
      </c>
    </row>
    <row r="3313" spans="1:9">
      <c r="A3313" s="1"/>
      <c r="B3313" s="1"/>
      <c r="C3313" t="str">
        <f t="shared" si="51"/>
        <v xml:space="preserve"> </v>
      </c>
      <c r="D3313" s="1"/>
      <c r="E3313" s="1"/>
      <c r="F3313" s="1"/>
      <c r="G3313" s="1"/>
      <c r="H3313" s="1"/>
      <c r="I3313" s="43"/>
    </row>
    <row r="3314" spans="1:9">
      <c r="A3314" t="s">
        <v>34</v>
      </c>
      <c r="B3314" t="s">
        <v>570</v>
      </c>
      <c r="C3314" t="str">
        <f t="shared" si="51"/>
        <v xml:space="preserve"> </v>
      </c>
      <c r="D3314">
        <v>3</v>
      </c>
      <c r="E3314">
        <v>1</v>
      </c>
      <c r="F3314" t="s">
        <v>571</v>
      </c>
      <c r="G3314" t="s">
        <v>13</v>
      </c>
      <c r="H3314" s="2">
        <f>VLOOKUP(B3314,'uc_2024-25'!D:U, 18, FALSE)</f>
        <v>28</v>
      </c>
      <c r="I3314" s="9"/>
    </row>
    <row r="3315" spans="1:9">
      <c r="A3315" s="1" t="s">
        <v>34</v>
      </c>
      <c r="B3315" s="1" t="s">
        <v>570</v>
      </c>
      <c r="C3315" t="str">
        <f t="shared" si="51"/>
        <v xml:space="preserve"> </v>
      </c>
      <c r="D3315" s="1">
        <v>3</v>
      </c>
      <c r="E3315" s="1">
        <v>1</v>
      </c>
      <c r="F3315" s="1" t="s">
        <v>571</v>
      </c>
      <c r="G3315" s="4" t="str">
        <f>VLOOKUP(B3314,'uc_2024-25'!D:AB, 25, FALSE)</f>
        <v>Filipe Miguel de Carvalho Costa e Silva</v>
      </c>
      <c r="H3315" s="3">
        <v>28</v>
      </c>
      <c r="I3315" s="9"/>
    </row>
    <row r="3316" spans="1:9">
      <c r="A3316" t="s">
        <v>34</v>
      </c>
      <c r="B3316" t="s">
        <v>570</v>
      </c>
      <c r="C3316" t="str">
        <f t="shared" si="51"/>
        <v xml:space="preserve"> </v>
      </c>
      <c r="D3316">
        <v>3</v>
      </c>
      <c r="E3316">
        <v>1</v>
      </c>
      <c r="F3316" t="s">
        <v>571</v>
      </c>
      <c r="G3316" s="3"/>
      <c r="H3316" s="3">
        <v>0</v>
      </c>
      <c r="I3316" s="9"/>
    </row>
    <row r="3317" spans="1:9">
      <c r="A3317" s="1" t="s">
        <v>34</v>
      </c>
      <c r="B3317" s="1" t="s">
        <v>570</v>
      </c>
      <c r="C3317" t="str">
        <f t="shared" si="51"/>
        <v xml:space="preserve"> </v>
      </c>
      <c r="D3317" s="1">
        <v>3</v>
      </c>
      <c r="E3317" s="1">
        <v>1</v>
      </c>
      <c r="F3317" s="1" t="s">
        <v>571</v>
      </c>
      <c r="G3317" s="3"/>
      <c r="H3317" s="3">
        <v>0</v>
      </c>
      <c r="I3317" s="9"/>
    </row>
    <row r="3318" spans="1:9">
      <c r="A3318" t="s">
        <v>34</v>
      </c>
      <c r="B3318" t="s">
        <v>570</v>
      </c>
      <c r="C3318" t="str">
        <f t="shared" si="51"/>
        <v xml:space="preserve"> </v>
      </c>
      <c r="D3318">
        <v>3</v>
      </c>
      <c r="E3318">
        <v>1</v>
      </c>
      <c r="F3318" t="s">
        <v>571</v>
      </c>
      <c r="G3318" s="3"/>
      <c r="H3318" s="3">
        <v>0</v>
      </c>
      <c r="I3318" s="9"/>
    </row>
    <row r="3319" spans="1:9">
      <c r="A3319" s="1" t="s">
        <v>34</v>
      </c>
      <c r="B3319" s="1" t="s">
        <v>570</v>
      </c>
      <c r="C3319" t="str">
        <f t="shared" si="51"/>
        <v xml:space="preserve"> </v>
      </c>
      <c r="D3319" s="1">
        <v>3</v>
      </c>
      <c r="E3319" s="1">
        <v>1</v>
      </c>
      <c r="F3319" s="1" t="s">
        <v>571</v>
      </c>
      <c r="G3319" s="3"/>
      <c r="H3319" s="3">
        <v>0</v>
      </c>
      <c r="I3319" s="9"/>
    </row>
    <row r="3320" spans="1:9">
      <c r="A3320" t="s">
        <v>34</v>
      </c>
      <c r="B3320" t="s">
        <v>570</v>
      </c>
      <c r="C3320" t="str">
        <f t="shared" si="51"/>
        <v xml:space="preserve"> </v>
      </c>
      <c r="D3320">
        <v>3</v>
      </c>
      <c r="E3320">
        <v>1</v>
      </c>
      <c r="F3320" t="s">
        <v>571</v>
      </c>
      <c r="G3320" s="3"/>
      <c r="H3320" s="3">
        <v>0</v>
      </c>
      <c r="I3320" s="9"/>
    </row>
    <row r="3321" spans="1:9">
      <c r="A3321" s="1" t="s">
        <v>34</v>
      </c>
      <c r="B3321" s="1" t="s">
        <v>570</v>
      </c>
      <c r="C3321" t="str">
        <f t="shared" si="51"/>
        <v xml:space="preserve"> </v>
      </c>
      <c r="D3321" s="1">
        <v>3</v>
      </c>
      <c r="E3321" s="1">
        <v>1</v>
      </c>
      <c r="F3321" s="1" t="s">
        <v>571</v>
      </c>
      <c r="G3321" s="3"/>
      <c r="H3321" s="3">
        <v>0</v>
      </c>
      <c r="I3321" s="9"/>
    </row>
    <row r="3322" spans="1:9">
      <c r="A3322" t="s">
        <v>34</v>
      </c>
      <c r="B3322" t="s">
        <v>570</v>
      </c>
      <c r="C3322" t="str">
        <f t="shared" si="51"/>
        <v xml:space="preserve"> </v>
      </c>
      <c r="D3322">
        <v>3</v>
      </c>
      <c r="E3322">
        <v>1</v>
      </c>
      <c r="F3322" t="s">
        <v>571</v>
      </c>
      <c r="G3322" s="3"/>
      <c r="H3322" s="3">
        <v>0</v>
      </c>
      <c r="I3322" s="9"/>
    </row>
    <row r="3323" spans="1:9">
      <c r="A3323" s="1" t="s">
        <v>34</v>
      </c>
      <c r="B3323" s="1" t="s">
        <v>570</v>
      </c>
      <c r="C3323" t="str">
        <f t="shared" si="51"/>
        <v xml:space="preserve"> </v>
      </c>
      <c r="D3323" s="1">
        <v>3</v>
      </c>
      <c r="E3323" s="1">
        <v>1</v>
      </c>
      <c r="F3323" s="1" t="s">
        <v>571</v>
      </c>
      <c r="G3323" s="3"/>
      <c r="H3323" s="3">
        <v>0</v>
      </c>
      <c r="I3323" s="9"/>
    </row>
    <row r="3324" spans="1:9">
      <c r="A3324" t="s">
        <v>34</v>
      </c>
      <c r="B3324" t="s">
        <v>570</v>
      </c>
      <c r="C3324" t="str">
        <f t="shared" si="51"/>
        <v xml:space="preserve"> </v>
      </c>
      <c r="D3324">
        <v>3</v>
      </c>
      <c r="E3324">
        <v>1</v>
      </c>
      <c r="F3324" t="s">
        <v>571</v>
      </c>
      <c r="G3324" s="3"/>
      <c r="H3324" s="3">
        <v>0</v>
      </c>
      <c r="I3324" s="9"/>
    </row>
    <row r="3325" spans="1:9">
      <c r="A3325" s="1" t="s">
        <v>34</v>
      </c>
      <c r="B3325" s="1" t="s">
        <v>570</v>
      </c>
      <c r="C3325" t="str">
        <f t="shared" si="51"/>
        <v xml:space="preserve"> </v>
      </c>
      <c r="D3325" s="1">
        <v>3</v>
      </c>
      <c r="E3325" s="1">
        <v>1</v>
      </c>
      <c r="F3325" s="1" t="s">
        <v>571</v>
      </c>
      <c r="G3325" s="3"/>
      <c r="H3325" s="3">
        <v>0</v>
      </c>
      <c r="I3325" s="9"/>
    </row>
    <row r="3326" spans="1:9">
      <c r="A3326" t="s">
        <v>34</v>
      </c>
      <c r="B3326" t="s">
        <v>570</v>
      </c>
      <c r="C3326" t="str">
        <f t="shared" si="51"/>
        <v xml:space="preserve"> </v>
      </c>
      <c r="D3326">
        <v>3</v>
      </c>
      <c r="E3326">
        <v>1</v>
      </c>
      <c r="F3326" t="s">
        <v>571</v>
      </c>
      <c r="G3326" s="3"/>
      <c r="H3326" s="3">
        <v>0</v>
      </c>
      <c r="I3326" s="9"/>
    </row>
    <row r="3327" spans="1:9">
      <c r="A3327" s="1" t="s">
        <v>34</v>
      </c>
      <c r="B3327" s="1" t="s">
        <v>570</v>
      </c>
      <c r="C3327" t="str">
        <f t="shared" si="51"/>
        <v xml:space="preserve"> </v>
      </c>
      <c r="D3327" s="1">
        <v>3</v>
      </c>
      <c r="E3327" s="1">
        <v>1</v>
      </c>
      <c r="F3327" s="1" t="s">
        <v>571</v>
      </c>
      <c r="G3327" s="3"/>
      <c r="H3327" s="3">
        <v>0</v>
      </c>
      <c r="I3327" s="9"/>
    </row>
    <row r="3328" spans="1:9">
      <c r="A3328" t="s">
        <v>34</v>
      </c>
      <c r="B3328" t="s">
        <v>570</v>
      </c>
      <c r="C3328" t="str">
        <f t="shared" si="51"/>
        <v xml:space="preserve"> </v>
      </c>
      <c r="D3328">
        <v>3</v>
      </c>
      <c r="E3328">
        <v>1</v>
      </c>
      <c r="F3328" t="s">
        <v>571</v>
      </c>
      <c r="G3328" s="3"/>
      <c r="H3328" s="3">
        <v>0</v>
      </c>
      <c r="I3328" s="9"/>
    </row>
    <row r="3329" spans="1:9">
      <c r="A3329" s="1" t="s">
        <v>34</v>
      </c>
      <c r="B3329" s="1" t="s">
        <v>570</v>
      </c>
      <c r="C3329" t="str">
        <f t="shared" si="51"/>
        <v xml:space="preserve"> </v>
      </c>
      <c r="D3329" s="1">
        <v>3</v>
      </c>
      <c r="E3329" s="1">
        <v>1</v>
      </c>
      <c r="F3329" s="1" t="s">
        <v>571</v>
      </c>
      <c r="G3329" s="3"/>
      <c r="H3329" s="3">
        <v>0</v>
      </c>
      <c r="I3329" s="9"/>
    </row>
    <row r="3330" spans="1:9">
      <c r="A3330" t="s">
        <v>34</v>
      </c>
      <c r="B3330" t="s">
        <v>570</v>
      </c>
      <c r="C3330" t="str">
        <f t="shared" si="51"/>
        <v>2520</v>
      </c>
      <c r="D3330">
        <v>3</v>
      </c>
      <c r="E3330">
        <v>1</v>
      </c>
      <c r="F3330" t="s">
        <v>571</v>
      </c>
      <c r="G3330" t="s">
        <v>15</v>
      </c>
      <c r="H3330" s="2">
        <f>H3314-SUMIF(G3315:G3329,"&lt;&gt;",H3315:H3329)</f>
        <v>0</v>
      </c>
    </row>
    <row r="3331" spans="1:9">
      <c r="A3331" s="1"/>
      <c r="B3331" s="1"/>
      <c r="C3331" t="str">
        <f t="shared" ref="C3331:C3394" si="52">IF(G3331="Em falta (positivo); A mais (negativo):",B3331," ")</f>
        <v xml:space="preserve"> </v>
      </c>
      <c r="D3331" s="1"/>
      <c r="E3331" s="1"/>
      <c r="F3331" s="1"/>
      <c r="G3331" s="1"/>
      <c r="H3331" s="1"/>
      <c r="I3331" s="43"/>
    </row>
    <row r="3332" spans="1:9">
      <c r="A3332" t="s">
        <v>34</v>
      </c>
      <c r="B3332" t="s">
        <v>572</v>
      </c>
      <c r="C3332" t="str">
        <f t="shared" si="52"/>
        <v xml:space="preserve"> </v>
      </c>
      <c r="D3332">
        <v>2</v>
      </c>
      <c r="E3332">
        <v>1</v>
      </c>
      <c r="F3332" t="s">
        <v>573</v>
      </c>
      <c r="G3332" t="s">
        <v>13</v>
      </c>
      <c r="H3332" s="2">
        <f>VLOOKUP(B3332,'uc_2024-25'!D:U, 18, FALSE)</f>
        <v>0</v>
      </c>
      <c r="I3332" s="9"/>
    </row>
    <row r="3333" spans="1:9">
      <c r="A3333" s="1" t="s">
        <v>34</v>
      </c>
      <c r="B3333" s="1" t="s">
        <v>572</v>
      </c>
      <c r="C3333" t="str">
        <f t="shared" si="52"/>
        <v xml:space="preserve"> </v>
      </c>
      <c r="D3333" s="1">
        <v>2</v>
      </c>
      <c r="E3333" s="1">
        <v>1</v>
      </c>
      <c r="F3333" s="1" t="s">
        <v>573</v>
      </c>
      <c r="G3333" s="4" t="str">
        <f>VLOOKUP(B3332,'uc_2024-25'!D:AB, 25, FALSE)</f>
        <v>Coordenação externa ao ISA</v>
      </c>
      <c r="H3333" s="3">
        <v>0</v>
      </c>
      <c r="I3333" s="9"/>
    </row>
    <row r="3334" spans="1:9">
      <c r="A3334" t="s">
        <v>34</v>
      </c>
      <c r="B3334" t="s">
        <v>572</v>
      </c>
      <c r="C3334" t="str">
        <f t="shared" si="52"/>
        <v xml:space="preserve"> </v>
      </c>
      <c r="D3334">
        <v>2</v>
      </c>
      <c r="E3334">
        <v>1</v>
      </c>
      <c r="F3334" t="s">
        <v>573</v>
      </c>
      <c r="G3334" s="3"/>
      <c r="H3334" s="3">
        <v>0</v>
      </c>
      <c r="I3334" s="9"/>
    </row>
    <row r="3335" spans="1:9">
      <c r="A3335" s="1" t="s">
        <v>34</v>
      </c>
      <c r="B3335" s="1" t="s">
        <v>572</v>
      </c>
      <c r="C3335" t="str">
        <f t="shared" si="52"/>
        <v xml:space="preserve"> </v>
      </c>
      <c r="D3335" s="1">
        <v>2</v>
      </c>
      <c r="E3335" s="1">
        <v>1</v>
      </c>
      <c r="F3335" s="1" t="s">
        <v>573</v>
      </c>
      <c r="G3335" s="3"/>
      <c r="H3335" s="3">
        <v>0</v>
      </c>
      <c r="I3335" s="9"/>
    </row>
    <row r="3336" spans="1:9">
      <c r="A3336" t="s">
        <v>34</v>
      </c>
      <c r="B3336" t="s">
        <v>572</v>
      </c>
      <c r="C3336" t="str">
        <f t="shared" si="52"/>
        <v xml:space="preserve"> </v>
      </c>
      <c r="D3336">
        <v>2</v>
      </c>
      <c r="E3336">
        <v>1</v>
      </c>
      <c r="F3336" t="s">
        <v>573</v>
      </c>
      <c r="G3336" s="3"/>
      <c r="H3336" s="3">
        <v>0</v>
      </c>
      <c r="I3336" s="9"/>
    </row>
    <row r="3337" spans="1:9">
      <c r="A3337" s="1" t="s">
        <v>34</v>
      </c>
      <c r="B3337" s="1" t="s">
        <v>572</v>
      </c>
      <c r="C3337" t="str">
        <f t="shared" si="52"/>
        <v xml:space="preserve"> </v>
      </c>
      <c r="D3337" s="1">
        <v>2</v>
      </c>
      <c r="E3337" s="1">
        <v>1</v>
      </c>
      <c r="F3337" s="1" t="s">
        <v>573</v>
      </c>
      <c r="G3337" s="3"/>
      <c r="H3337" s="3">
        <v>0</v>
      </c>
      <c r="I3337" s="9"/>
    </row>
    <row r="3338" spans="1:9">
      <c r="A3338" t="s">
        <v>34</v>
      </c>
      <c r="B3338" t="s">
        <v>572</v>
      </c>
      <c r="C3338" t="str">
        <f t="shared" si="52"/>
        <v xml:space="preserve"> </v>
      </c>
      <c r="D3338">
        <v>2</v>
      </c>
      <c r="E3338">
        <v>1</v>
      </c>
      <c r="F3338" t="s">
        <v>573</v>
      </c>
      <c r="G3338" s="3"/>
      <c r="H3338" s="3">
        <v>0</v>
      </c>
      <c r="I3338" s="9"/>
    </row>
    <row r="3339" spans="1:9">
      <c r="A3339" s="1" t="s">
        <v>34</v>
      </c>
      <c r="B3339" s="1" t="s">
        <v>572</v>
      </c>
      <c r="C3339" t="str">
        <f t="shared" si="52"/>
        <v xml:space="preserve"> </v>
      </c>
      <c r="D3339" s="1">
        <v>2</v>
      </c>
      <c r="E3339" s="1">
        <v>1</v>
      </c>
      <c r="F3339" s="1" t="s">
        <v>573</v>
      </c>
      <c r="G3339" s="3"/>
      <c r="H3339" s="3">
        <v>0</v>
      </c>
      <c r="I3339" s="9"/>
    </row>
    <row r="3340" spans="1:9">
      <c r="A3340" t="s">
        <v>34</v>
      </c>
      <c r="B3340" t="s">
        <v>572</v>
      </c>
      <c r="C3340" t="str">
        <f t="shared" si="52"/>
        <v xml:space="preserve"> </v>
      </c>
      <c r="D3340">
        <v>2</v>
      </c>
      <c r="E3340">
        <v>1</v>
      </c>
      <c r="F3340" t="s">
        <v>573</v>
      </c>
      <c r="G3340" s="3"/>
      <c r="H3340" s="3">
        <v>0</v>
      </c>
      <c r="I3340" s="9"/>
    </row>
    <row r="3341" spans="1:9">
      <c r="A3341" s="1" t="s">
        <v>34</v>
      </c>
      <c r="B3341" s="1" t="s">
        <v>572</v>
      </c>
      <c r="C3341" t="str">
        <f t="shared" si="52"/>
        <v xml:space="preserve"> </v>
      </c>
      <c r="D3341" s="1">
        <v>2</v>
      </c>
      <c r="E3341" s="1">
        <v>1</v>
      </c>
      <c r="F3341" s="1" t="s">
        <v>573</v>
      </c>
      <c r="G3341" s="3"/>
      <c r="H3341" s="3">
        <v>0</v>
      </c>
      <c r="I3341" s="9"/>
    </row>
    <row r="3342" spans="1:9">
      <c r="A3342" t="s">
        <v>34</v>
      </c>
      <c r="B3342" t="s">
        <v>572</v>
      </c>
      <c r="C3342" t="str">
        <f t="shared" si="52"/>
        <v xml:space="preserve"> </v>
      </c>
      <c r="D3342">
        <v>2</v>
      </c>
      <c r="E3342">
        <v>1</v>
      </c>
      <c r="F3342" t="s">
        <v>573</v>
      </c>
      <c r="G3342" s="3"/>
      <c r="H3342" s="3">
        <v>0</v>
      </c>
      <c r="I3342" s="9"/>
    </row>
    <row r="3343" spans="1:9">
      <c r="A3343" s="1" t="s">
        <v>34</v>
      </c>
      <c r="B3343" s="1" t="s">
        <v>572</v>
      </c>
      <c r="C3343" t="str">
        <f t="shared" si="52"/>
        <v xml:space="preserve"> </v>
      </c>
      <c r="D3343" s="1">
        <v>2</v>
      </c>
      <c r="E3343" s="1">
        <v>1</v>
      </c>
      <c r="F3343" s="1" t="s">
        <v>573</v>
      </c>
      <c r="G3343" s="3"/>
      <c r="H3343" s="3">
        <v>0</v>
      </c>
      <c r="I3343" s="9"/>
    </row>
    <row r="3344" spans="1:9">
      <c r="A3344" t="s">
        <v>34</v>
      </c>
      <c r="B3344" t="s">
        <v>572</v>
      </c>
      <c r="C3344" t="str">
        <f t="shared" si="52"/>
        <v xml:space="preserve"> </v>
      </c>
      <c r="D3344">
        <v>2</v>
      </c>
      <c r="E3344">
        <v>1</v>
      </c>
      <c r="F3344" t="s">
        <v>573</v>
      </c>
      <c r="G3344" s="3"/>
      <c r="H3344" s="3">
        <v>0</v>
      </c>
      <c r="I3344" s="9"/>
    </row>
    <row r="3345" spans="1:9">
      <c r="A3345" s="1" t="s">
        <v>34</v>
      </c>
      <c r="B3345" s="1" t="s">
        <v>572</v>
      </c>
      <c r="C3345" t="str">
        <f t="shared" si="52"/>
        <v xml:space="preserve"> </v>
      </c>
      <c r="D3345" s="1">
        <v>2</v>
      </c>
      <c r="E3345" s="1">
        <v>1</v>
      </c>
      <c r="F3345" s="1" t="s">
        <v>573</v>
      </c>
      <c r="G3345" s="3"/>
      <c r="H3345" s="3">
        <v>0</v>
      </c>
      <c r="I3345" s="9"/>
    </row>
    <row r="3346" spans="1:9">
      <c r="A3346" t="s">
        <v>34</v>
      </c>
      <c r="B3346" t="s">
        <v>572</v>
      </c>
      <c r="C3346" t="str">
        <f t="shared" si="52"/>
        <v xml:space="preserve"> </v>
      </c>
      <c r="D3346">
        <v>2</v>
      </c>
      <c r="E3346">
        <v>1</v>
      </c>
      <c r="F3346" t="s">
        <v>573</v>
      </c>
      <c r="G3346" s="3"/>
      <c r="H3346" s="3">
        <v>0</v>
      </c>
      <c r="I3346" s="9"/>
    </row>
    <row r="3347" spans="1:9">
      <c r="A3347" s="1" t="s">
        <v>34</v>
      </c>
      <c r="B3347" s="1" t="s">
        <v>572</v>
      </c>
      <c r="C3347" t="str">
        <f t="shared" si="52"/>
        <v xml:space="preserve"> </v>
      </c>
      <c r="D3347" s="1">
        <v>2</v>
      </c>
      <c r="E3347" s="1">
        <v>1</v>
      </c>
      <c r="F3347" s="1" t="s">
        <v>573</v>
      </c>
      <c r="G3347" s="3"/>
      <c r="H3347" s="3">
        <v>0</v>
      </c>
      <c r="I3347" s="9"/>
    </row>
    <row r="3348" spans="1:9">
      <c r="A3348" t="s">
        <v>34</v>
      </c>
      <c r="B3348" t="s">
        <v>572</v>
      </c>
      <c r="C3348" t="str">
        <f t="shared" si="52"/>
        <v>2521</v>
      </c>
      <c r="D3348">
        <v>2</v>
      </c>
      <c r="E3348">
        <v>1</v>
      </c>
      <c r="F3348" t="s">
        <v>573</v>
      </c>
      <c r="G3348" t="s">
        <v>15</v>
      </c>
      <c r="H3348" s="2">
        <f>H3332-SUMIF(G3333:G3347,"&lt;&gt;",H3333:H3347)</f>
        <v>0</v>
      </c>
    </row>
    <row r="3349" spans="1:9">
      <c r="A3349" s="1"/>
      <c r="B3349" s="1"/>
      <c r="C3349" t="str">
        <f t="shared" si="52"/>
        <v xml:space="preserve"> </v>
      </c>
      <c r="D3349" s="1"/>
      <c r="E3349" s="1"/>
      <c r="F3349" s="1"/>
      <c r="G3349" s="1"/>
      <c r="H3349" s="1"/>
      <c r="I3349" s="43"/>
    </row>
    <row r="3350" spans="1:9">
      <c r="A3350" t="s">
        <v>16</v>
      </c>
      <c r="B3350" t="s">
        <v>574</v>
      </c>
      <c r="C3350" t="str">
        <f t="shared" si="52"/>
        <v xml:space="preserve"> </v>
      </c>
      <c r="D3350">
        <v>1</v>
      </c>
      <c r="E3350">
        <v>1</v>
      </c>
      <c r="F3350" t="s">
        <v>575</v>
      </c>
      <c r="G3350" t="s">
        <v>13</v>
      </c>
      <c r="H3350" s="2">
        <f>VLOOKUP(B3350,'uc_2024-25'!D:U, 18, FALSE)</f>
        <v>0</v>
      </c>
      <c r="I3350" s="9"/>
    </row>
    <row r="3351" spans="1:9">
      <c r="A3351" s="1" t="s">
        <v>16</v>
      </c>
      <c r="B3351" s="1" t="s">
        <v>574</v>
      </c>
      <c r="C3351" t="str">
        <f t="shared" si="52"/>
        <v xml:space="preserve"> </v>
      </c>
      <c r="D3351" s="1">
        <v>1</v>
      </c>
      <c r="E3351" s="1">
        <v>1</v>
      </c>
      <c r="F3351" s="1" t="s">
        <v>575</v>
      </c>
      <c r="G3351" s="4" t="str">
        <f>VLOOKUP(B3350,'uc_2024-25'!D:AB, 25, FALSE)</f>
        <v>Coordenação externa ao ISA</v>
      </c>
      <c r="H3351" s="3">
        <v>0</v>
      </c>
      <c r="I3351" s="9"/>
    </row>
    <row r="3352" spans="1:9">
      <c r="A3352" t="s">
        <v>16</v>
      </c>
      <c r="B3352" t="s">
        <v>574</v>
      </c>
      <c r="C3352" t="str">
        <f t="shared" si="52"/>
        <v xml:space="preserve"> </v>
      </c>
      <c r="D3352">
        <v>1</v>
      </c>
      <c r="E3352">
        <v>1</v>
      </c>
      <c r="F3352" t="s">
        <v>575</v>
      </c>
      <c r="G3352" s="3"/>
      <c r="H3352" s="3">
        <v>0</v>
      </c>
      <c r="I3352" s="9"/>
    </row>
    <row r="3353" spans="1:9">
      <c r="A3353" s="1" t="s">
        <v>16</v>
      </c>
      <c r="B3353" s="1" t="s">
        <v>574</v>
      </c>
      <c r="C3353" t="str">
        <f t="shared" si="52"/>
        <v xml:space="preserve"> </v>
      </c>
      <c r="D3353" s="1">
        <v>1</v>
      </c>
      <c r="E3353" s="1">
        <v>1</v>
      </c>
      <c r="F3353" s="1" t="s">
        <v>575</v>
      </c>
      <c r="G3353" s="3"/>
      <c r="H3353" s="3">
        <v>0</v>
      </c>
      <c r="I3353" s="9"/>
    </row>
    <row r="3354" spans="1:9">
      <c r="A3354" t="s">
        <v>16</v>
      </c>
      <c r="B3354" t="s">
        <v>574</v>
      </c>
      <c r="C3354" t="str">
        <f t="shared" si="52"/>
        <v xml:space="preserve"> </v>
      </c>
      <c r="D3354">
        <v>1</v>
      </c>
      <c r="E3354">
        <v>1</v>
      </c>
      <c r="F3354" t="s">
        <v>575</v>
      </c>
      <c r="G3354" s="3"/>
      <c r="H3354" s="3">
        <v>0</v>
      </c>
      <c r="I3354" s="9"/>
    </row>
    <row r="3355" spans="1:9">
      <c r="A3355" s="1" t="s">
        <v>16</v>
      </c>
      <c r="B3355" s="1" t="s">
        <v>574</v>
      </c>
      <c r="C3355" t="str">
        <f t="shared" si="52"/>
        <v xml:space="preserve"> </v>
      </c>
      <c r="D3355" s="1">
        <v>1</v>
      </c>
      <c r="E3355" s="1">
        <v>1</v>
      </c>
      <c r="F3355" s="1" t="s">
        <v>575</v>
      </c>
      <c r="G3355" s="3"/>
      <c r="H3355" s="3">
        <v>0</v>
      </c>
      <c r="I3355" s="9"/>
    </row>
    <row r="3356" spans="1:9">
      <c r="A3356" t="s">
        <v>16</v>
      </c>
      <c r="B3356" t="s">
        <v>574</v>
      </c>
      <c r="C3356" t="str">
        <f t="shared" si="52"/>
        <v xml:space="preserve"> </v>
      </c>
      <c r="D3356">
        <v>1</v>
      </c>
      <c r="E3356">
        <v>1</v>
      </c>
      <c r="F3356" t="s">
        <v>575</v>
      </c>
      <c r="G3356" s="3"/>
      <c r="H3356" s="3">
        <v>0</v>
      </c>
      <c r="I3356" s="9"/>
    </row>
    <row r="3357" spans="1:9">
      <c r="A3357" s="1" t="s">
        <v>16</v>
      </c>
      <c r="B3357" s="1" t="s">
        <v>574</v>
      </c>
      <c r="C3357" t="str">
        <f t="shared" si="52"/>
        <v xml:space="preserve"> </v>
      </c>
      <c r="D3357" s="1">
        <v>1</v>
      </c>
      <c r="E3357" s="1">
        <v>1</v>
      </c>
      <c r="F3357" s="1" t="s">
        <v>575</v>
      </c>
      <c r="G3357" s="3"/>
      <c r="H3357" s="3">
        <v>0</v>
      </c>
      <c r="I3357" s="9"/>
    </row>
    <row r="3358" spans="1:9">
      <c r="A3358" t="s">
        <v>16</v>
      </c>
      <c r="B3358" t="s">
        <v>574</v>
      </c>
      <c r="C3358" t="str">
        <f t="shared" si="52"/>
        <v xml:space="preserve"> </v>
      </c>
      <c r="D3358">
        <v>1</v>
      </c>
      <c r="E3358">
        <v>1</v>
      </c>
      <c r="F3358" t="s">
        <v>575</v>
      </c>
      <c r="G3358" s="3"/>
      <c r="H3358" s="3">
        <v>0</v>
      </c>
      <c r="I3358" s="9"/>
    </row>
    <row r="3359" spans="1:9">
      <c r="A3359" s="1" t="s">
        <v>16</v>
      </c>
      <c r="B3359" s="1" t="s">
        <v>574</v>
      </c>
      <c r="C3359" t="str">
        <f t="shared" si="52"/>
        <v xml:space="preserve"> </v>
      </c>
      <c r="D3359" s="1">
        <v>1</v>
      </c>
      <c r="E3359" s="1">
        <v>1</v>
      </c>
      <c r="F3359" s="1" t="s">
        <v>575</v>
      </c>
      <c r="G3359" s="3"/>
      <c r="H3359" s="3">
        <v>0</v>
      </c>
      <c r="I3359" s="9"/>
    </row>
    <row r="3360" spans="1:9">
      <c r="A3360" t="s">
        <v>16</v>
      </c>
      <c r="B3360" t="s">
        <v>574</v>
      </c>
      <c r="C3360" t="str">
        <f t="shared" si="52"/>
        <v xml:space="preserve"> </v>
      </c>
      <c r="D3360">
        <v>1</v>
      </c>
      <c r="E3360">
        <v>1</v>
      </c>
      <c r="F3360" t="s">
        <v>575</v>
      </c>
      <c r="G3360" s="3"/>
      <c r="H3360" s="3">
        <v>0</v>
      </c>
      <c r="I3360" s="9"/>
    </row>
    <row r="3361" spans="1:9">
      <c r="A3361" s="1" t="s">
        <v>16</v>
      </c>
      <c r="B3361" s="1" t="s">
        <v>574</v>
      </c>
      <c r="C3361" t="str">
        <f t="shared" si="52"/>
        <v xml:space="preserve"> </v>
      </c>
      <c r="D3361" s="1">
        <v>1</v>
      </c>
      <c r="E3361" s="1">
        <v>1</v>
      </c>
      <c r="F3361" s="1" t="s">
        <v>575</v>
      </c>
      <c r="G3361" s="3"/>
      <c r="H3361" s="3">
        <v>0</v>
      </c>
      <c r="I3361" s="9"/>
    </row>
    <row r="3362" spans="1:9">
      <c r="A3362" t="s">
        <v>16</v>
      </c>
      <c r="B3362" t="s">
        <v>574</v>
      </c>
      <c r="C3362" t="str">
        <f t="shared" si="52"/>
        <v xml:space="preserve"> </v>
      </c>
      <c r="D3362">
        <v>1</v>
      </c>
      <c r="E3362">
        <v>1</v>
      </c>
      <c r="F3362" t="s">
        <v>575</v>
      </c>
      <c r="G3362" s="3"/>
      <c r="H3362" s="3">
        <v>0</v>
      </c>
      <c r="I3362" s="9"/>
    </row>
    <row r="3363" spans="1:9">
      <c r="A3363" s="1" t="s">
        <v>16</v>
      </c>
      <c r="B3363" s="1" t="s">
        <v>574</v>
      </c>
      <c r="C3363" t="str">
        <f t="shared" si="52"/>
        <v xml:space="preserve"> </v>
      </c>
      <c r="D3363" s="1">
        <v>1</v>
      </c>
      <c r="E3363" s="1">
        <v>1</v>
      </c>
      <c r="F3363" s="1" t="s">
        <v>575</v>
      </c>
      <c r="G3363" s="3"/>
      <c r="H3363" s="3">
        <v>0</v>
      </c>
      <c r="I3363" s="9"/>
    </row>
    <row r="3364" spans="1:9">
      <c r="A3364" t="s">
        <v>16</v>
      </c>
      <c r="B3364" t="s">
        <v>574</v>
      </c>
      <c r="C3364" t="str">
        <f t="shared" si="52"/>
        <v xml:space="preserve"> </v>
      </c>
      <c r="D3364">
        <v>1</v>
      </c>
      <c r="E3364">
        <v>1</v>
      </c>
      <c r="F3364" t="s">
        <v>575</v>
      </c>
      <c r="G3364" s="3"/>
      <c r="H3364" s="3">
        <v>0</v>
      </c>
      <c r="I3364" s="9"/>
    </row>
    <row r="3365" spans="1:9">
      <c r="A3365" s="1" t="s">
        <v>16</v>
      </c>
      <c r="B3365" s="1" t="s">
        <v>574</v>
      </c>
      <c r="C3365" t="str">
        <f t="shared" si="52"/>
        <v xml:space="preserve"> </v>
      </c>
      <c r="D3365" s="1">
        <v>1</v>
      </c>
      <c r="E3365" s="1">
        <v>1</v>
      </c>
      <c r="F3365" s="1" t="s">
        <v>575</v>
      </c>
      <c r="G3365" s="3"/>
      <c r="H3365" s="3">
        <v>0</v>
      </c>
      <c r="I3365" s="9"/>
    </row>
    <row r="3366" spans="1:9">
      <c r="A3366" t="s">
        <v>16</v>
      </c>
      <c r="B3366" t="s">
        <v>574</v>
      </c>
      <c r="C3366" t="str">
        <f t="shared" si="52"/>
        <v>1801</v>
      </c>
      <c r="D3366">
        <v>1</v>
      </c>
      <c r="E3366">
        <v>1</v>
      </c>
      <c r="F3366" t="s">
        <v>575</v>
      </c>
      <c r="G3366" t="s">
        <v>15</v>
      </c>
      <c r="H3366" s="2">
        <f>H3350-SUMIF(G3351:G3365,"&lt;&gt;",H3351:H3365)</f>
        <v>0</v>
      </c>
    </row>
    <row r="3367" spans="1:9">
      <c r="A3367" s="1"/>
      <c r="B3367" s="1"/>
      <c r="C3367" t="str">
        <f t="shared" si="52"/>
        <v xml:space="preserve"> </v>
      </c>
      <c r="D3367" s="1"/>
      <c r="E3367" s="1"/>
      <c r="F3367" s="1"/>
      <c r="G3367" s="1"/>
      <c r="H3367" s="1"/>
      <c r="I3367" s="43"/>
    </row>
    <row r="3368" spans="1:9">
      <c r="A3368" t="s">
        <v>34</v>
      </c>
      <c r="B3368" t="s">
        <v>576</v>
      </c>
      <c r="C3368" t="str">
        <f t="shared" si="52"/>
        <v xml:space="preserve"> </v>
      </c>
      <c r="D3368">
        <v>1</v>
      </c>
      <c r="E3368">
        <v>1</v>
      </c>
      <c r="F3368" t="s">
        <v>577</v>
      </c>
      <c r="G3368" t="s">
        <v>13</v>
      </c>
      <c r="H3368" s="2">
        <f>VLOOKUP(B3368,'uc_2024-25'!D:U, 18, FALSE)</f>
        <v>56</v>
      </c>
      <c r="I3368" s="9"/>
    </row>
    <row r="3369" spans="1:9">
      <c r="A3369" s="1" t="s">
        <v>34</v>
      </c>
      <c r="B3369" s="1" t="s">
        <v>576</v>
      </c>
      <c r="C3369" t="str">
        <f t="shared" si="52"/>
        <v xml:space="preserve"> </v>
      </c>
      <c r="D3369" s="1">
        <v>1</v>
      </c>
      <c r="E3369" s="1">
        <v>1</v>
      </c>
      <c r="F3369" s="1" t="s">
        <v>577</v>
      </c>
      <c r="G3369" s="4" t="str">
        <f>VLOOKUP(B3368,'uc_2024-25'!D:AB, 25, FALSE)</f>
        <v>Maria Cristina da Fonseca Ataíde Castel-Branco Alarcão Júdice</v>
      </c>
      <c r="H3369" s="3">
        <v>6</v>
      </c>
      <c r="I3369" s="9"/>
    </row>
    <row r="3370" spans="1:9">
      <c r="A3370" t="s">
        <v>34</v>
      </c>
      <c r="B3370" t="s">
        <v>576</v>
      </c>
      <c r="C3370" t="str">
        <f t="shared" si="52"/>
        <v xml:space="preserve"> </v>
      </c>
      <c r="D3370">
        <v>1</v>
      </c>
      <c r="E3370">
        <v>1</v>
      </c>
      <c r="F3370" t="s">
        <v>577</v>
      </c>
      <c r="G3370" s="3"/>
      <c r="H3370" s="3">
        <v>50</v>
      </c>
      <c r="I3370" s="9" t="s">
        <v>578</v>
      </c>
    </row>
    <row r="3371" spans="1:9">
      <c r="A3371" s="1" t="s">
        <v>34</v>
      </c>
      <c r="B3371" s="1" t="s">
        <v>576</v>
      </c>
      <c r="C3371" t="str">
        <f t="shared" si="52"/>
        <v xml:space="preserve"> </v>
      </c>
      <c r="D3371" s="1">
        <v>1</v>
      </c>
      <c r="E3371" s="1">
        <v>1</v>
      </c>
      <c r="F3371" s="1" t="s">
        <v>577</v>
      </c>
      <c r="G3371" s="3"/>
      <c r="H3371" s="3">
        <v>0</v>
      </c>
      <c r="I3371" s="9"/>
    </row>
    <row r="3372" spans="1:9">
      <c r="A3372" t="s">
        <v>34</v>
      </c>
      <c r="B3372" t="s">
        <v>576</v>
      </c>
      <c r="C3372" t="str">
        <f t="shared" si="52"/>
        <v xml:space="preserve"> </v>
      </c>
      <c r="D3372">
        <v>1</v>
      </c>
      <c r="E3372">
        <v>1</v>
      </c>
      <c r="F3372" t="s">
        <v>577</v>
      </c>
      <c r="G3372" s="3"/>
      <c r="H3372" s="3">
        <v>0</v>
      </c>
      <c r="I3372" s="9"/>
    </row>
    <row r="3373" spans="1:9">
      <c r="A3373" s="1" t="s">
        <v>34</v>
      </c>
      <c r="B3373" s="1" t="s">
        <v>576</v>
      </c>
      <c r="C3373" t="str">
        <f t="shared" si="52"/>
        <v xml:space="preserve"> </v>
      </c>
      <c r="D3373" s="1">
        <v>1</v>
      </c>
      <c r="E3373" s="1">
        <v>1</v>
      </c>
      <c r="F3373" s="1" t="s">
        <v>577</v>
      </c>
      <c r="G3373" s="3"/>
      <c r="H3373" s="3">
        <v>0</v>
      </c>
      <c r="I3373" s="9"/>
    </row>
    <row r="3374" spans="1:9">
      <c r="A3374" t="s">
        <v>34</v>
      </c>
      <c r="B3374" t="s">
        <v>576</v>
      </c>
      <c r="C3374" t="str">
        <f t="shared" si="52"/>
        <v xml:space="preserve"> </v>
      </c>
      <c r="D3374">
        <v>1</v>
      </c>
      <c r="E3374">
        <v>1</v>
      </c>
      <c r="F3374" t="s">
        <v>577</v>
      </c>
      <c r="G3374" s="3"/>
      <c r="H3374" s="3">
        <v>0</v>
      </c>
      <c r="I3374" s="9"/>
    </row>
    <row r="3375" spans="1:9">
      <c r="A3375" s="1" t="s">
        <v>34</v>
      </c>
      <c r="B3375" s="1" t="s">
        <v>576</v>
      </c>
      <c r="C3375" t="str">
        <f t="shared" si="52"/>
        <v xml:space="preserve"> </v>
      </c>
      <c r="D3375" s="1">
        <v>1</v>
      </c>
      <c r="E3375" s="1">
        <v>1</v>
      </c>
      <c r="F3375" s="1" t="s">
        <v>577</v>
      </c>
      <c r="G3375" s="3"/>
      <c r="H3375" s="3">
        <v>0</v>
      </c>
      <c r="I3375" s="9"/>
    </row>
    <row r="3376" spans="1:9">
      <c r="A3376" t="s">
        <v>34</v>
      </c>
      <c r="B3376" t="s">
        <v>576</v>
      </c>
      <c r="C3376" t="str">
        <f t="shared" si="52"/>
        <v xml:space="preserve"> </v>
      </c>
      <c r="D3376">
        <v>1</v>
      </c>
      <c r="E3376">
        <v>1</v>
      </c>
      <c r="F3376" t="s">
        <v>577</v>
      </c>
      <c r="G3376" s="3"/>
      <c r="H3376" s="3">
        <v>0</v>
      </c>
      <c r="I3376" s="9"/>
    </row>
    <row r="3377" spans="1:9">
      <c r="A3377" s="1" t="s">
        <v>34</v>
      </c>
      <c r="B3377" s="1" t="s">
        <v>576</v>
      </c>
      <c r="C3377" t="str">
        <f t="shared" si="52"/>
        <v xml:space="preserve"> </v>
      </c>
      <c r="D3377" s="1">
        <v>1</v>
      </c>
      <c r="E3377" s="1">
        <v>1</v>
      </c>
      <c r="F3377" s="1" t="s">
        <v>577</v>
      </c>
      <c r="G3377" s="3"/>
      <c r="H3377" s="3">
        <v>0</v>
      </c>
      <c r="I3377" s="9"/>
    </row>
    <row r="3378" spans="1:9">
      <c r="A3378" t="s">
        <v>34</v>
      </c>
      <c r="B3378" t="s">
        <v>576</v>
      </c>
      <c r="C3378" t="str">
        <f t="shared" si="52"/>
        <v xml:space="preserve"> </v>
      </c>
      <c r="D3378">
        <v>1</v>
      </c>
      <c r="E3378">
        <v>1</v>
      </c>
      <c r="F3378" t="s">
        <v>577</v>
      </c>
      <c r="G3378" s="3"/>
      <c r="H3378" s="3">
        <v>0</v>
      </c>
      <c r="I3378" s="9"/>
    </row>
    <row r="3379" spans="1:9">
      <c r="A3379" s="1" t="s">
        <v>34</v>
      </c>
      <c r="B3379" s="1" t="s">
        <v>576</v>
      </c>
      <c r="C3379" t="str">
        <f t="shared" si="52"/>
        <v xml:space="preserve"> </v>
      </c>
      <c r="D3379" s="1">
        <v>1</v>
      </c>
      <c r="E3379" s="1">
        <v>1</v>
      </c>
      <c r="F3379" s="1" t="s">
        <v>577</v>
      </c>
      <c r="G3379" s="3"/>
      <c r="H3379" s="3">
        <v>0</v>
      </c>
      <c r="I3379" s="9"/>
    </row>
    <row r="3380" spans="1:9">
      <c r="A3380" t="s">
        <v>34</v>
      </c>
      <c r="B3380" t="s">
        <v>576</v>
      </c>
      <c r="C3380" t="str">
        <f t="shared" si="52"/>
        <v xml:space="preserve"> </v>
      </c>
      <c r="D3380">
        <v>1</v>
      </c>
      <c r="E3380">
        <v>1</v>
      </c>
      <c r="F3380" t="s">
        <v>577</v>
      </c>
      <c r="G3380" s="3"/>
      <c r="H3380" s="3">
        <v>0</v>
      </c>
      <c r="I3380" s="9"/>
    </row>
    <row r="3381" spans="1:9">
      <c r="A3381" s="1" t="s">
        <v>34</v>
      </c>
      <c r="B3381" s="1" t="s">
        <v>576</v>
      </c>
      <c r="C3381" t="str">
        <f t="shared" si="52"/>
        <v xml:space="preserve"> </v>
      </c>
      <c r="D3381" s="1">
        <v>1</v>
      </c>
      <c r="E3381" s="1">
        <v>1</v>
      </c>
      <c r="F3381" s="1" t="s">
        <v>577</v>
      </c>
      <c r="G3381" s="3"/>
      <c r="H3381" s="3">
        <v>0</v>
      </c>
      <c r="I3381" s="9"/>
    </row>
    <row r="3382" spans="1:9">
      <c r="A3382" t="s">
        <v>34</v>
      </c>
      <c r="B3382" t="s">
        <v>576</v>
      </c>
      <c r="C3382" t="str">
        <f t="shared" si="52"/>
        <v xml:space="preserve"> </v>
      </c>
      <c r="D3382">
        <v>1</v>
      </c>
      <c r="E3382">
        <v>1</v>
      </c>
      <c r="F3382" t="s">
        <v>577</v>
      </c>
      <c r="G3382" s="3"/>
      <c r="H3382" s="3">
        <v>0</v>
      </c>
      <c r="I3382" s="9"/>
    </row>
    <row r="3383" spans="1:9">
      <c r="A3383" s="1" t="s">
        <v>34</v>
      </c>
      <c r="B3383" s="1" t="s">
        <v>576</v>
      </c>
      <c r="C3383" t="str">
        <f t="shared" si="52"/>
        <v xml:space="preserve"> </v>
      </c>
      <c r="D3383" s="1">
        <v>1</v>
      </c>
      <c r="E3383" s="1">
        <v>1</v>
      </c>
      <c r="F3383" s="1" t="s">
        <v>577</v>
      </c>
      <c r="G3383" s="3"/>
      <c r="H3383" s="3">
        <v>0</v>
      </c>
      <c r="I3383" s="9"/>
    </row>
    <row r="3384" spans="1:9">
      <c r="A3384" t="s">
        <v>34</v>
      </c>
      <c r="B3384" t="s">
        <v>576</v>
      </c>
      <c r="C3384" t="str">
        <f t="shared" si="52"/>
        <v>2522</v>
      </c>
      <c r="D3384">
        <v>1</v>
      </c>
      <c r="E3384">
        <v>1</v>
      </c>
      <c r="F3384" t="s">
        <v>577</v>
      </c>
      <c r="G3384" t="s">
        <v>15</v>
      </c>
      <c r="H3384" s="2">
        <f>H3368-SUMIF(G3369:G3383,"&lt;&gt;",H3369:H3383)</f>
        <v>50</v>
      </c>
    </row>
    <row r="3385" spans="1:9">
      <c r="A3385" s="1"/>
      <c r="B3385" s="1"/>
      <c r="C3385" t="str">
        <f t="shared" si="52"/>
        <v xml:space="preserve"> </v>
      </c>
      <c r="D3385" s="1"/>
      <c r="E3385" s="1"/>
      <c r="F3385" s="1"/>
      <c r="G3385" s="1"/>
      <c r="H3385" s="1"/>
      <c r="I3385" s="43"/>
    </row>
    <row r="3386" spans="1:9" ht="29.25">
      <c r="A3386" t="s">
        <v>16</v>
      </c>
      <c r="B3386" t="s">
        <v>579</v>
      </c>
      <c r="C3386" t="str">
        <f t="shared" si="52"/>
        <v xml:space="preserve"> </v>
      </c>
      <c r="D3386">
        <v>2</v>
      </c>
      <c r="E3386">
        <v>1</v>
      </c>
      <c r="F3386" t="s">
        <v>580</v>
      </c>
      <c r="G3386" t="s">
        <v>13</v>
      </c>
      <c r="H3386" s="2">
        <f>VLOOKUP(B3386,'uc_2024-25'!D:U, 18, FALSE)</f>
        <v>56</v>
      </c>
      <c r="I3386" s="47" t="s">
        <v>581</v>
      </c>
    </row>
    <row r="3387" spans="1:9" ht="29.25">
      <c r="A3387" s="1" t="s">
        <v>16</v>
      </c>
      <c r="B3387" s="1" t="s">
        <v>579</v>
      </c>
      <c r="C3387" t="str">
        <f t="shared" si="52"/>
        <v xml:space="preserve"> </v>
      </c>
      <c r="D3387" s="1">
        <v>2</v>
      </c>
      <c r="E3387" s="1">
        <v>1</v>
      </c>
      <c r="F3387" s="1" t="s">
        <v>580</v>
      </c>
      <c r="G3387" s="4" t="str">
        <f>VLOOKUP(B3386,'uc_2024-25'!D:AB, 25, FALSE)</f>
        <v>Maria Cabral Matos Silva Aires Pereira</v>
      </c>
      <c r="H3387" s="3">
        <v>56</v>
      </c>
      <c r="I3387" s="52" t="s">
        <v>582</v>
      </c>
    </row>
    <row r="3388" spans="1:9">
      <c r="A3388" t="s">
        <v>16</v>
      </c>
      <c r="B3388" t="s">
        <v>579</v>
      </c>
      <c r="C3388" t="str">
        <f t="shared" si="52"/>
        <v xml:space="preserve"> </v>
      </c>
      <c r="D3388">
        <v>2</v>
      </c>
      <c r="E3388">
        <v>1</v>
      </c>
      <c r="F3388" t="s">
        <v>580</v>
      </c>
      <c r="G3388" s="3"/>
      <c r="H3388" s="3">
        <v>0</v>
      </c>
      <c r="I3388" s="9"/>
    </row>
    <row r="3389" spans="1:9">
      <c r="A3389" s="1" t="s">
        <v>16</v>
      </c>
      <c r="B3389" s="1" t="s">
        <v>579</v>
      </c>
      <c r="C3389" t="str">
        <f t="shared" si="52"/>
        <v xml:space="preserve"> </v>
      </c>
      <c r="D3389" s="1">
        <v>2</v>
      </c>
      <c r="E3389" s="1">
        <v>1</v>
      </c>
      <c r="F3389" s="1" t="s">
        <v>580</v>
      </c>
      <c r="G3389" s="3"/>
      <c r="H3389" s="3">
        <v>0</v>
      </c>
      <c r="I3389" s="9"/>
    </row>
    <row r="3390" spans="1:9">
      <c r="A3390" t="s">
        <v>16</v>
      </c>
      <c r="B3390" t="s">
        <v>579</v>
      </c>
      <c r="C3390" t="str">
        <f t="shared" si="52"/>
        <v xml:space="preserve"> </v>
      </c>
      <c r="D3390">
        <v>2</v>
      </c>
      <c r="E3390">
        <v>1</v>
      </c>
      <c r="F3390" t="s">
        <v>580</v>
      </c>
      <c r="G3390" s="3"/>
      <c r="H3390" s="3">
        <v>0</v>
      </c>
      <c r="I3390" s="9"/>
    </row>
    <row r="3391" spans="1:9">
      <c r="A3391" s="1" t="s">
        <v>16</v>
      </c>
      <c r="B3391" s="1" t="s">
        <v>579</v>
      </c>
      <c r="C3391" t="str">
        <f t="shared" si="52"/>
        <v xml:space="preserve"> </v>
      </c>
      <c r="D3391" s="1">
        <v>2</v>
      </c>
      <c r="E3391" s="1">
        <v>1</v>
      </c>
      <c r="F3391" s="1" t="s">
        <v>580</v>
      </c>
      <c r="G3391" s="3"/>
      <c r="H3391" s="3">
        <v>0</v>
      </c>
      <c r="I3391" s="9"/>
    </row>
    <row r="3392" spans="1:9">
      <c r="A3392" t="s">
        <v>16</v>
      </c>
      <c r="B3392" t="s">
        <v>579</v>
      </c>
      <c r="C3392" t="str">
        <f t="shared" si="52"/>
        <v xml:space="preserve"> </v>
      </c>
      <c r="D3392">
        <v>2</v>
      </c>
      <c r="E3392">
        <v>1</v>
      </c>
      <c r="F3392" t="s">
        <v>580</v>
      </c>
      <c r="G3392" s="3"/>
      <c r="H3392" s="3">
        <v>0</v>
      </c>
      <c r="I3392" s="9"/>
    </row>
    <row r="3393" spans="1:9">
      <c r="A3393" s="1" t="s">
        <v>16</v>
      </c>
      <c r="B3393" s="1" t="s">
        <v>579</v>
      </c>
      <c r="C3393" t="str">
        <f t="shared" si="52"/>
        <v xml:space="preserve"> </v>
      </c>
      <c r="D3393" s="1">
        <v>2</v>
      </c>
      <c r="E3393" s="1">
        <v>1</v>
      </c>
      <c r="F3393" s="1" t="s">
        <v>580</v>
      </c>
      <c r="G3393" s="3"/>
      <c r="H3393" s="3">
        <v>0</v>
      </c>
      <c r="I3393" s="9"/>
    </row>
    <row r="3394" spans="1:9">
      <c r="A3394" t="s">
        <v>16</v>
      </c>
      <c r="B3394" t="s">
        <v>579</v>
      </c>
      <c r="C3394" t="str">
        <f t="shared" si="52"/>
        <v xml:space="preserve"> </v>
      </c>
      <c r="D3394">
        <v>2</v>
      </c>
      <c r="E3394">
        <v>1</v>
      </c>
      <c r="F3394" t="s">
        <v>580</v>
      </c>
      <c r="G3394" s="3"/>
      <c r="H3394" s="3">
        <v>0</v>
      </c>
      <c r="I3394" s="9"/>
    </row>
    <row r="3395" spans="1:9">
      <c r="A3395" s="1" t="s">
        <v>16</v>
      </c>
      <c r="B3395" s="1" t="s">
        <v>579</v>
      </c>
      <c r="C3395" t="str">
        <f t="shared" ref="C3395:C3458" si="53">IF(G3395="Em falta (positivo); A mais (negativo):",B3395," ")</f>
        <v xml:space="preserve"> </v>
      </c>
      <c r="D3395" s="1">
        <v>2</v>
      </c>
      <c r="E3395" s="1">
        <v>1</v>
      </c>
      <c r="F3395" s="1" t="s">
        <v>580</v>
      </c>
      <c r="G3395" s="3"/>
      <c r="H3395" s="3">
        <v>0</v>
      </c>
      <c r="I3395" s="9"/>
    </row>
    <row r="3396" spans="1:9">
      <c r="A3396" t="s">
        <v>16</v>
      </c>
      <c r="B3396" t="s">
        <v>579</v>
      </c>
      <c r="C3396" t="str">
        <f t="shared" si="53"/>
        <v xml:space="preserve"> </v>
      </c>
      <c r="D3396">
        <v>2</v>
      </c>
      <c r="E3396">
        <v>1</v>
      </c>
      <c r="F3396" t="s">
        <v>580</v>
      </c>
      <c r="G3396" s="3"/>
      <c r="H3396" s="3">
        <v>0</v>
      </c>
      <c r="I3396" s="9"/>
    </row>
    <row r="3397" spans="1:9">
      <c r="A3397" s="1" t="s">
        <v>16</v>
      </c>
      <c r="B3397" s="1" t="s">
        <v>579</v>
      </c>
      <c r="C3397" t="str">
        <f t="shared" si="53"/>
        <v xml:space="preserve"> </v>
      </c>
      <c r="D3397" s="1">
        <v>2</v>
      </c>
      <c r="E3397" s="1">
        <v>1</v>
      </c>
      <c r="F3397" s="1" t="s">
        <v>580</v>
      </c>
      <c r="G3397" s="3"/>
      <c r="H3397" s="3">
        <v>0</v>
      </c>
      <c r="I3397" s="9"/>
    </row>
    <row r="3398" spans="1:9">
      <c r="A3398" t="s">
        <v>16</v>
      </c>
      <c r="B3398" t="s">
        <v>579</v>
      </c>
      <c r="C3398" t="str">
        <f t="shared" si="53"/>
        <v xml:space="preserve"> </v>
      </c>
      <c r="D3398">
        <v>2</v>
      </c>
      <c r="E3398">
        <v>1</v>
      </c>
      <c r="F3398" t="s">
        <v>580</v>
      </c>
      <c r="G3398" s="3"/>
      <c r="H3398" s="3">
        <v>0</v>
      </c>
      <c r="I3398" s="9"/>
    </row>
    <row r="3399" spans="1:9">
      <c r="A3399" s="1" t="s">
        <v>16</v>
      </c>
      <c r="B3399" s="1" t="s">
        <v>579</v>
      </c>
      <c r="C3399" t="str">
        <f t="shared" si="53"/>
        <v xml:space="preserve"> </v>
      </c>
      <c r="D3399" s="1">
        <v>2</v>
      </c>
      <c r="E3399" s="1">
        <v>1</v>
      </c>
      <c r="F3399" s="1" t="s">
        <v>580</v>
      </c>
      <c r="G3399" s="3"/>
      <c r="H3399" s="3">
        <v>0</v>
      </c>
      <c r="I3399" s="9"/>
    </row>
    <row r="3400" spans="1:9">
      <c r="A3400" t="s">
        <v>16</v>
      </c>
      <c r="B3400" t="s">
        <v>579</v>
      </c>
      <c r="C3400" t="str">
        <f t="shared" si="53"/>
        <v xml:space="preserve"> </v>
      </c>
      <c r="D3400">
        <v>2</v>
      </c>
      <c r="E3400">
        <v>1</v>
      </c>
      <c r="F3400" t="s">
        <v>580</v>
      </c>
      <c r="G3400" s="3"/>
      <c r="H3400" s="3">
        <v>0</v>
      </c>
      <c r="I3400" s="9"/>
    </row>
    <row r="3401" spans="1:9">
      <c r="A3401" s="1" t="s">
        <v>16</v>
      </c>
      <c r="B3401" s="1" t="s">
        <v>579</v>
      </c>
      <c r="C3401" t="str">
        <f t="shared" si="53"/>
        <v xml:space="preserve"> </v>
      </c>
      <c r="D3401" s="1">
        <v>2</v>
      </c>
      <c r="E3401" s="1">
        <v>1</v>
      </c>
      <c r="F3401" s="1" t="s">
        <v>580</v>
      </c>
      <c r="G3401" s="3"/>
      <c r="H3401" s="3">
        <v>0</v>
      </c>
      <c r="I3401" s="9"/>
    </row>
    <row r="3402" spans="1:9">
      <c r="A3402" t="s">
        <v>16</v>
      </c>
      <c r="B3402" t="s">
        <v>579</v>
      </c>
      <c r="C3402" t="str">
        <f t="shared" si="53"/>
        <v>1703</v>
      </c>
      <c r="D3402">
        <v>2</v>
      </c>
      <c r="E3402">
        <v>1</v>
      </c>
      <c r="F3402" t="s">
        <v>580</v>
      </c>
      <c r="G3402" t="s">
        <v>15</v>
      </c>
      <c r="H3402" s="2">
        <f>H3386-SUMIF(G3387:G3401,"&lt;&gt;",H3387:H3401)</f>
        <v>0</v>
      </c>
    </row>
    <row r="3403" spans="1:9">
      <c r="A3403" s="1"/>
      <c r="B3403" s="1"/>
      <c r="C3403" t="str">
        <f t="shared" si="53"/>
        <v xml:space="preserve"> </v>
      </c>
      <c r="D3403" s="1"/>
      <c r="E3403" s="1"/>
      <c r="F3403" s="1"/>
      <c r="G3403" s="1"/>
      <c r="H3403" s="1"/>
      <c r="I3403" s="43"/>
    </row>
    <row r="3404" spans="1:9">
      <c r="A3404" t="s">
        <v>34</v>
      </c>
      <c r="B3404" t="s">
        <v>583</v>
      </c>
      <c r="C3404" t="str">
        <f t="shared" si="53"/>
        <v xml:space="preserve"> </v>
      </c>
      <c r="D3404">
        <v>2</v>
      </c>
      <c r="E3404">
        <v>1</v>
      </c>
      <c r="F3404" t="s">
        <v>584</v>
      </c>
      <c r="G3404" t="s">
        <v>13</v>
      </c>
      <c r="H3404" s="2">
        <f>VLOOKUP(B3404,'uc_2024-25'!D:U, 18, FALSE)</f>
        <v>56</v>
      </c>
      <c r="I3404" s="9"/>
    </row>
    <row r="3405" spans="1:9">
      <c r="A3405" s="1" t="s">
        <v>34</v>
      </c>
      <c r="B3405" s="1" t="s">
        <v>583</v>
      </c>
      <c r="C3405" t="str">
        <f t="shared" si="53"/>
        <v xml:space="preserve"> </v>
      </c>
      <c r="D3405" s="1">
        <v>2</v>
      </c>
      <c r="E3405" s="1">
        <v>1</v>
      </c>
      <c r="F3405" s="1" t="s">
        <v>584</v>
      </c>
      <c r="G3405" s="4" t="str">
        <f>VLOOKUP(B3404,'uc_2024-25'!D:AB, 25, FALSE)</f>
        <v>Maria Cristina da Fonseca Ataíde Castel-Branco Alarcão Júdice</v>
      </c>
      <c r="H3405" s="3">
        <v>6</v>
      </c>
      <c r="I3405" s="9"/>
    </row>
    <row r="3406" spans="1:9">
      <c r="A3406" t="s">
        <v>34</v>
      </c>
      <c r="B3406" t="s">
        <v>583</v>
      </c>
      <c r="C3406" t="str">
        <f t="shared" si="53"/>
        <v xml:space="preserve"> </v>
      </c>
      <c r="D3406">
        <v>2</v>
      </c>
      <c r="E3406">
        <v>1</v>
      </c>
      <c r="F3406" t="s">
        <v>584</v>
      </c>
      <c r="G3406" s="3"/>
      <c r="H3406" s="3">
        <v>50</v>
      </c>
      <c r="I3406" s="9" t="s">
        <v>578</v>
      </c>
    </row>
    <row r="3407" spans="1:9">
      <c r="A3407" s="1" t="s">
        <v>34</v>
      </c>
      <c r="B3407" s="1" t="s">
        <v>583</v>
      </c>
      <c r="C3407" t="str">
        <f t="shared" si="53"/>
        <v xml:space="preserve"> </v>
      </c>
      <c r="D3407" s="1">
        <v>2</v>
      </c>
      <c r="E3407" s="1">
        <v>1</v>
      </c>
      <c r="F3407" s="1" t="s">
        <v>584</v>
      </c>
      <c r="G3407" s="3"/>
      <c r="H3407" s="3">
        <v>0</v>
      </c>
      <c r="I3407" s="9"/>
    </row>
    <row r="3408" spans="1:9">
      <c r="A3408" t="s">
        <v>34</v>
      </c>
      <c r="B3408" t="s">
        <v>583</v>
      </c>
      <c r="C3408" t="str">
        <f t="shared" si="53"/>
        <v xml:space="preserve"> </v>
      </c>
      <c r="D3408">
        <v>2</v>
      </c>
      <c r="E3408">
        <v>1</v>
      </c>
      <c r="F3408" t="s">
        <v>584</v>
      </c>
      <c r="G3408" s="3"/>
      <c r="H3408" s="3">
        <v>0</v>
      </c>
      <c r="I3408" s="9"/>
    </row>
    <row r="3409" spans="1:9">
      <c r="A3409" s="1" t="s">
        <v>34</v>
      </c>
      <c r="B3409" s="1" t="s">
        <v>583</v>
      </c>
      <c r="C3409" t="str">
        <f t="shared" si="53"/>
        <v xml:space="preserve"> </v>
      </c>
      <c r="D3409" s="1">
        <v>2</v>
      </c>
      <c r="E3409" s="1">
        <v>1</v>
      </c>
      <c r="F3409" s="1" t="s">
        <v>584</v>
      </c>
      <c r="G3409" s="3"/>
      <c r="H3409" s="3">
        <v>0</v>
      </c>
      <c r="I3409" s="9"/>
    </row>
    <row r="3410" spans="1:9">
      <c r="A3410" t="s">
        <v>34</v>
      </c>
      <c r="B3410" t="s">
        <v>583</v>
      </c>
      <c r="C3410" t="str">
        <f t="shared" si="53"/>
        <v xml:space="preserve"> </v>
      </c>
      <c r="D3410">
        <v>2</v>
      </c>
      <c r="E3410">
        <v>1</v>
      </c>
      <c r="F3410" t="s">
        <v>584</v>
      </c>
      <c r="G3410" s="3"/>
      <c r="H3410" s="3">
        <v>0</v>
      </c>
      <c r="I3410" s="9"/>
    </row>
    <row r="3411" spans="1:9">
      <c r="A3411" s="1" t="s">
        <v>34</v>
      </c>
      <c r="B3411" s="1" t="s">
        <v>583</v>
      </c>
      <c r="C3411" t="str">
        <f t="shared" si="53"/>
        <v xml:space="preserve"> </v>
      </c>
      <c r="D3411" s="1">
        <v>2</v>
      </c>
      <c r="E3411" s="1">
        <v>1</v>
      </c>
      <c r="F3411" s="1" t="s">
        <v>584</v>
      </c>
      <c r="G3411" s="3"/>
      <c r="H3411" s="3">
        <v>0</v>
      </c>
      <c r="I3411" s="9"/>
    </row>
    <row r="3412" spans="1:9">
      <c r="A3412" t="s">
        <v>34</v>
      </c>
      <c r="B3412" t="s">
        <v>583</v>
      </c>
      <c r="C3412" t="str">
        <f t="shared" si="53"/>
        <v xml:space="preserve"> </v>
      </c>
      <c r="D3412">
        <v>2</v>
      </c>
      <c r="E3412">
        <v>1</v>
      </c>
      <c r="F3412" t="s">
        <v>584</v>
      </c>
      <c r="G3412" s="3"/>
      <c r="H3412" s="3">
        <v>0</v>
      </c>
      <c r="I3412" s="9"/>
    </row>
    <row r="3413" spans="1:9">
      <c r="A3413" s="1" t="s">
        <v>34</v>
      </c>
      <c r="B3413" s="1" t="s">
        <v>583</v>
      </c>
      <c r="C3413" t="str">
        <f t="shared" si="53"/>
        <v xml:space="preserve"> </v>
      </c>
      <c r="D3413" s="1">
        <v>2</v>
      </c>
      <c r="E3413" s="1">
        <v>1</v>
      </c>
      <c r="F3413" s="1" t="s">
        <v>584</v>
      </c>
      <c r="G3413" s="3"/>
      <c r="H3413" s="3">
        <v>0</v>
      </c>
      <c r="I3413" s="9"/>
    </row>
    <row r="3414" spans="1:9">
      <c r="A3414" t="s">
        <v>34</v>
      </c>
      <c r="B3414" t="s">
        <v>583</v>
      </c>
      <c r="C3414" t="str">
        <f t="shared" si="53"/>
        <v xml:space="preserve"> </v>
      </c>
      <c r="D3414">
        <v>2</v>
      </c>
      <c r="E3414">
        <v>1</v>
      </c>
      <c r="F3414" t="s">
        <v>584</v>
      </c>
      <c r="G3414" s="3"/>
      <c r="H3414" s="3">
        <v>0</v>
      </c>
      <c r="I3414" s="9"/>
    </row>
    <row r="3415" spans="1:9">
      <c r="A3415" s="1" t="s">
        <v>34</v>
      </c>
      <c r="B3415" s="1" t="s">
        <v>583</v>
      </c>
      <c r="C3415" t="str">
        <f t="shared" si="53"/>
        <v xml:space="preserve"> </v>
      </c>
      <c r="D3415" s="1">
        <v>2</v>
      </c>
      <c r="E3415" s="1">
        <v>1</v>
      </c>
      <c r="F3415" s="1" t="s">
        <v>584</v>
      </c>
      <c r="G3415" s="3"/>
      <c r="H3415" s="3">
        <v>0</v>
      </c>
      <c r="I3415" s="9"/>
    </row>
    <row r="3416" spans="1:9">
      <c r="A3416" t="s">
        <v>34</v>
      </c>
      <c r="B3416" t="s">
        <v>583</v>
      </c>
      <c r="C3416" t="str">
        <f t="shared" si="53"/>
        <v xml:space="preserve"> </v>
      </c>
      <c r="D3416">
        <v>2</v>
      </c>
      <c r="E3416">
        <v>1</v>
      </c>
      <c r="F3416" t="s">
        <v>584</v>
      </c>
      <c r="G3416" s="3"/>
      <c r="H3416" s="3">
        <v>0</v>
      </c>
      <c r="I3416" s="9"/>
    </row>
    <row r="3417" spans="1:9">
      <c r="A3417" s="1" t="s">
        <v>34</v>
      </c>
      <c r="B3417" s="1" t="s">
        <v>583</v>
      </c>
      <c r="C3417" t="str">
        <f t="shared" si="53"/>
        <v xml:space="preserve"> </v>
      </c>
      <c r="D3417" s="1">
        <v>2</v>
      </c>
      <c r="E3417" s="1">
        <v>1</v>
      </c>
      <c r="F3417" s="1" t="s">
        <v>584</v>
      </c>
      <c r="G3417" s="3"/>
      <c r="H3417" s="3">
        <v>0</v>
      </c>
      <c r="I3417" s="9"/>
    </row>
    <row r="3418" spans="1:9">
      <c r="A3418" t="s">
        <v>34</v>
      </c>
      <c r="B3418" t="s">
        <v>583</v>
      </c>
      <c r="C3418" t="str">
        <f t="shared" si="53"/>
        <v xml:space="preserve"> </v>
      </c>
      <c r="D3418">
        <v>2</v>
      </c>
      <c r="E3418">
        <v>1</v>
      </c>
      <c r="F3418" t="s">
        <v>584</v>
      </c>
      <c r="G3418" s="3"/>
      <c r="H3418" s="3">
        <v>0</v>
      </c>
      <c r="I3418" s="9"/>
    </row>
    <row r="3419" spans="1:9">
      <c r="A3419" s="1" t="s">
        <v>34</v>
      </c>
      <c r="B3419" s="1" t="s">
        <v>583</v>
      </c>
      <c r="C3419" t="str">
        <f t="shared" si="53"/>
        <v xml:space="preserve"> </v>
      </c>
      <c r="D3419" s="1">
        <v>2</v>
      </c>
      <c r="E3419" s="1">
        <v>1</v>
      </c>
      <c r="F3419" s="1" t="s">
        <v>584</v>
      </c>
      <c r="G3419" s="3"/>
      <c r="H3419" s="3">
        <v>0</v>
      </c>
      <c r="I3419" s="9"/>
    </row>
    <row r="3420" spans="1:9">
      <c r="A3420" t="s">
        <v>34</v>
      </c>
      <c r="B3420" t="s">
        <v>583</v>
      </c>
      <c r="C3420" t="str">
        <f t="shared" si="53"/>
        <v>2523</v>
      </c>
      <c r="D3420">
        <v>2</v>
      </c>
      <c r="E3420">
        <v>1</v>
      </c>
      <c r="F3420" t="s">
        <v>584</v>
      </c>
      <c r="G3420" t="s">
        <v>15</v>
      </c>
      <c r="H3420" s="2">
        <f>H3404-SUMIF(G3405:G3419,"&lt;&gt;",H3405:H3419)</f>
        <v>50</v>
      </c>
    </row>
    <row r="3421" spans="1:9">
      <c r="A3421" s="1"/>
      <c r="B3421" s="1"/>
      <c r="C3421" t="str">
        <f t="shared" si="53"/>
        <v xml:space="preserve"> </v>
      </c>
      <c r="D3421" s="1"/>
      <c r="E3421" s="1"/>
      <c r="F3421" s="1"/>
      <c r="G3421" s="1"/>
      <c r="H3421" s="1"/>
      <c r="I3421" s="43"/>
    </row>
    <row r="3422" spans="1:9">
      <c r="A3422" t="s">
        <v>16</v>
      </c>
      <c r="B3422" t="s">
        <v>585</v>
      </c>
      <c r="C3422" t="str">
        <f t="shared" si="53"/>
        <v xml:space="preserve"> </v>
      </c>
      <c r="D3422" t="s">
        <v>21</v>
      </c>
      <c r="E3422">
        <v>2</v>
      </c>
      <c r="F3422" t="s">
        <v>586</v>
      </c>
      <c r="G3422" t="s">
        <v>13</v>
      </c>
      <c r="H3422" s="2">
        <f>VLOOKUP(B3422,'uc_2024-25'!D:U, 18, FALSE)</f>
        <v>56</v>
      </c>
      <c r="I3422" s="10" t="s">
        <v>587</v>
      </c>
    </row>
    <row r="3423" spans="1:9">
      <c r="A3423" s="1" t="s">
        <v>16</v>
      </c>
      <c r="B3423" s="1" t="s">
        <v>585</v>
      </c>
      <c r="C3423" t="str">
        <f t="shared" si="53"/>
        <v xml:space="preserve"> </v>
      </c>
      <c r="D3423" s="1" t="s">
        <v>21</v>
      </c>
      <c r="E3423" s="1">
        <v>2</v>
      </c>
      <c r="F3423" s="1" t="s">
        <v>586</v>
      </c>
      <c r="G3423" s="4" t="str">
        <f>VLOOKUP(B3422,'uc_2024-25'!D:AB, 25, FALSE)</f>
        <v>Joaquim Miguel Rangel da Cunha Costa</v>
      </c>
      <c r="H3423" s="3">
        <v>5</v>
      </c>
      <c r="I3423" s="9"/>
    </row>
    <row r="3424" spans="1:9">
      <c r="A3424" t="s">
        <v>16</v>
      </c>
      <c r="B3424" t="s">
        <v>585</v>
      </c>
      <c r="C3424" t="str">
        <f t="shared" si="53"/>
        <v xml:space="preserve"> </v>
      </c>
      <c r="D3424" t="s">
        <v>21</v>
      </c>
      <c r="E3424">
        <v>2</v>
      </c>
      <c r="F3424" t="s">
        <v>586</v>
      </c>
      <c r="G3424" s="3" t="s">
        <v>471</v>
      </c>
      <c r="H3424" s="3">
        <v>0</v>
      </c>
      <c r="I3424" s="9" t="s">
        <v>588</v>
      </c>
    </row>
    <row r="3425" spans="1:9">
      <c r="A3425" s="1" t="s">
        <v>16</v>
      </c>
      <c r="B3425" s="1" t="s">
        <v>585</v>
      </c>
      <c r="C3425" t="str">
        <f t="shared" si="53"/>
        <v xml:space="preserve"> </v>
      </c>
      <c r="D3425" s="1" t="s">
        <v>21</v>
      </c>
      <c r="E3425" s="1">
        <v>2</v>
      </c>
      <c r="F3425" s="1" t="s">
        <v>586</v>
      </c>
      <c r="G3425" s="3" t="s">
        <v>207</v>
      </c>
      <c r="H3425" s="3">
        <v>51</v>
      </c>
      <c r="I3425" s="9"/>
    </row>
    <row r="3426" spans="1:9">
      <c r="A3426" t="s">
        <v>16</v>
      </c>
      <c r="B3426" t="s">
        <v>585</v>
      </c>
      <c r="C3426" t="str">
        <f t="shared" si="53"/>
        <v xml:space="preserve"> </v>
      </c>
      <c r="D3426" t="s">
        <v>21</v>
      </c>
      <c r="E3426">
        <v>2</v>
      </c>
      <c r="F3426" t="s">
        <v>586</v>
      </c>
      <c r="G3426" s="3"/>
      <c r="H3426" s="3">
        <v>0</v>
      </c>
      <c r="I3426" s="9"/>
    </row>
    <row r="3427" spans="1:9">
      <c r="A3427" s="1" t="s">
        <v>16</v>
      </c>
      <c r="B3427" s="1" t="s">
        <v>585</v>
      </c>
      <c r="C3427" t="str">
        <f t="shared" si="53"/>
        <v xml:space="preserve"> </v>
      </c>
      <c r="D3427" s="1" t="s">
        <v>21</v>
      </c>
      <c r="E3427" s="1">
        <v>2</v>
      </c>
      <c r="F3427" s="1" t="s">
        <v>586</v>
      </c>
      <c r="G3427" s="3"/>
      <c r="H3427" s="3">
        <v>0</v>
      </c>
      <c r="I3427" s="9"/>
    </row>
    <row r="3428" spans="1:9">
      <c r="A3428" t="s">
        <v>16</v>
      </c>
      <c r="B3428" t="s">
        <v>585</v>
      </c>
      <c r="C3428" t="str">
        <f t="shared" si="53"/>
        <v xml:space="preserve"> </v>
      </c>
      <c r="D3428" t="s">
        <v>21</v>
      </c>
      <c r="E3428">
        <v>2</v>
      </c>
      <c r="F3428" t="s">
        <v>586</v>
      </c>
      <c r="G3428" s="3"/>
      <c r="H3428" s="3">
        <v>0</v>
      </c>
      <c r="I3428" s="9"/>
    </row>
    <row r="3429" spans="1:9">
      <c r="A3429" s="1" t="s">
        <v>16</v>
      </c>
      <c r="B3429" s="1" t="s">
        <v>585</v>
      </c>
      <c r="C3429" t="str">
        <f t="shared" si="53"/>
        <v xml:space="preserve"> </v>
      </c>
      <c r="D3429" s="1" t="s">
        <v>21</v>
      </c>
      <c r="E3429" s="1">
        <v>2</v>
      </c>
      <c r="F3429" s="1" t="s">
        <v>586</v>
      </c>
      <c r="G3429" s="3"/>
      <c r="H3429" s="3">
        <v>0</v>
      </c>
      <c r="I3429" s="9"/>
    </row>
    <row r="3430" spans="1:9">
      <c r="A3430" t="s">
        <v>16</v>
      </c>
      <c r="B3430" t="s">
        <v>585</v>
      </c>
      <c r="C3430" t="str">
        <f t="shared" si="53"/>
        <v xml:space="preserve"> </v>
      </c>
      <c r="D3430" t="s">
        <v>21</v>
      </c>
      <c r="E3430">
        <v>2</v>
      </c>
      <c r="F3430" t="s">
        <v>586</v>
      </c>
      <c r="G3430" s="3"/>
      <c r="H3430" s="3">
        <v>0</v>
      </c>
      <c r="I3430" s="9"/>
    </row>
    <row r="3431" spans="1:9">
      <c r="A3431" s="1" t="s">
        <v>16</v>
      </c>
      <c r="B3431" s="1" t="s">
        <v>585</v>
      </c>
      <c r="C3431" t="str">
        <f t="shared" si="53"/>
        <v xml:space="preserve"> </v>
      </c>
      <c r="D3431" s="1" t="s">
        <v>21</v>
      </c>
      <c r="E3431" s="1">
        <v>2</v>
      </c>
      <c r="F3431" s="1" t="s">
        <v>586</v>
      </c>
      <c r="G3431" s="3"/>
      <c r="H3431" s="3">
        <v>0</v>
      </c>
      <c r="I3431" s="9"/>
    </row>
    <row r="3432" spans="1:9">
      <c r="A3432" t="s">
        <v>16</v>
      </c>
      <c r="B3432" t="s">
        <v>585</v>
      </c>
      <c r="C3432" t="str">
        <f t="shared" si="53"/>
        <v xml:space="preserve"> </v>
      </c>
      <c r="D3432" t="s">
        <v>21</v>
      </c>
      <c r="E3432">
        <v>2</v>
      </c>
      <c r="F3432" t="s">
        <v>586</v>
      </c>
      <c r="G3432" s="3"/>
      <c r="H3432" s="3">
        <v>0</v>
      </c>
      <c r="I3432" s="9"/>
    </row>
    <row r="3433" spans="1:9">
      <c r="A3433" s="1" t="s">
        <v>16</v>
      </c>
      <c r="B3433" s="1" t="s">
        <v>585</v>
      </c>
      <c r="C3433" t="str">
        <f t="shared" si="53"/>
        <v xml:space="preserve"> </v>
      </c>
      <c r="D3433" s="1" t="s">
        <v>21</v>
      </c>
      <c r="E3433" s="1">
        <v>2</v>
      </c>
      <c r="F3433" s="1" t="s">
        <v>586</v>
      </c>
      <c r="G3433" s="3"/>
      <c r="H3433" s="3">
        <v>0</v>
      </c>
      <c r="I3433" s="9"/>
    </row>
    <row r="3434" spans="1:9">
      <c r="A3434" t="s">
        <v>16</v>
      </c>
      <c r="B3434" t="s">
        <v>585</v>
      </c>
      <c r="C3434" t="str">
        <f t="shared" si="53"/>
        <v xml:space="preserve"> </v>
      </c>
      <c r="D3434" t="s">
        <v>21</v>
      </c>
      <c r="E3434">
        <v>2</v>
      </c>
      <c r="F3434" t="s">
        <v>586</v>
      </c>
      <c r="G3434" s="3"/>
      <c r="H3434" s="3">
        <v>0</v>
      </c>
      <c r="I3434" s="9"/>
    </row>
    <row r="3435" spans="1:9">
      <c r="A3435" s="1" t="s">
        <v>16</v>
      </c>
      <c r="B3435" s="1" t="s">
        <v>585</v>
      </c>
      <c r="C3435" t="str">
        <f t="shared" si="53"/>
        <v xml:space="preserve"> </v>
      </c>
      <c r="D3435" s="1" t="s">
        <v>21</v>
      </c>
      <c r="E3435" s="1">
        <v>2</v>
      </c>
      <c r="F3435" s="1" t="s">
        <v>586</v>
      </c>
      <c r="G3435" s="3"/>
      <c r="H3435" s="3">
        <v>0</v>
      </c>
      <c r="I3435" s="9"/>
    </row>
    <row r="3436" spans="1:9">
      <c r="A3436" t="s">
        <v>16</v>
      </c>
      <c r="B3436" t="s">
        <v>585</v>
      </c>
      <c r="C3436" t="str">
        <f t="shared" si="53"/>
        <v xml:space="preserve"> </v>
      </c>
      <c r="D3436" t="s">
        <v>21</v>
      </c>
      <c r="E3436">
        <v>2</v>
      </c>
      <c r="F3436" t="s">
        <v>586</v>
      </c>
      <c r="G3436" s="3"/>
      <c r="H3436" s="3">
        <v>0</v>
      </c>
      <c r="I3436" s="9"/>
    </row>
    <row r="3437" spans="1:9">
      <c r="A3437" s="1" t="s">
        <v>16</v>
      </c>
      <c r="B3437" s="1" t="s">
        <v>585</v>
      </c>
      <c r="C3437" t="str">
        <f t="shared" si="53"/>
        <v xml:space="preserve"> </v>
      </c>
      <c r="D3437" s="1" t="s">
        <v>21</v>
      </c>
      <c r="E3437" s="1">
        <v>2</v>
      </c>
      <c r="F3437" s="1" t="s">
        <v>586</v>
      </c>
      <c r="G3437" s="3"/>
      <c r="H3437" s="3">
        <v>0</v>
      </c>
      <c r="I3437" s="9"/>
    </row>
    <row r="3438" spans="1:9">
      <c r="A3438" t="s">
        <v>16</v>
      </c>
      <c r="B3438" t="s">
        <v>585</v>
      </c>
      <c r="C3438" t="str">
        <f t="shared" si="53"/>
        <v>10045</v>
      </c>
      <c r="D3438" t="s">
        <v>21</v>
      </c>
      <c r="E3438">
        <v>2</v>
      </c>
      <c r="F3438" t="s">
        <v>586</v>
      </c>
      <c r="G3438" t="s">
        <v>15</v>
      </c>
      <c r="H3438" s="2">
        <f>H3422-SUMIF(G3423:G3437,"&lt;&gt;",H3423:H3437)</f>
        <v>0</v>
      </c>
    </row>
    <row r="3439" spans="1:9">
      <c r="A3439" s="1"/>
      <c r="B3439" s="1"/>
      <c r="C3439" t="str">
        <f t="shared" si="53"/>
        <v xml:space="preserve"> </v>
      </c>
      <c r="D3439" s="1"/>
      <c r="E3439" s="1"/>
      <c r="F3439" s="1"/>
      <c r="G3439" s="1"/>
      <c r="H3439" s="1"/>
      <c r="I3439" s="43"/>
    </row>
    <row r="3440" spans="1:9">
      <c r="A3440" t="s">
        <v>16</v>
      </c>
      <c r="B3440" t="s">
        <v>589</v>
      </c>
      <c r="C3440" t="str">
        <f t="shared" si="53"/>
        <v xml:space="preserve"> </v>
      </c>
      <c r="D3440">
        <v>1</v>
      </c>
      <c r="E3440">
        <v>2</v>
      </c>
      <c r="F3440" t="s">
        <v>590</v>
      </c>
      <c r="G3440" t="s">
        <v>13</v>
      </c>
      <c r="H3440" s="2">
        <f>VLOOKUP(B3440,'uc_2024-25'!D:U, 18, FALSE)</f>
        <v>56</v>
      </c>
      <c r="I3440" s="9"/>
    </row>
    <row r="3441" spans="1:9">
      <c r="A3441" s="1" t="s">
        <v>16</v>
      </c>
      <c r="B3441" s="1" t="s">
        <v>589</v>
      </c>
      <c r="C3441" t="str">
        <f t="shared" si="53"/>
        <v xml:space="preserve"> </v>
      </c>
      <c r="D3441" s="1">
        <v>1</v>
      </c>
      <c r="E3441" s="1">
        <v>2</v>
      </c>
      <c r="F3441" s="1" t="s">
        <v>590</v>
      </c>
      <c r="G3441" s="4" t="str">
        <f>VLOOKUP(B3440,'uc_2024-25'!D:AB, 25, FALSE)</f>
        <v>Coordenação externa ao ISA</v>
      </c>
      <c r="H3441" s="3">
        <v>0</v>
      </c>
      <c r="I3441" s="9"/>
    </row>
    <row r="3442" spans="1:9">
      <c r="A3442" t="s">
        <v>16</v>
      </c>
      <c r="B3442" t="s">
        <v>589</v>
      </c>
      <c r="C3442" t="str">
        <f t="shared" si="53"/>
        <v xml:space="preserve"> </v>
      </c>
      <c r="D3442">
        <v>1</v>
      </c>
      <c r="E3442">
        <v>2</v>
      </c>
      <c r="F3442" t="s">
        <v>590</v>
      </c>
      <c r="G3442" s="3" t="s">
        <v>591</v>
      </c>
      <c r="H3442" s="3">
        <v>56</v>
      </c>
      <c r="I3442" s="9"/>
    </row>
    <row r="3443" spans="1:9">
      <c r="A3443" s="1" t="s">
        <v>16</v>
      </c>
      <c r="B3443" s="1" t="s">
        <v>589</v>
      </c>
      <c r="C3443" t="str">
        <f t="shared" si="53"/>
        <v xml:space="preserve"> </v>
      </c>
      <c r="D3443" s="1">
        <v>1</v>
      </c>
      <c r="E3443" s="1">
        <v>2</v>
      </c>
      <c r="F3443" s="1" t="s">
        <v>590</v>
      </c>
      <c r="G3443" s="3"/>
      <c r="H3443" s="3">
        <v>0</v>
      </c>
      <c r="I3443" s="9"/>
    </row>
    <row r="3444" spans="1:9">
      <c r="A3444" t="s">
        <v>16</v>
      </c>
      <c r="B3444" t="s">
        <v>589</v>
      </c>
      <c r="C3444" t="str">
        <f t="shared" si="53"/>
        <v xml:space="preserve"> </v>
      </c>
      <c r="D3444">
        <v>1</v>
      </c>
      <c r="E3444">
        <v>2</v>
      </c>
      <c r="F3444" t="s">
        <v>590</v>
      </c>
      <c r="G3444" s="3"/>
      <c r="H3444" s="3">
        <v>0</v>
      </c>
      <c r="I3444" s="9"/>
    </row>
    <row r="3445" spans="1:9">
      <c r="A3445" s="1" t="s">
        <v>16</v>
      </c>
      <c r="B3445" s="1" t="s">
        <v>589</v>
      </c>
      <c r="C3445" t="str">
        <f t="shared" si="53"/>
        <v xml:space="preserve"> </v>
      </c>
      <c r="D3445" s="1">
        <v>1</v>
      </c>
      <c r="E3445" s="1">
        <v>2</v>
      </c>
      <c r="F3445" s="1" t="s">
        <v>590</v>
      </c>
      <c r="G3445" s="3"/>
      <c r="H3445" s="3">
        <v>0</v>
      </c>
      <c r="I3445" s="9"/>
    </row>
    <row r="3446" spans="1:9">
      <c r="A3446" t="s">
        <v>16</v>
      </c>
      <c r="B3446" t="s">
        <v>589</v>
      </c>
      <c r="C3446" t="str">
        <f t="shared" si="53"/>
        <v xml:space="preserve"> </v>
      </c>
      <c r="D3446">
        <v>1</v>
      </c>
      <c r="E3446">
        <v>2</v>
      </c>
      <c r="F3446" t="s">
        <v>590</v>
      </c>
      <c r="G3446" s="3"/>
      <c r="H3446" s="3">
        <v>0</v>
      </c>
      <c r="I3446" s="9"/>
    </row>
    <row r="3447" spans="1:9">
      <c r="A3447" s="1" t="s">
        <v>16</v>
      </c>
      <c r="B3447" s="1" t="s">
        <v>589</v>
      </c>
      <c r="C3447" t="str">
        <f t="shared" si="53"/>
        <v xml:space="preserve"> </v>
      </c>
      <c r="D3447" s="1">
        <v>1</v>
      </c>
      <c r="E3447" s="1">
        <v>2</v>
      </c>
      <c r="F3447" s="1" t="s">
        <v>590</v>
      </c>
      <c r="G3447" s="3"/>
      <c r="H3447" s="3">
        <v>0</v>
      </c>
      <c r="I3447" s="9"/>
    </row>
    <row r="3448" spans="1:9">
      <c r="A3448" t="s">
        <v>16</v>
      </c>
      <c r="B3448" t="s">
        <v>589</v>
      </c>
      <c r="C3448" t="str">
        <f t="shared" si="53"/>
        <v xml:space="preserve"> </v>
      </c>
      <c r="D3448">
        <v>1</v>
      </c>
      <c r="E3448">
        <v>2</v>
      </c>
      <c r="F3448" t="s">
        <v>590</v>
      </c>
      <c r="G3448" s="3"/>
      <c r="H3448" s="3">
        <v>0</v>
      </c>
      <c r="I3448" s="9"/>
    </row>
    <row r="3449" spans="1:9">
      <c r="A3449" s="1" t="s">
        <v>16</v>
      </c>
      <c r="B3449" s="1" t="s">
        <v>589</v>
      </c>
      <c r="C3449" t="str">
        <f t="shared" si="53"/>
        <v xml:space="preserve"> </v>
      </c>
      <c r="D3449" s="1">
        <v>1</v>
      </c>
      <c r="E3449" s="1">
        <v>2</v>
      </c>
      <c r="F3449" s="1" t="s">
        <v>590</v>
      </c>
      <c r="G3449" s="3"/>
      <c r="H3449" s="3">
        <v>0</v>
      </c>
      <c r="I3449" s="9"/>
    </row>
    <row r="3450" spans="1:9">
      <c r="A3450" t="s">
        <v>16</v>
      </c>
      <c r="B3450" t="s">
        <v>589</v>
      </c>
      <c r="C3450" t="str">
        <f t="shared" si="53"/>
        <v xml:space="preserve"> </v>
      </c>
      <c r="D3450">
        <v>1</v>
      </c>
      <c r="E3450">
        <v>2</v>
      </c>
      <c r="F3450" t="s">
        <v>590</v>
      </c>
      <c r="G3450" s="3"/>
      <c r="H3450" s="3">
        <v>0</v>
      </c>
      <c r="I3450" s="9"/>
    </row>
    <row r="3451" spans="1:9">
      <c r="A3451" s="1" t="s">
        <v>16</v>
      </c>
      <c r="B3451" s="1" t="s">
        <v>589</v>
      </c>
      <c r="C3451" t="str">
        <f t="shared" si="53"/>
        <v xml:space="preserve"> </v>
      </c>
      <c r="D3451" s="1">
        <v>1</v>
      </c>
      <c r="E3451" s="1">
        <v>2</v>
      </c>
      <c r="F3451" s="1" t="s">
        <v>590</v>
      </c>
      <c r="G3451" s="3"/>
      <c r="H3451" s="3">
        <v>0</v>
      </c>
      <c r="I3451" s="9"/>
    </row>
    <row r="3452" spans="1:9">
      <c r="A3452" t="s">
        <v>16</v>
      </c>
      <c r="B3452" t="s">
        <v>589</v>
      </c>
      <c r="C3452" t="str">
        <f t="shared" si="53"/>
        <v xml:space="preserve"> </v>
      </c>
      <c r="D3452">
        <v>1</v>
      </c>
      <c r="E3452">
        <v>2</v>
      </c>
      <c r="F3452" t="s">
        <v>590</v>
      </c>
      <c r="G3452" s="3"/>
      <c r="H3452" s="3">
        <v>0</v>
      </c>
      <c r="I3452" s="9"/>
    </row>
    <row r="3453" spans="1:9">
      <c r="A3453" s="1" t="s">
        <v>16</v>
      </c>
      <c r="B3453" s="1" t="s">
        <v>589</v>
      </c>
      <c r="C3453" t="str">
        <f t="shared" si="53"/>
        <v xml:space="preserve"> </v>
      </c>
      <c r="D3453" s="1">
        <v>1</v>
      </c>
      <c r="E3453" s="1">
        <v>2</v>
      </c>
      <c r="F3453" s="1" t="s">
        <v>590</v>
      </c>
      <c r="G3453" s="3"/>
      <c r="H3453" s="3">
        <v>0</v>
      </c>
      <c r="I3453" s="9"/>
    </row>
    <row r="3454" spans="1:9">
      <c r="A3454" t="s">
        <v>16</v>
      </c>
      <c r="B3454" t="s">
        <v>589</v>
      </c>
      <c r="C3454" t="str">
        <f t="shared" si="53"/>
        <v xml:space="preserve"> </v>
      </c>
      <c r="D3454">
        <v>1</v>
      </c>
      <c r="E3454">
        <v>2</v>
      </c>
      <c r="F3454" t="s">
        <v>590</v>
      </c>
      <c r="G3454" s="3"/>
      <c r="H3454" s="3">
        <v>0</v>
      </c>
      <c r="I3454" s="9"/>
    </row>
    <row r="3455" spans="1:9">
      <c r="A3455" s="1" t="s">
        <v>16</v>
      </c>
      <c r="B3455" s="1" t="s">
        <v>589</v>
      </c>
      <c r="C3455" t="str">
        <f t="shared" si="53"/>
        <v xml:space="preserve"> </v>
      </c>
      <c r="D3455" s="1">
        <v>1</v>
      </c>
      <c r="E3455" s="1">
        <v>2</v>
      </c>
      <c r="F3455" s="1" t="s">
        <v>590</v>
      </c>
      <c r="G3455" s="3"/>
      <c r="H3455" s="3">
        <v>0</v>
      </c>
      <c r="I3455" s="9"/>
    </row>
    <row r="3456" spans="1:9">
      <c r="A3456" t="s">
        <v>16</v>
      </c>
      <c r="B3456" t="s">
        <v>589</v>
      </c>
      <c r="C3456" t="str">
        <f t="shared" si="53"/>
        <v>10046</v>
      </c>
      <c r="D3456">
        <v>1</v>
      </c>
      <c r="E3456">
        <v>2</v>
      </c>
      <c r="F3456" t="s">
        <v>590</v>
      </c>
      <c r="G3456" t="s">
        <v>15</v>
      </c>
      <c r="H3456" s="2">
        <f>H3440-SUMIF(G3441:G3455,"&lt;&gt;",H3441:H3455)</f>
        <v>0</v>
      </c>
    </row>
    <row r="3457" spans="1:9">
      <c r="A3457" s="1"/>
      <c r="B3457" s="1"/>
      <c r="C3457" t="str">
        <f t="shared" si="53"/>
        <v xml:space="preserve"> </v>
      </c>
      <c r="D3457" s="1"/>
      <c r="E3457" s="1"/>
      <c r="F3457" s="1"/>
      <c r="G3457" s="1"/>
      <c r="H3457" s="1"/>
      <c r="I3457" s="43"/>
    </row>
    <row r="3458" spans="1:9">
      <c r="A3458" t="s">
        <v>8</v>
      </c>
      <c r="B3458" t="s">
        <v>592</v>
      </c>
      <c r="C3458" t="str">
        <f t="shared" si="53"/>
        <v xml:space="preserve"> </v>
      </c>
      <c r="D3458">
        <v>1</v>
      </c>
      <c r="E3458">
        <v>2</v>
      </c>
      <c r="F3458" t="s">
        <v>593</v>
      </c>
      <c r="G3458" t="s">
        <v>13</v>
      </c>
      <c r="H3458" s="2">
        <f>VLOOKUP(B3458,'uc_2024-25'!D:U, 18, FALSE)</f>
        <v>0</v>
      </c>
      <c r="I3458" s="9"/>
    </row>
    <row r="3459" spans="1:9" ht="30.75">
      <c r="A3459" s="1" t="s">
        <v>8</v>
      </c>
      <c r="B3459" s="1" t="s">
        <v>592</v>
      </c>
      <c r="C3459" t="str">
        <f t="shared" ref="C3459:C3522" si="54">IF(G3459="Em falta (positivo); A mais (negativo):",B3459," ")</f>
        <v xml:space="preserve"> </v>
      </c>
      <c r="D3459" s="1">
        <v>1</v>
      </c>
      <c r="E3459" s="1">
        <v>2</v>
      </c>
      <c r="F3459" s="1" t="s">
        <v>593</v>
      </c>
      <c r="G3459" s="4" t="str">
        <f>VLOOKUP(B3458,'uc_2024-25'!D:AB, 25, FALSE)</f>
        <v>Luís Manuel Bignolas Mira da Silva</v>
      </c>
      <c r="H3459" s="3">
        <v>0</v>
      </c>
      <c r="I3459" s="9" t="s">
        <v>594</v>
      </c>
    </row>
    <row r="3460" spans="1:9">
      <c r="A3460" t="s">
        <v>8</v>
      </c>
      <c r="B3460" t="s">
        <v>592</v>
      </c>
      <c r="C3460" t="str">
        <f t="shared" si="54"/>
        <v xml:space="preserve"> </v>
      </c>
      <c r="D3460">
        <v>1</v>
      </c>
      <c r="E3460">
        <v>2</v>
      </c>
      <c r="F3460" t="s">
        <v>593</v>
      </c>
      <c r="G3460" s="3"/>
      <c r="H3460" s="3">
        <v>0</v>
      </c>
      <c r="I3460" s="9"/>
    </row>
    <row r="3461" spans="1:9">
      <c r="A3461" s="1" t="s">
        <v>8</v>
      </c>
      <c r="B3461" s="1" t="s">
        <v>592</v>
      </c>
      <c r="C3461" t="str">
        <f t="shared" si="54"/>
        <v xml:space="preserve"> </v>
      </c>
      <c r="D3461" s="1">
        <v>1</v>
      </c>
      <c r="E3461" s="1">
        <v>2</v>
      </c>
      <c r="F3461" s="1" t="s">
        <v>593</v>
      </c>
      <c r="G3461" s="3"/>
      <c r="H3461" s="3">
        <v>0</v>
      </c>
      <c r="I3461" s="9"/>
    </row>
    <row r="3462" spans="1:9">
      <c r="A3462" t="s">
        <v>8</v>
      </c>
      <c r="B3462" t="s">
        <v>592</v>
      </c>
      <c r="C3462" t="str">
        <f t="shared" si="54"/>
        <v xml:space="preserve"> </v>
      </c>
      <c r="D3462">
        <v>1</v>
      </c>
      <c r="E3462">
        <v>2</v>
      </c>
      <c r="F3462" t="s">
        <v>593</v>
      </c>
      <c r="G3462" s="3"/>
      <c r="H3462" s="3">
        <v>0</v>
      </c>
      <c r="I3462" s="9"/>
    </row>
    <row r="3463" spans="1:9">
      <c r="A3463" s="1" t="s">
        <v>8</v>
      </c>
      <c r="B3463" s="1" t="s">
        <v>592</v>
      </c>
      <c r="C3463" t="str">
        <f t="shared" si="54"/>
        <v xml:space="preserve"> </v>
      </c>
      <c r="D3463" s="1">
        <v>1</v>
      </c>
      <c r="E3463" s="1">
        <v>2</v>
      </c>
      <c r="F3463" s="1" t="s">
        <v>593</v>
      </c>
      <c r="G3463" s="3"/>
      <c r="H3463" s="3">
        <v>0</v>
      </c>
      <c r="I3463" s="9"/>
    </row>
    <row r="3464" spans="1:9">
      <c r="A3464" t="s">
        <v>8</v>
      </c>
      <c r="B3464" t="s">
        <v>592</v>
      </c>
      <c r="C3464" t="str">
        <f t="shared" si="54"/>
        <v xml:space="preserve"> </v>
      </c>
      <c r="D3464">
        <v>1</v>
      </c>
      <c r="E3464">
        <v>2</v>
      </c>
      <c r="F3464" t="s">
        <v>593</v>
      </c>
      <c r="G3464" s="3"/>
      <c r="H3464" s="3">
        <v>0</v>
      </c>
      <c r="I3464" s="9"/>
    </row>
    <row r="3465" spans="1:9">
      <c r="A3465" s="1" t="s">
        <v>8</v>
      </c>
      <c r="B3465" s="1" t="s">
        <v>592</v>
      </c>
      <c r="C3465" t="str">
        <f t="shared" si="54"/>
        <v xml:space="preserve"> </v>
      </c>
      <c r="D3465" s="1">
        <v>1</v>
      </c>
      <c r="E3465" s="1">
        <v>2</v>
      </c>
      <c r="F3465" s="1" t="s">
        <v>593</v>
      </c>
      <c r="G3465" s="3"/>
      <c r="H3465" s="3">
        <v>0</v>
      </c>
      <c r="I3465" s="9"/>
    </row>
    <row r="3466" spans="1:9">
      <c r="A3466" t="s">
        <v>8</v>
      </c>
      <c r="B3466" t="s">
        <v>592</v>
      </c>
      <c r="C3466" t="str">
        <f t="shared" si="54"/>
        <v xml:space="preserve"> </v>
      </c>
      <c r="D3466">
        <v>1</v>
      </c>
      <c r="E3466">
        <v>2</v>
      </c>
      <c r="F3466" t="s">
        <v>593</v>
      </c>
      <c r="G3466" s="3"/>
      <c r="H3466" s="3">
        <v>0</v>
      </c>
      <c r="I3466" s="9"/>
    </row>
    <row r="3467" spans="1:9">
      <c r="A3467" s="1" t="s">
        <v>8</v>
      </c>
      <c r="B3467" s="1" t="s">
        <v>592</v>
      </c>
      <c r="C3467" t="str">
        <f t="shared" si="54"/>
        <v xml:space="preserve"> </v>
      </c>
      <c r="D3467" s="1">
        <v>1</v>
      </c>
      <c r="E3467" s="1">
        <v>2</v>
      </c>
      <c r="F3467" s="1" t="s">
        <v>593</v>
      </c>
      <c r="G3467" s="3"/>
      <c r="H3467" s="3">
        <v>0</v>
      </c>
      <c r="I3467" s="9"/>
    </row>
    <row r="3468" spans="1:9">
      <c r="A3468" t="s">
        <v>8</v>
      </c>
      <c r="B3468" t="s">
        <v>592</v>
      </c>
      <c r="C3468" t="str">
        <f t="shared" si="54"/>
        <v xml:space="preserve"> </v>
      </c>
      <c r="D3468">
        <v>1</v>
      </c>
      <c r="E3468">
        <v>2</v>
      </c>
      <c r="F3468" t="s">
        <v>593</v>
      </c>
      <c r="G3468" s="3"/>
      <c r="H3468" s="3">
        <v>0</v>
      </c>
      <c r="I3468" s="9"/>
    </row>
    <row r="3469" spans="1:9">
      <c r="A3469" s="1" t="s">
        <v>8</v>
      </c>
      <c r="B3469" s="1" t="s">
        <v>592</v>
      </c>
      <c r="C3469" t="str">
        <f t="shared" si="54"/>
        <v xml:space="preserve"> </v>
      </c>
      <c r="D3469" s="1">
        <v>1</v>
      </c>
      <c r="E3469" s="1">
        <v>2</v>
      </c>
      <c r="F3469" s="1" t="s">
        <v>593</v>
      </c>
      <c r="G3469" s="3"/>
      <c r="H3469" s="3">
        <v>0</v>
      </c>
      <c r="I3469" s="9"/>
    </row>
    <row r="3470" spans="1:9">
      <c r="A3470" t="s">
        <v>8</v>
      </c>
      <c r="B3470" t="s">
        <v>592</v>
      </c>
      <c r="C3470" t="str">
        <f t="shared" si="54"/>
        <v xml:space="preserve"> </v>
      </c>
      <c r="D3470">
        <v>1</v>
      </c>
      <c r="E3470">
        <v>2</v>
      </c>
      <c r="F3470" t="s">
        <v>593</v>
      </c>
      <c r="G3470" s="3"/>
      <c r="H3470" s="3">
        <v>0</v>
      </c>
      <c r="I3470" s="9"/>
    </row>
    <row r="3471" spans="1:9">
      <c r="A3471" s="1" t="s">
        <v>8</v>
      </c>
      <c r="B3471" s="1" t="s">
        <v>592</v>
      </c>
      <c r="C3471" t="str">
        <f t="shared" si="54"/>
        <v xml:space="preserve"> </v>
      </c>
      <c r="D3471" s="1">
        <v>1</v>
      </c>
      <c r="E3471" s="1">
        <v>2</v>
      </c>
      <c r="F3471" s="1" t="s">
        <v>593</v>
      </c>
      <c r="G3471" s="3"/>
      <c r="H3471" s="3">
        <v>0</v>
      </c>
      <c r="I3471" s="9"/>
    </row>
    <row r="3472" spans="1:9">
      <c r="A3472" t="s">
        <v>8</v>
      </c>
      <c r="B3472" t="s">
        <v>592</v>
      </c>
      <c r="C3472" t="str">
        <f t="shared" si="54"/>
        <v xml:space="preserve"> </v>
      </c>
      <c r="D3472">
        <v>1</v>
      </c>
      <c r="E3472">
        <v>2</v>
      </c>
      <c r="F3472" t="s">
        <v>593</v>
      </c>
      <c r="G3472" s="3"/>
      <c r="H3472" s="3">
        <v>0</v>
      </c>
      <c r="I3472" s="9"/>
    </row>
    <row r="3473" spans="1:9">
      <c r="A3473" s="1" t="s">
        <v>8</v>
      </c>
      <c r="B3473" s="1" t="s">
        <v>592</v>
      </c>
      <c r="C3473" t="str">
        <f t="shared" si="54"/>
        <v xml:space="preserve"> </v>
      </c>
      <c r="D3473" s="1">
        <v>1</v>
      </c>
      <c r="E3473" s="1">
        <v>2</v>
      </c>
      <c r="F3473" s="1" t="s">
        <v>593</v>
      </c>
      <c r="G3473" s="3"/>
      <c r="H3473" s="3">
        <v>0</v>
      </c>
      <c r="I3473" s="9"/>
    </row>
    <row r="3474" spans="1:9">
      <c r="A3474" t="s">
        <v>8</v>
      </c>
      <c r="B3474" t="s">
        <v>592</v>
      </c>
      <c r="C3474" t="str">
        <f t="shared" si="54"/>
        <v>cod30079039</v>
      </c>
      <c r="D3474">
        <v>1</v>
      </c>
      <c r="E3474">
        <v>2</v>
      </c>
      <c r="F3474" t="s">
        <v>593</v>
      </c>
      <c r="G3474" t="s">
        <v>15</v>
      </c>
      <c r="H3474" s="2">
        <f>H3458-SUMIF(G3459:G3473,"&lt;&gt;",H3459:H3473)</f>
        <v>0</v>
      </c>
    </row>
    <row r="3475" spans="1:9">
      <c r="A3475" s="1"/>
      <c r="B3475" s="1"/>
      <c r="C3475" t="str">
        <f t="shared" si="54"/>
        <v xml:space="preserve"> </v>
      </c>
      <c r="D3475" s="1"/>
      <c r="E3475" s="1"/>
      <c r="F3475" s="1"/>
      <c r="G3475" s="1"/>
      <c r="H3475" s="1"/>
      <c r="I3475" s="43"/>
    </row>
    <row r="3476" spans="1:9" ht="30.75">
      <c r="A3476" t="s">
        <v>16</v>
      </c>
      <c r="B3476" t="s">
        <v>595</v>
      </c>
      <c r="C3476" t="str">
        <f t="shared" si="54"/>
        <v xml:space="preserve"> </v>
      </c>
      <c r="D3476" t="s">
        <v>21</v>
      </c>
      <c r="E3476">
        <v>2</v>
      </c>
      <c r="F3476" t="s">
        <v>596</v>
      </c>
      <c r="G3476" t="s">
        <v>13</v>
      </c>
      <c r="H3476" s="2">
        <f>VLOOKUP(B3476,'uc_2024-25'!D:U, 18, FALSE)</f>
        <v>56</v>
      </c>
      <c r="I3476" s="9" t="s">
        <v>597</v>
      </c>
    </row>
    <row r="3477" spans="1:9">
      <c r="A3477" s="1" t="s">
        <v>16</v>
      </c>
      <c r="B3477" s="1" t="s">
        <v>595</v>
      </c>
      <c r="C3477" t="str">
        <f t="shared" si="54"/>
        <v xml:space="preserve"> </v>
      </c>
      <c r="D3477" s="1" t="s">
        <v>21</v>
      </c>
      <c r="E3477" s="1">
        <v>2</v>
      </c>
      <c r="F3477" s="1" t="s">
        <v>596</v>
      </c>
      <c r="G3477" s="4" t="str">
        <f>VLOOKUP(B3476,'uc_2024-25'!D:AB, 25, FALSE)</f>
        <v>João Rui Rolim Fernandes Machado Lopes</v>
      </c>
      <c r="H3477" s="3">
        <v>56</v>
      </c>
      <c r="I3477" s="9" t="s">
        <v>598</v>
      </c>
    </row>
    <row r="3478" spans="1:9">
      <c r="A3478" t="s">
        <v>16</v>
      </c>
      <c r="B3478" t="s">
        <v>595</v>
      </c>
      <c r="C3478" t="str">
        <f t="shared" si="54"/>
        <v xml:space="preserve"> </v>
      </c>
      <c r="D3478" t="s">
        <v>21</v>
      </c>
      <c r="E3478">
        <v>2</v>
      </c>
      <c r="F3478" t="s">
        <v>596</v>
      </c>
      <c r="G3478" s="3"/>
      <c r="H3478" s="3">
        <v>0</v>
      </c>
      <c r="I3478" s="9"/>
    </row>
    <row r="3479" spans="1:9">
      <c r="A3479" s="1" t="s">
        <v>16</v>
      </c>
      <c r="B3479" s="1" t="s">
        <v>595</v>
      </c>
      <c r="C3479" t="str">
        <f t="shared" si="54"/>
        <v xml:space="preserve"> </v>
      </c>
      <c r="D3479" s="1" t="s">
        <v>21</v>
      </c>
      <c r="E3479" s="1">
        <v>2</v>
      </c>
      <c r="F3479" s="1" t="s">
        <v>596</v>
      </c>
      <c r="G3479" s="3"/>
      <c r="H3479" s="3">
        <v>0</v>
      </c>
      <c r="I3479" s="9"/>
    </row>
    <row r="3480" spans="1:9">
      <c r="A3480" t="s">
        <v>16</v>
      </c>
      <c r="B3480" t="s">
        <v>595</v>
      </c>
      <c r="C3480" t="str">
        <f t="shared" si="54"/>
        <v xml:space="preserve"> </v>
      </c>
      <c r="D3480" t="s">
        <v>21</v>
      </c>
      <c r="E3480">
        <v>2</v>
      </c>
      <c r="F3480" t="s">
        <v>596</v>
      </c>
      <c r="G3480" s="3"/>
      <c r="H3480" s="3">
        <v>0</v>
      </c>
      <c r="I3480" s="9"/>
    </row>
    <row r="3481" spans="1:9">
      <c r="A3481" s="1" t="s">
        <v>16</v>
      </c>
      <c r="B3481" s="1" t="s">
        <v>595</v>
      </c>
      <c r="C3481" t="str">
        <f t="shared" si="54"/>
        <v xml:space="preserve"> </v>
      </c>
      <c r="D3481" s="1" t="s">
        <v>21</v>
      </c>
      <c r="E3481" s="1">
        <v>2</v>
      </c>
      <c r="F3481" s="1" t="s">
        <v>596</v>
      </c>
      <c r="G3481" s="3"/>
      <c r="H3481" s="3">
        <v>0</v>
      </c>
      <c r="I3481" s="9"/>
    </row>
    <row r="3482" spans="1:9">
      <c r="A3482" t="s">
        <v>16</v>
      </c>
      <c r="B3482" t="s">
        <v>595</v>
      </c>
      <c r="C3482" t="str">
        <f t="shared" si="54"/>
        <v xml:space="preserve"> </v>
      </c>
      <c r="D3482" t="s">
        <v>21</v>
      </c>
      <c r="E3482">
        <v>2</v>
      </c>
      <c r="F3482" t="s">
        <v>596</v>
      </c>
      <c r="G3482" s="3"/>
      <c r="H3482" s="3">
        <v>0</v>
      </c>
      <c r="I3482" s="9"/>
    </row>
    <row r="3483" spans="1:9">
      <c r="A3483" s="1" t="s">
        <v>16</v>
      </c>
      <c r="B3483" s="1" t="s">
        <v>595</v>
      </c>
      <c r="C3483" t="str">
        <f t="shared" si="54"/>
        <v xml:space="preserve"> </v>
      </c>
      <c r="D3483" s="1" t="s">
        <v>21</v>
      </c>
      <c r="E3483" s="1">
        <v>2</v>
      </c>
      <c r="F3483" s="1" t="s">
        <v>596</v>
      </c>
      <c r="G3483" s="3"/>
      <c r="H3483" s="3">
        <v>0</v>
      </c>
      <c r="I3483" s="9"/>
    </row>
    <row r="3484" spans="1:9">
      <c r="A3484" t="s">
        <v>16</v>
      </c>
      <c r="B3484" t="s">
        <v>595</v>
      </c>
      <c r="C3484" t="str">
        <f t="shared" si="54"/>
        <v xml:space="preserve"> </v>
      </c>
      <c r="D3484" t="s">
        <v>21</v>
      </c>
      <c r="E3484">
        <v>2</v>
      </c>
      <c r="F3484" t="s">
        <v>596</v>
      </c>
      <c r="G3484" s="3"/>
      <c r="H3484" s="3">
        <v>0</v>
      </c>
      <c r="I3484" s="9"/>
    </row>
    <row r="3485" spans="1:9">
      <c r="A3485" s="1" t="s">
        <v>16</v>
      </c>
      <c r="B3485" s="1" t="s">
        <v>595</v>
      </c>
      <c r="C3485" t="str">
        <f t="shared" si="54"/>
        <v xml:space="preserve"> </v>
      </c>
      <c r="D3485" s="1" t="s">
        <v>21</v>
      </c>
      <c r="E3485" s="1">
        <v>2</v>
      </c>
      <c r="F3485" s="1" t="s">
        <v>596</v>
      </c>
      <c r="G3485" s="3"/>
      <c r="H3485" s="3">
        <v>0</v>
      </c>
      <c r="I3485" s="9"/>
    </row>
    <row r="3486" spans="1:9">
      <c r="A3486" t="s">
        <v>16</v>
      </c>
      <c r="B3486" t="s">
        <v>595</v>
      </c>
      <c r="C3486" t="str">
        <f t="shared" si="54"/>
        <v xml:space="preserve"> </v>
      </c>
      <c r="D3486" t="s">
        <v>21</v>
      </c>
      <c r="E3486">
        <v>2</v>
      </c>
      <c r="F3486" t="s">
        <v>596</v>
      </c>
      <c r="G3486" s="3"/>
      <c r="H3486" s="3">
        <v>0</v>
      </c>
      <c r="I3486" s="9"/>
    </row>
    <row r="3487" spans="1:9">
      <c r="A3487" s="1" t="s">
        <v>16</v>
      </c>
      <c r="B3487" s="1" t="s">
        <v>595</v>
      </c>
      <c r="C3487" t="str">
        <f t="shared" si="54"/>
        <v xml:space="preserve"> </v>
      </c>
      <c r="D3487" s="1" t="s">
        <v>21</v>
      </c>
      <c r="E3487" s="1">
        <v>2</v>
      </c>
      <c r="F3487" s="1" t="s">
        <v>596</v>
      </c>
      <c r="G3487" s="3"/>
      <c r="H3487" s="3">
        <v>0</v>
      </c>
      <c r="I3487" s="9"/>
    </row>
    <row r="3488" spans="1:9">
      <c r="A3488" t="s">
        <v>16</v>
      </c>
      <c r="B3488" t="s">
        <v>595</v>
      </c>
      <c r="C3488" t="str">
        <f t="shared" si="54"/>
        <v xml:space="preserve"> </v>
      </c>
      <c r="D3488" t="s">
        <v>21</v>
      </c>
      <c r="E3488">
        <v>2</v>
      </c>
      <c r="F3488" t="s">
        <v>596</v>
      </c>
      <c r="G3488" s="3"/>
      <c r="H3488" s="3">
        <v>0</v>
      </c>
      <c r="I3488" s="9"/>
    </row>
    <row r="3489" spans="1:9">
      <c r="A3489" s="1" t="s">
        <v>16</v>
      </c>
      <c r="B3489" s="1" t="s">
        <v>595</v>
      </c>
      <c r="C3489" t="str">
        <f t="shared" si="54"/>
        <v xml:space="preserve"> </v>
      </c>
      <c r="D3489" s="1" t="s">
        <v>21</v>
      </c>
      <c r="E3489" s="1">
        <v>2</v>
      </c>
      <c r="F3489" s="1" t="s">
        <v>596</v>
      </c>
      <c r="G3489" s="3"/>
      <c r="H3489" s="3">
        <v>0</v>
      </c>
      <c r="I3489" s="9"/>
    </row>
    <row r="3490" spans="1:9">
      <c r="A3490" t="s">
        <v>16</v>
      </c>
      <c r="B3490" t="s">
        <v>595</v>
      </c>
      <c r="C3490" t="str">
        <f t="shared" si="54"/>
        <v xml:space="preserve"> </v>
      </c>
      <c r="D3490" t="s">
        <v>21</v>
      </c>
      <c r="E3490">
        <v>2</v>
      </c>
      <c r="F3490" t="s">
        <v>596</v>
      </c>
      <c r="G3490" s="3"/>
      <c r="H3490" s="3">
        <v>0</v>
      </c>
      <c r="I3490" s="9"/>
    </row>
    <row r="3491" spans="1:9">
      <c r="A3491" s="1" t="s">
        <v>16</v>
      </c>
      <c r="B3491" s="1" t="s">
        <v>595</v>
      </c>
      <c r="C3491" t="str">
        <f t="shared" si="54"/>
        <v xml:space="preserve"> </v>
      </c>
      <c r="D3491" s="1" t="s">
        <v>21</v>
      </c>
      <c r="E3491" s="1">
        <v>2</v>
      </c>
      <c r="F3491" s="1" t="s">
        <v>596</v>
      </c>
      <c r="G3491" s="3"/>
      <c r="H3491" s="3">
        <v>0</v>
      </c>
      <c r="I3491" s="9"/>
    </row>
    <row r="3492" spans="1:9">
      <c r="A3492" t="s">
        <v>16</v>
      </c>
      <c r="B3492" t="s">
        <v>595</v>
      </c>
      <c r="C3492" t="str">
        <f t="shared" si="54"/>
        <v>1415</v>
      </c>
      <c r="D3492" t="s">
        <v>21</v>
      </c>
      <c r="E3492">
        <v>2</v>
      </c>
      <c r="F3492" t="s">
        <v>596</v>
      </c>
      <c r="G3492" t="s">
        <v>15</v>
      </c>
      <c r="H3492" s="2">
        <f>H3476-SUMIF(G3477:G3491,"&lt;&gt;",H3477:H3491)</f>
        <v>0</v>
      </c>
    </row>
    <row r="3493" spans="1:9">
      <c r="A3493" s="1"/>
      <c r="B3493" s="1"/>
      <c r="C3493" t="str">
        <f t="shared" si="54"/>
        <v xml:space="preserve"> </v>
      </c>
      <c r="D3493" s="1"/>
      <c r="E3493" s="1"/>
      <c r="F3493" s="1"/>
      <c r="G3493" s="1"/>
      <c r="H3493" s="1"/>
      <c r="I3493" s="43"/>
    </row>
    <row r="3494" spans="1:9">
      <c r="A3494" t="s">
        <v>34</v>
      </c>
      <c r="B3494" t="s">
        <v>599</v>
      </c>
      <c r="C3494" t="str">
        <f t="shared" si="54"/>
        <v xml:space="preserve"> </v>
      </c>
      <c r="D3494">
        <v>3</v>
      </c>
      <c r="E3494">
        <v>1</v>
      </c>
      <c r="F3494" t="s">
        <v>600</v>
      </c>
      <c r="G3494" t="s">
        <v>13</v>
      </c>
      <c r="H3494" s="2">
        <f>VLOOKUP(B3494,'uc_2024-25'!D:U, 18, FALSE)</f>
        <v>56</v>
      </c>
      <c r="I3494" s="9"/>
    </row>
    <row r="3495" spans="1:9">
      <c r="A3495" s="1" t="s">
        <v>34</v>
      </c>
      <c r="B3495" s="1" t="s">
        <v>599</v>
      </c>
      <c r="C3495" t="str">
        <f t="shared" si="54"/>
        <v xml:space="preserve"> </v>
      </c>
      <c r="D3495" s="1">
        <v>3</v>
      </c>
      <c r="E3495" s="1">
        <v>1</v>
      </c>
      <c r="F3495" s="1" t="s">
        <v>600</v>
      </c>
      <c r="G3495" s="4" t="str">
        <f>VLOOKUP(B3494,'uc_2024-25'!D:AB, 25, FALSE)</f>
        <v>João Rui Rolim Fernandes Machado Lopes</v>
      </c>
      <c r="H3495" s="3">
        <v>56</v>
      </c>
      <c r="I3495" s="9"/>
    </row>
    <row r="3496" spans="1:9">
      <c r="A3496" t="s">
        <v>34</v>
      </c>
      <c r="B3496" t="s">
        <v>599</v>
      </c>
      <c r="C3496" t="str">
        <f t="shared" si="54"/>
        <v xml:space="preserve"> </v>
      </c>
      <c r="D3496">
        <v>3</v>
      </c>
      <c r="E3496">
        <v>1</v>
      </c>
      <c r="F3496" t="s">
        <v>600</v>
      </c>
      <c r="G3496" s="3"/>
      <c r="H3496" s="3">
        <v>0</v>
      </c>
      <c r="I3496" s="9"/>
    </row>
    <row r="3497" spans="1:9">
      <c r="A3497" s="1" t="s">
        <v>34</v>
      </c>
      <c r="B3497" s="1" t="s">
        <v>599</v>
      </c>
      <c r="C3497" t="str">
        <f t="shared" si="54"/>
        <v xml:space="preserve"> </v>
      </c>
      <c r="D3497" s="1">
        <v>3</v>
      </c>
      <c r="E3497" s="1">
        <v>1</v>
      </c>
      <c r="F3497" s="1" t="s">
        <v>600</v>
      </c>
      <c r="G3497" s="3"/>
      <c r="H3497" s="3">
        <v>0</v>
      </c>
      <c r="I3497" s="9"/>
    </row>
    <row r="3498" spans="1:9">
      <c r="A3498" t="s">
        <v>34</v>
      </c>
      <c r="B3498" t="s">
        <v>599</v>
      </c>
      <c r="C3498" t="str">
        <f t="shared" si="54"/>
        <v xml:space="preserve"> </v>
      </c>
      <c r="D3498">
        <v>3</v>
      </c>
      <c r="E3498">
        <v>1</v>
      </c>
      <c r="F3498" t="s">
        <v>600</v>
      </c>
      <c r="G3498" s="3"/>
      <c r="H3498" s="3">
        <v>0</v>
      </c>
      <c r="I3498" s="9"/>
    </row>
    <row r="3499" spans="1:9">
      <c r="A3499" s="1" t="s">
        <v>34</v>
      </c>
      <c r="B3499" s="1" t="s">
        <v>599</v>
      </c>
      <c r="C3499" t="str">
        <f t="shared" si="54"/>
        <v xml:space="preserve"> </v>
      </c>
      <c r="D3499" s="1">
        <v>3</v>
      </c>
      <c r="E3499" s="1">
        <v>1</v>
      </c>
      <c r="F3499" s="1" t="s">
        <v>600</v>
      </c>
      <c r="G3499" s="3"/>
      <c r="H3499" s="3">
        <v>0</v>
      </c>
      <c r="I3499" s="9"/>
    </row>
    <row r="3500" spans="1:9">
      <c r="A3500" t="s">
        <v>34</v>
      </c>
      <c r="B3500" t="s">
        <v>599</v>
      </c>
      <c r="C3500" t="str">
        <f t="shared" si="54"/>
        <v xml:space="preserve"> </v>
      </c>
      <c r="D3500">
        <v>3</v>
      </c>
      <c r="E3500">
        <v>1</v>
      </c>
      <c r="F3500" t="s">
        <v>600</v>
      </c>
      <c r="G3500" s="3"/>
      <c r="H3500" s="3">
        <v>0</v>
      </c>
      <c r="I3500" s="9"/>
    </row>
    <row r="3501" spans="1:9">
      <c r="A3501" s="1" t="s">
        <v>34</v>
      </c>
      <c r="B3501" s="1" t="s">
        <v>599</v>
      </c>
      <c r="C3501" t="str">
        <f t="shared" si="54"/>
        <v xml:space="preserve"> </v>
      </c>
      <c r="D3501" s="1">
        <v>3</v>
      </c>
      <c r="E3501" s="1">
        <v>1</v>
      </c>
      <c r="F3501" s="1" t="s">
        <v>600</v>
      </c>
      <c r="G3501" s="3"/>
      <c r="H3501" s="3">
        <v>0</v>
      </c>
      <c r="I3501" s="9"/>
    </row>
    <row r="3502" spans="1:9">
      <c r="A3502" t="s">
        <v>34</v>
      </c>
      <c r="B3502" t="s">
        <v>599</v>
      </c>
      <c r="C3502" t="str">
        <f t="shared" si="54"/>
        <v xml:space="preserve"> </v>
      </c>
      <c r="D3502">
        <v>3</v>
      </c>
      <c r="E3502">
        <v>1</v>
      </c>
      <c r="F3502" t="s">
        <v>600</v>
      </c>
      <c r="G3502" s="3"/>
      <c r="H3502" s="3">
        <v>0</v>
      </c>
      <c r="I3502" s="9"/>
    </row>
    <row r="3503" spans="1:9">
      <c r="A3503" s="1" t="s">
        <v>34</v>
      </c>
      <c r="B3503" s="1" t="s">
        <v>599</v>
      </c>
      <c r="C3503" t="str">
        <f t="shared" si="54"/>
        <v xml:space="preserve"> </v>
      </c>
      <c r="D3503" s="1">
        <v>3</v>
      </c>
      <c r="E3503" s="1">
        <v>1</v>
      </c>
      <c r="F3503" s="1" t="s">
        <v>600</v>
      </c>
      <c r="G3503" s="3"/>
      <c r="H3503" s="3">
        <v>0</v>
      </c>
      <c r="I3503" s="9"/>
    </row>
    <row r="3504" spans="1:9">
      <c r="A3504" t="s">
        <v>34</v>
      </c>
      <c r="B3504" t="s">
        <v>599</v>
      </c>
      <c r="C3504" t="str">
        <f t="shared" si="54"/>
        <v xml:space="preserve"> </v>
      </c>
      <c r="D3504">
        <v>3</v>
      </c>
      <c r="E3504">
        <v>1</v>
      </c>
      <c r="F3504" t="s">
        <v>600</v>
      </c>
      <c r="G3504" s="3"/>
      <c r="H3504" s="3">
        <v>0</v>
      </c>
      <c r="I3504" s="9"/>
    </row>
    <row r="3505" spans="1:9">
      <c r="A3505" s="1" t="s">
        <v>34</v>
      </c>
      <c r="B3505" s="1" t="s">
        <v>599</v>
      </c>
      <c r="C3505" t="str">
        <f t="shared" si="54"/>
        <v xml:space="preserve"> </v>
      </c>
      <c r="D3505" s="1">
        <v>3</v>
      </c>
      <c r="E3505" s="1">
        <v>1</v>
      </c>
      <c r="F3505" s="1" t="s">
        <v>600</v>
      </c>
      <c r="G3505" s="3"/>
      <c r="H3505" s="3">
        <v>0</v>
      </c>
      <c r="I3505" s="9"/>
    </row>
    <row r="3506" spans="1:9">
      <c r="A3506" t="s">
        <v>34</v>
      </c>
      <c r="B3506" t="s">
        <v>599</v>
      </c>
      <c r="C3506" t="str">
        <f t="shared" si="54"/>
        <v xml:space="preserve"> </v>
      </c>
      <c r="D3506">
        <v>3</v>
      </c>
      <c r="E3506">
        <v>1</v>
      </c>
      <c r="F3506" t="s">
        <v>600</v>
      </c>
      <c r="G3506" s="3"/>
      <c r="H3506" s="3">
        <v>0</v>
      </c>
      <c r="I3506" s="9"/>
    </row>
    <row r="3507" spans="1:9">
      <c r="A3507" s="1" t="s">
        <v>34</v>
      </c>
      <c r="B3507" s="1" t="s">
        <v>599</v>
      </c>
      <c r="C3507" t="str">
        <f t="shared" si="54"/>
        <v xml:space="preserve"> </v>
      </c>
      <c r="D3507" s="1">
        <v>3</v>
      </c>
      <c r="E3507" s="1">
        <v>1</v>
      </c>
      <c r="F3507" s="1" t="s">
        <v>600</v>
      </c>
      <c r="G3507" s="3"/>
      <c r="H3507" s="3">
        <v>0</v>
      </c>
      <c r="I3507" s="9"/>
    </row>
    <row r="3508" spans="1:9">
      <c r="A3508" t="s">
        <v>34</v>
      </c>
      <c r="B3508" t="s">
        <v>599</v>
      </c>
      <c r="C3508" t="str">
        <f t="shared" si="54"/>
        <v xml:space="preserve"> </v>
      </c>
      <c r="D3508">
        <v>3</v>
      </c>
      <c r="E3508">
        <v>1</v>
      </c>
      <c r="F3508" t="s">
        <v>600</v>
      </c>
      <c r="G3508" s="3"/>
      <c r="H3508" s="3">
        <v>0</v>
      </c>
      <c r="I3508" s="9"/>
    </row>
    <row r="3509" spans="1:9">
      <c r="A3509" s="1" t="s">
        <v>34</v>
      </c>
      <c r="B3509" s="1" t="s">
        <v>599</v>
      </c>
      <c r="C3509" t="str">
        <f t="shared" si="54"/>
        <v xml:space="preserve"> </v>
      </c>
      <c r="D3509" s="1">
        <v>3</v>
      </c>
      <c r="E3509" s="1">
        <v>1</v>
      </c>
      <c r="F3509" s="1" t="s">
        <v>600</v>
      </c>
      <c r="G3509" s="3"/>
      <c r="H3509" s="3">
        <v>0</v>
      </c>
      <c r="I3509" s="9"/>
    </row>
    <row r="3510" spans="1:9">
      <c r="A3510" t="s">
        <v>34</v>
      </c>
      <c r="B3510" t="s">
        <v>599</v>
      </c>
      <c r="C3510" t="str">
        <f t="shared" si="54"/>
        <v>2524</v>
      </c>
      <c r="D3510">
        <v>3</v>
      </c>
      <c r="E3510">
        <v>1</v>
      </c>
      <c r="F3510" t="s">
        <v>600</v>
      </c>
      <c r="G3510" t="s">
        <v>15</v>
      </c>
      <c r="H3510" s="2">
        <f>H3494-SUMIF(G3495:G3509,"&lt;&gt;",H3495:H3509)</f>
        <v>0</v>
      </c>
    </row>
    <row r="3511" spans="1:9">
      <c r="A3511" s="1"/>
      <c r="B3511" s="1"/>
      <c r="C3511" t="str">
        <f t="shared" si="54"/>
        <v xml:space="preserve"> </v>
      </c>
      <c r="D3511" s="1"/>
      <c r="E3511" s="1"/>
      <c r="F3511" s="1"/>
      <c r="G3511" s="1"/>
      <c r="H3511" s="1"/>
      <c r="I3511" s="43"/>
    </row>
    <row r="3512" spans="1:9">
      <c r="A3512" t="s">
        <v>16</v>
      </c>
      <c r="B3512" t="s">
        <v>601</v>
      </c>
      <c r="C3512" t="str">
        <f t="shared" si="54"/>
        <v xml:space="preserve"> </v>
      </c>
      <c r="D3512">
        <v>1</v>
      </c>
      <c r="E3512">
        <v>2</v>
      </c>
      <c r="F3512" t="s">
        <v>602</v>
      </c>
      <c r="G3512" t="s">
        <v>13</v>
      </c>
      <c r="H3512" s="2">
        <f>VLOOKUP(B3512,'uc_2024-25'!D:U, 18, FALSE)</f>
        <v>0</v>
      </c>
      <c r="I3512" s="9"/>
    </row>
    <row r="3513" spans="1:9">
      <c r="A3513" s="1" t="s">
        <v>16</v>
      </c>
      <c r="B3513" s="1" t="s">
        <v>601</v>
      </c>
      <c r="C3513" t="str">
        <f t="shared" si="54"/>
        <v xml:space="preserve"> </v>
      </c>
      <c r="D3513" s="1">
        <v>1</v>
      </c>
      <c r="E3513" s="1">
        <v>2</v>
      </c>
      <c r="F3513" s="1" t="s">
        <v>602</v>
      </c>
      <c r="G3513" s="4" t="str">
        <f>VLOOKUP(B3512,'uc_2024-25'!D:AB, 25, FALSE)</f>
        <v>Coordenação externa ao ISA</v>
      </c>
      <c r="H3513" s="3">
        <v>0</v>
      </c>
      <c r="I3513" s="9"/>
    </row>
    <row r="3514" spans="1:9">
      <c r="A3514" t="s">
        <v>16</v>
      </c>
      <c r="B3514" t="s">
        <v>601</v>
      </c>
      <c r="C3514" t="str">
        <f t="shared" si="54"/>
        <v xml:space="preserve"> </v>
      </c>
      <c r="D3514">
        <v>1</v>
      </c>
      <c r="E3514">
        <v>2</v>
      </c>
      <c r="F3514" t="s">
        <v>602</v>
      </c>
      <c r="G3514" s="3"/>
      <c r="H3514" s="3">
        <v>0</v>
      </c>
      <c r="I3514" s="9"/>
    </row>
    <row r="3515" spans="1:9">
      <c r="A3515" s="1" t="s">
        <v>16</v>
      </c>
      <c r="B3515" s="1" t="s">
        <v>601</v>
      </c>
      <c r="C3515" t="str">
        <f t="shared" si="54"/>
        <v xml:space="preserve"> </v>
      </c>
      <c r="D3515" s="1">
        <v>1</v>
      </c>
      <c r="E3515" s="1">
        <v>2</v>
      </c>
      <c r="F3515" s="1" t="s">
        <v>602</v>
      </c>
      <c r="G3515" s="3"/>
      <c r="H3515" s="3">
        <v>0</v>
      </c>
      <c r="I3515" s="9"/>
    </row>
    <row r="3516" spans="1:9">
      <c r="A3516" t="s">
        <v>16</v>
      </c>
      <c r="B3516" t="s">
        <v>601</v>
      </c>
      <c r="C3516" t="str">
        <f t="shared" si="54"/>
        <v xml:space="preserve"> </v>
      </c>
      <c r="D3516">
        <v>1</v>
      </c>
      <c r="E3516">
        <v>2</v>
      </c>
      <c r="F3516" t="s">
        <v>602</v>
      </c>
      <c r="G3516" s="3"/>
      <c r="H3516" s="3">
        <v>0</v>
      </c>
      <c r="I3516" s="9"/>
    </row>
    <row r="3517" spans="1:9">
      <c r="A3517" s="1" t="s">
        <v>16</v>
      </c>
      <c r="B3517" s="1" t="s">
        <v>601</v>
      </c>
      <c r="C3517" t="str">
        <f t="shared" si="54"/>
        <v xml:space="preserve"> </v>
      </c>
      <c r="D3517" s="1">
        <v>1</v>
      </c>
      <c r="E3517" s="1">
        <v>2</v>
      </c>
      <c r="F3517" s="1" t="s">
        <v>602</v>
      </c>
      <c r="G3517" s="3"/>
      <c r="H3517" s="3">
        <v>0</v>
      </c>
      <c r="I3517" s="9"/>
    </row>
    <row r="3518" spans="1:9">
      <c r="A3518" t="s">
        <v>16</v>
      </c>
      <c r="B3518" t="s">
        <v>601</v>
      </c>
      <c r="C3518" t="str">
        <f t="shared" si="54"/>
        <v xml:space="preserve"> </v>
      </c>
      <c r="D3518">
        <v>1</v>
      </c>
      <c r="E3518">
        <v>2</v>
      </c>
      <c r="F3518" t="s">
        <v>602</v>
      </c>
      <c r="G3518" s="3"/>
      <c r="H3518" s="3">
        <v>0</v>
      </c>
      <c r="I3518" s="9"/>
    </row>
    <row r="3519" spans="1:9">
      <c r="A3519" s="1" t="s">
        <v>16</v>
      </c>
      <c r="B3519" s="1" t="s">
        <v>601</v>
      </c>
      <c r="C3519" t="str">
        <f t="shared" si="54"/>
        <v xml:space="preserve"> </v>
      </c>
      <c r="D3519" s="1">
        <v>1</v>
      </c>
      <c r="E3519" s="1">
        <v>2</v>
      </c>
      <c r="F3519" s="1" t="s">
        <v>602</v>
      </c>
      <c r="G3519" s="3"/>
      <c r="H3519" s="3">
        <v>0</v>
      </c>
      <c r="I3519" s="9"/>
    </row>
    <row r="3520" spans="1:9">
      <c r="A3520" t="s">
        <v>16</v>
      </c>
      <c r="B3520" t="s">
        <v>601</v>
      </c>
      <c r="C3520" t="str">
        <f t="shared" si="54"/>
        <v xml:space="preserve"> </v>
      </c>
      <c r="D3520">
        <v>1</v>
      </c>
      <c r="E3520">
        <v>2</v>
      </c>
      <c r="F3520" t="s">
        <v>602</v>
      </c>
      <c r="G3520" s="3"/>
      <c r="H3520" s="3">
        <v>0</v>
      </c>
      <c r="I3520" s="9"/>
    </row>
    <row r="3521" spans="1:9">
      <c r="A3521" s="1" t="s">
        <v>16</v>
      </c>
      <c r="B3521" s="1" t="s">
        <v>601</v>
      </c>
      <c r="C3521" t="str">
        <f t="shared" si="54"/>
        <v xml:space="preserve"> </v>
      </c>
      <c r="D3521" s="1">
        <v>1</v>
      </c>
      <c r="E3521" s="1">
        <v>2</v>
      </c>
      <c r="F3521" s="1" t="s">
        <v>602</v>
      </c>
      <c r="G3521" s="3"/>
      <c r="H3521" s="3">
        <v>0</v>
      </c>
      <c r="I3521" s="9"/>
    </row>
    <row r="3522" spans="1:9">
      <c r="A3522" t="s">
        <v>16</v>
      </c>
      <c r="B3522" t="s">
        <v>601</v>
      </c>
      <c r="C3522" t="str">
        <f t="shared" si="54"/>
        <v xml:space="preserve"> </v>
      </c>
      <c r="D3522">
        <v>1</v>
      </c>
      <c r="E3522">
        <v>2</v>
      </c>
      <c r="F3522" t="s">
        <v>602</v>
      </c>
      <c r="G3522" s="3"/>
      <c r="H3522" s="3">
        <v>0</v>
      </c>
      <c r="I3522" s="9"/>
    </row>
    <row r="3523" spans="1:9">
      <c r="A3523" s="1" t="s">
        <v>16</v>
      </c>
      <c r="B3523" s="1" t="s">
        <v>601</v>
      </c>
      <c r="C3523" t="str">
        <f t="shared" ref="C3523:C3586" si="55">IF(G3523="Em falta (positivo); A mais (negativo):",B3523," ")</f>
        <v xml:space="preserve"> </v>
      </c>
      <c r="D3523" s="1">
        <v>1</v>
      </c>
      <c r="E3523" s="1">
        <v>2</v>
      </c>
      <c r="F3523" s="1" t="s">
        <v>602</v>
      </c>
      <c r="G3523" s="3"/>
      <c r="H3523" s="3">
        <v>0</v>
      </c>
      <c r="I3523" s="9"/>
    </row>
    <row r="3524" spans="1:9">
      <c r="A3524" t="s">
        <v>16</v>
      </c>
      <c r="B3524" t="s">
        <v>601</v>
      </c>
      <c r="C3524" t="str">
        <f t="shared" si="55"/>
        <v xml:space="preserve"> </v>
      </c>
      <c r="D3524">
        <v>1</v>
      </c>
      <c r="E3524">
        <v>2</v>
      </c>
      <c r="F3524" t="s">
        <v>602</v>
      </c>
      <c r="G3524" s="3"/>
      <c r="H3524" s="3">
        <v>0</v>
      </c>
      <c r="I3524" s="9"/>
    </row>
    <row r="3525" spans="1:9">
      <c r="A3525" s="1" t="s">
        <v>16</v>
      </c>
      <c r="B3525" s="1" t="s">
        <v>601</v>
      </c>
      <c r="C3525" t="str">
        <f t="shared" si="55"/>
        <v xml:space="preserve"> </v>
      </c>
      <c r="D3525" s="1">
        <v>1</v>
      </c>
      <c r="E3525" s="1">
        <v>2</v>
      </c>
      <c r="F3525" s="1" t="s">
        <v>602</v>
      </c>
      <c r="G3525" s="3"/>
      <c r="H3525" s="3">
        <v>0</v>
      </c>
      <c r="I3525" s="9"/>
    </row>
    <row r="3526" spans="1:9">
      <c r="A3526" t="s">
        <v>16</v>
      </c>
      <c r="B3526" t="s">
        <v>601</v>
      </c>
      <c r="C3526" t="str">
        <f t="shared" si="55"/>
        <v xml:space="preserve"> </v>
      </c>
      <c r="D3526">
        <v>1</v>
      </c>
      <c r="E3526">
        <v>2</v>
      </c>
      <c r="F3526" t="s">
        <v>602</v>
      </c>
      <c r="G3526" s="3"/>
      <c r="H3526" s="3">
        <v>0</v>
      </c>
      <c r="I3526" s="9"/>
    </row>
    <row r="3527" spans="1:9">
      <c r="A3527" s="1" t="s">
        <v>16</v>
      </c>
      <c r="B3527" s="1" t="s">
        <v>601</v>
      </c>
      <c r="C3527" t="str">
        <f t="shared" si="55"/>
        <v xml:space="preserve"> </v>
      </c>
      <c r="D3527" s="1">
        <v>1</v>
      </c>
      <c r="E3527" s="1">
        <v>2</v>
      </c>
      <c r="F3527" s="1" t="s">
        <v>602</v>
      </c>
      <c r="G3527" s="3"/>
      <c r="H3527" s="3">
        <v>0</v>
      </c>
      <c r="I3527" s="9"/>
    </row>
    <row r="3528" spans="1:9">
      <c r="A3528" t="s">
        <v>16</v>
      </c>
      <c r="B3528" t="s">
        <v>601</v>
      </c>
      <c r="C3528" t="str">
        <f t="shared" si="55"/>
        <v>10047</v>
      </c>
      <c r="D3528">
        <v>1</v>
      </c>
      <c r="E3528">
        <v>2</v>
      </c>
      <c r="F3528" t="s">
        <v>602</v>
      </c>
      <c r="G3528" t="s">
        <v>15</v>
      </c>
      <c r="H3528" s="2">
        <f>H3512-SUMIF(G3513:G3527,"&lt;&gt;",H3513:H3527)</f>
        <v>0</v>
      </c>
    </row>
    <row r="3529" spans="1:9">
      <c r="A3529" s="1"/>
      <c r="B3529" s="1"/>
      <c r="C3529" t="str">
        <f t="shared" si="55"/>
        <v xml:space="preserve"> </v>
      </c>
      <c r="D3529" s="1"/>
      <c r="E3529" s="1"/>
      <c r="F3529" s="1"/>
      <c r="G3529" s="1"/>
      <c r="H3529" s="1"/>
      <c r="I3529" s="43"/>
    </row>
    <row r="3530" spans="1:9">
      <c r="A3530" t="s">
        <v>34</v>
      </c>
      <c r="B3530" t="s">
        <v>603</v>
      </c>
      <c r="C3530" t="str">
        <f t="shared" si="55"/>
        <v xml:space="preserve"> </v>
      </c>
      <c r="D3530">
        <v>1</v>
      </c>
      <c r="E3530">
        <v>1</v>
      </c>
      <c r="F3530" t="s">
        <v>604</v>
      </c>
      <c r="G3530" t="s">
        <v>13</v>
      </c>
      <c r="H3530" s="2">
        <f>VLOOKUP(B3530,'uc_2024-25'!D:U, 18, FALSE)</f>
        <v>28</v>
      </c>
      <c r="I3530" s="9"/>
    </row>
    <row r="3531" spans="1:9">
      <c r="A3531" s="1" t="s">
        <v>34</v>
      </c>
      <c r="B3531" s="1" t="s">
        <v>603</v>
      </c>
      <c r="C3531" t="str">
        <f t="shared" si="55"/>
        <v xml:space="preserve"> </v>
      </c>
      <c r="D3531" s="1">
        <v>1</v>
      </c>
      <c r="E3531" s="1">
        <v>1</v>
      </c>
      <c r="F3531" s="1" t="s">
        <v>604</v>
      </c>
      <c r="G3531" s="4" t="str">
        <f>VLOOKUP(B3530,'uc_2024-25'!D:AB, 25, FALSE)</f>
        <v>Maria Cabral Matos Silva Aires Pereira</v>
      </c>
      <c r="H3531" s="3">
        <v>2</v>
      </c>
      <c r="I3531" s="9"/>
    </row>
    <row r="3532" spans="1:9">
      <c r="A3532" t="s">
        <v>34</v>
      </c>
      <c r="B3532" t="s">
        <v>603</v>
      </c>
      <c r="C3532" t="str">
        <f t="shared" si="55"/>
        <v xml:space="preserve"> </v>
      </c>
      <c r="D3532">
        <v>1</v>
      </c>
      <c r="E3532">
        <v>1</v>
      </c>
      <c r="F3532" t="s">
        <v>604</v>
      </c>
      <c r="G3532" s="3"/>
      <c r="H3532" s="3">
        <v>26</v>
      </c>
      <c r="I3532" s="9" t="s">
        <v>605</v>
      </c>
    </row>
    <row r="3533" spans="1:9">
      <c r="A3533" s="1" t="s">
        <v>34</v>
      </c>
      <c r="B3533" s="1" t="s">
        <v>603</v>
      </c>
      <c r="C3533" t="str">
        <f t="shared" si="55"/>
        <v xml:space="preserve"> </v>
      </c>
      <c r="D3533" s="1">
        <v>1</v>
      </c>
      <c r="E3533" s="1">
        <v>1</v>
      </c>
      <c r="F3533" s="1" t="s">
        <v>604</v>
      </c>
      <c r="G3533" s="3"/>
      <c r="H3533" s="3">
        <v>0</v>
      </c>
      <c r="I3533" s="9"/>
    </row>
    <row r="3534" spans="1:9">
      <c r="A3534" t="s">
        <v>34</v>
      </c>
      <c r="B3534" t="s">
        <v>603</v>
      </c>
      <c r="C3534" t="str">
        <f t="shared" si="55"/>
        <v xml:space="preserve"> </v>
      </c>
      <c r="D3534">
        <v>1</v>
      </c>
      <c r="E3534">
        <v>1</v>
      </c>
      <c r="F3534" t="s">
        <v>604</v>
      </c>
      <c r="G3534" s="3"/>
      <c r="H3534" s="3">
        <v>0</v>
      </c>
      <c r="I3534" s="9"/>
    </row>
    <row r="3535" spans="1:9">
      <c r="A3535" s="1" t="s">
        <v>34</v>
      </c>
      <c r="B3535" s="1" t="s">
        <v>603</v>
      </c>
      <c r="C3535" t="str">
        <f t="shared" si="55"/>
        <v xml:space="preserve"> </v>
      </c>
      <c r="D3535" s="1">
        <v>1</v>
      </c>
      <c r="E3535" s="1">
        <v>1</v>
      </c>
      <c r="F3535" s="1" t="s">
        <v>604</v>
      </c>
      <c r="G3535" s="3"/>
      <c r="H3535" s="3">
        <v>0</v>
      </c>
      <c r="I3535" s="9"/>
    </row>
    <row r="3536" spans="1:9">
      <c r="A3536" t="s">
        <v>34</v>
      </c>
      <c r="B3536" t="s">
        <v>603</v>
      </c>
      <c r="C3536" t="str">
        <f t="shared" si="55"/>
        <v xml:space="preserve"> </v>
      </c>
      <c r="D3536">
        <v>1</v>
      </c>
      <c r="E3536">
        <v>1</v>
      </c>
      <c r="F3536" t="s">
        <v>604</v>
      </c>
      <c r="G3536" s="3"/>
      <c r="H3536" s="3">
        <v>0</v>
      </c>
      <c r="I3536" s="9"/>
    </row>
    <row r="3537" spans="1:9">
      <c r="A3537" s="1" t="s">
        <v>34</v>
      </c>
      <c r="B3537" s="1" t="s">
        <v>603</v>
      </c>
      <c r="C3537" t="str">
        <f t="shared" si="55"/>
        <v xml:space="preserve"> </v>
      </c>
      <c r="D3537" s="1">
        <v>1</v>
      </c>
      <c r="E3537" s="1">
        <v>1</v>
      </c>
      <c r="F3537" s="1" t="s">
        <v>604</v>
      </c>
      <c r="G3537" s="3"/>
      <c r="H3537" s="3">
        <v>0</v>
      </c>
      <c r="I3537" s="9"/>
    </row>
    <row r="3538" spans="1:9">
      <c r="A3538" t="s">
        <v>34</v>
      </c>
      <c r="B3538" t="s">
        <v>603</v>
      </c>
      <c r="C3538" t="str">
        <f t="shared" si="55"/>
        <v xml:space="preserve"> </v>
      </c>
      <c r="D3538">
        <v>1</v>
      </c>
      <c r="E3538">
        <v>1</v>
      </c>
      <c r="F3538" t="s">
        <v>604</v>
      </c>
      <c r="G3538" s="3"/>
      <c r="H3538" s="3">
        <v>0</v>
      </c>
      <c r="I3538" s="9"/>
    </row>
    <row r="3539" spans="1:9">
      <c r="A3539" s="1" t="s">
        <v>34</v>
      </c>
      <c r="B3539" s="1" t="s">
        <v>603</v>
      </c>
      <c r="C3539" t="str">
        <f t="shared" si="55"/>
        <v xml:space="preserve"> </v>
      </c>
      <c r="D3539" s="1">
        <v>1</v>
      </c>
      <c r="E3539" s="1">
        <v>1</v>
      </c>
      <c r="F3539" s="1" t="s">
        <v>604</v>
      </c>
      <c r="G3539" s="3"/>
      <c r="H3539" s="3">
        <v>0</v>
      </c>
      <c r="I3539" s="9"/>
    </row>
    <row r="3540" spans="1:9">
      <c r="A3540" t="s">
        <v>34</v>
      </c>
      <c r="B3540" t="s">
        <v>603</v>
      </c>
      <c r="C3540" t="str">
        <f t="shared" si="55"/>
        <v xml:space="preserve"> </v>
      </c>
      <c r="D3540">
        <v>1</v>
      </c>
      <c r="E3540">
        <v>1</v>
      </c>
      <c r="F3540" t="s">
        <v>604</v>
      </c>
      <c r="G3540" s="3"/>
      <c r="H3540" s="3">
        <v>0</v>
      </c>
      <c r="I3540" s="9"/>
    </row>
    <row r="3541" spans="1:9">
      <c r="A3541" s="1" t="s">
        <v>34</v>
      </c>
      <c r="B3541" s="1" t="s">
        <v>603</v>
      </c>
      <c r="C3541" t="str">
        <f t="shared" si="55"/>
        <v xml:space="preserve"> </v>
      </c>
      <c r="D3541" s="1">
        <v>1</v>
      </c>
      <c r="E3541" s="1">
        <v>1</v>
      </c>
      <c r="F3541" s="1" t="s">
        <v>604</v>
      </c>
      <c r="G3541" s="3"/>
      <c r="H3541" s="3">
        <v>0</v>
      </c>
      <c r="I3541" s="9"/>
    </row>
    <row r="3542" spans="1:9">
      <c r="A3542" t="s">
        <v>34</v>
      </c>
      <c r="B3542" t="s">
        <v>603</v>
      </c>
      <c r="C3542" t="str">
        <f t="shared" si="55"/>
        <v xml:space="preserve"> </v>
      </c>
      <c r="D3542">
        <v>1</v>
      </c>
      <c r="E3542">
        <v>1</v>
      </c>
      <c r="F3542" t="s">
        <v>604</v>
      </c>
      <c r="G3542" s="3"/>
      <c r="H3542" s="3">
        <v>0</v>
      </c>
      <c r="I3542" s="9"/>
    </row>
    <row r="3543" spans="1:9">
      <c r="A3543" s="1" t="s">
        <v>34</v>
      </c>
      <c r="B3543" s="1" t="s">
        <v>603</v>
      </c>
      <c r="C3543" t="str">
        <f t="shared" si="55"/>
        <v xml:space="preserve"> </v>
      </c>
      <c r="D3543" s="1">
        <v>1</v>
      </c>
      <c r="E3543" s="1">
        <v>1</v>
      </c>
      <c r="F3543" s="1" t="s">
        <v>604</v>
      </c>
      <c r="G3543" s="3"/>
      <c r="H3543" s="3">
        <v>0</v>
      </c>
      <c r="I3543" s="9"/>
    </row>
    <row r="3544" spans="1:9">
      <c r="A3544" t="s">
        <v>34</v>
      </c>
      <c r="B3544" t="s">
        <v>603</v>
      </c>
      <c r="C3544" t="str">
        <f t="shared" si="55"/>
        <v xml:space="preserve"> </v>
      </c>
      <c r="D3544">
        <v>1</v>
      </c>
      <c r="E3544">
        <v>1</v>
      </c>
      <c r="F3544" t="s">
        <v>604</v>
      </c>
      <c r="G3544" s="3"/>
      <c r="H3544" s="3">
        <v>0</v>
      </c>
      <c r="I3544" s="9"/>
    </row>
    <row r="3545" spans="1:9">
      <c r="A3545" s="1" t="s">
        <v>34</v>
      </c>
      <c r="B3545" s="1" t="s">
        <v>603</v>
      </c>
      <c r="C3545" t="str">
        <f t="shared" si="55"/>
        <v xml:space="preserve"> </v>
      </c>
      <c r="D3545" s="1">
        <v>1</v>
      </c>
      <c r="E3545" s="1">
        <v>1</v>
      </c>
      <c r="F3545" s="1" t="s">
        <v>604</v>
      </c>
      <c r="G3545" s="3"/>
      <c r="H3545" s="3">
        <v>0</v>
      </c>
      <c r="I3545" s="9"/>
    </row>
    <row r="3546" spans="1:9">
      <c r="A3546" t="s">
        <v>34</v>
      </c>
      <c r="B3546" t="s">
        <v>603</v>
      </c>
      <c r="C3546" t="str">
        <f t="shared" si="55"/>
        <v>2525</v>
      </c>
      <c r="D3546">
        <v>1</v>
      </c>
      <c r="E3546">
        <v>1</v>
      </c>
      <c r="F3546" t="s">
        <v>604</v>
      </c>
      <c r="G3546" t="s">
        <v>15</v>
      </c>
      <c r="H3546" s="2">
        <f>H3530-SUMIF(G3531:G3545,"&lt;&gt;",H3531:H3545)</f>
        <v>26</v>
      </c>
    </row>
    <row r="3547" spans="1:9">
      <c r="A3547" s="1"/>
      <c r="B3547" s="1"/>
      <c r="C3547" t="str">
        <f t="shared" si="55"/>
        <v xml:space="preserve"> </v>
      </c>
      <c r="D3547" s="1"/>
      <c r="E3547" s="1"/>
      <c r="F3547" s="1"/>
      <c r="G3547" s="1"/>
      <c r="H3547" s="1"/>
      <c r="I3547" s="43"/>
    </row>
    <row r="3548" spans="1:9" ht="76.5">
      <c r="A3548" t="s">
        <v>34</v>
      </c>
      <c r="B3548" t="s">
        <v>606</v>
      </c>
      <c r="C3548" t="str">
        <f t="shared" si="55"/>
        <v xml:space="preserve"> </v>
      </c>
      <c r="D3548">
        <v>1</v>
      </c>
      <c r="E3548">
        <v>2</v>
      </c>
      <c r="F3548" t="s">
        <v>607</v>
      </c>
      <c r="G3548" t="s">
        <v>13</v>
      </c>
      <c r="H3548" s="2">
        <f>VLOOKUP(B3548,'uc_2024-25'!D:U, 18, FALSE)</f>
        <v>231</v>
      </c>
      <c r="I3548" s="9" t="s">
        <v>608</v>
      </c>
    </row>
    <row r="3549" spans="1:9">
      <c r="A3549" s="1" t="s">
        <v>34</v>
      </c>
      <c r="B3549" s="1" t="s">
        <v>606</v>
      </c>
      <c r="C3549" t="str">
        <f t="shared" si="55"/>
        <v xml:space="preserve"> </v>
      </c>
      <c r="D3549" s="1">
        <v>1</v>
      </c>
      <c r="E3549" s="1">
        <v>2</v>
      </c>
      <c r="F3549" s="1" t="s">
        <v>607</v>
      </c>
      <c r="G3549" s="4" t="str">
        <f>VLOOKUP(B3548,'uc_2024-25'!D:AB, 25, FALSE)</f>
        <v>Fernanda Maria dos Reis Torroaes Valente</v>
      </c>
      <c r="H3549" s="3">
        <f>3*7+7*3</f>
        <v>42</v>
      </c>
      <c r="I3549" s="9" t="s">
        <v>418</v>
      </c>
    </row>
    <row r="3550" spans="1:9">
      <c r="A3550" t="s">
        <v>34</v>
      </c>
      <c r="B3550" t="s">
        <v>606</v>
      </c>
      <c r="C3550" t="str">
        <f t="shared" si="55"/>
        <v xml:space="preserve"> </v>
      </c>
      <c r="D3550">
        <v>1</v>
      </c>
      <c r="E3550">
        <v>2</v>
      </c>
      <c r="F3550" t="s">
        <v>607</v>
      </c>
      <c r="G3550" s="3" t="s">
        <v>161</v>
      </c>
      <c r="H3550" s="3">
        <f>2*7*3</f>
        <v>42</v>
      </c>
      <c r="I3550" s="9" t="s">
        <v>609</v>
      </c>
    </row>
    <row r="3551" spans="1:9">
      <c r="A3551" s="1" t="s">
        <v>34</v>
      </c>
      <c r="B3551" s="1" t="s">
        <v>606</v>
      </c>
      <c r="C3551" t="str">
        <f t="shared" si="55"/>
        <v xml:space="preserve"> </v>
      </c>
      <c r="D3551" s="1">
        <v>1</v>
      </c>
      <c r="E3551" s="1">
        <v>2</v>
      </c>
      <c r="F3551" s="1" t="s">
        <v>607</v>
      </c>
      <c r="G3551" s="3" t="s">
        <v>103</v>
      </c>
      <c r="H3551" s="3">
        <v>42</v>
      </c>
      <c r="I3551" s="9" t="s">
        <v>609</v>
      </c>
    </row>
    <row r="3552" spans="1:9">
      <c r="A3552" t="s">
        <v>34</v>
      </c>
      <c r="B3552" t="s">
        <v>606</v>
      </c>
      <c r="C3552" t="str">
        <f t="shared" si="55"/>
        <v xml:space="preserve"> </v>
      </c>
      <c r="D3552">
        <v>1</v>
      </c>
      <c r="E3552">
        <v>2</v>
      </c>
      <c r="F3552" t="s">
        <v>607</v>
      </c>
      <c r="G3552" s="3" t="s">
        <v>385</v>
      </c>
      <c r="H3552" s="3">
        <v>21</v>
      </c>
      <c r="I3552" s="9" t="s">
        <v>100</v>
      </c>
    </row>
    <row r="3553" spans="1:9">
      <c r="A3553" s="1" t="s">
        <v>34</v>
      </c>
      <c r="B3553" s="1" t="s">
        <v>606</v>
      </c>
      <c r="C3553" t="str">
        <f t="shared" si="55"/>
        <v xml:space="preserve"> </v>
      </c>
      <c r="D3553" s="1">
        <v>1</v>
      </c>
      <c r="E3553" s="1">
        <v>2</v>
      </c>
      <c r="F3553" s="1" t="s">
        <v>607</v>
      </c>
      <c r="G3553" s="3" t="s">
        <v>610</v>
      </c>
      <c r="H3553" s="3">
        <v>21</v>
      </c>
      <c r="I3553" s="9" t="s">
        <v>100</v>
      </c>
    </row>
    <row r="3554" spans="1:9">
      <c r="A3554" t="s">
        <v>34</v>
      </c>
      <c r="B3554" t="s">
        <v>606</v>
      </c>
      <c r="C3554" t="str">
        <f t="shared" si="55"/>
        <v xml:space="preserve"> </v>
      </c>
      <c r="D3554">
        <v>1</v>
      </c>
      <c r="E3554">
        <v>2</v>
      </c>
      <c r="F3554" t="s">
        <v>607</v>
      </c>
      <c r="G3554" s="3" t="s">
        <v>106</v>
      </c>
      <c r="H3554" s="3">
        <v>21</v>
      </c>
      <c r="I3554" s="9" t="s">
        <v>100</v>
      </c>
    </row>
    <row r="3555" spans="1:9">
      <c r="A3555" s="1" t="s">
        <v>34</v>
      </c>
      <c r="B3555" s="1" t="s">
        <v>606</v>
      </c>
      <c r="C3555" t="str">
        <f t="shared" si="55"/>
        <v xml:space="preserve"> </v>
      </c>
      <c r="D3555" s="1">
        <v>1</v>
      </c>
      <c r="E3555" s="1">
        <v>2</v>
      </c>
      <c r="F3555" s="1" t="s">
        <v>607</v>
      </c>
      <c r="G3555" s="3" t="s">
        <v>611</v>
      </c>
      <c r="H3555" s="3">
        <v>42</v>
      </c>
      <c r="I3555" s="9" t="s">
        <v>609</v>
      </c>
    </row>
    <row r="3556" spans="1:9">
      <c r="A3556" t="s">
        <v>34</v>
      </c>
      <c r="B3556" t="s">
        <v>606</v>
      </c>
      <c r="C3556" t="str">
        <f t="shared" si="55"/>
        <v xml:space="preserve"> </v>
      </c>
      <c r="D3556">
        <v>1</v>
      </c>
      <c r="E3556">
        <v>2</v>
      </c>
      <c r="F3556" t="s">
        <v>607</v>
      </c>
      <c r="G3556" s="3"/>
      <c r="H3556" s="3">
        <v>0</v>
      </c>
      <c r="I3556" s="9"/>
    </row>
    <row r="3557" spans="1:9">
      <c r="A3557" s="1" t="s">
        <v>34</v>
      </c>
      <c r="B3557" s="1" t="s">
        <v>606</v>
      </c>
      <c r="C3557" t="str">
        <f t="shared" si="55"/>
        <v xml:space="preserve"> </v>
      </c>
      <c r="D3557" s="1">
        <v>1</v>
      </c>
      <c r="E3557" s="1">
        <v>2</v>
      </c>
      <c r="F3557" s="1" t="s">
        <v>607</v>
      </c>
      <c r="G3557" s="3"/>
      <c r="H3557" s="3">
        <v>0</v>
      </c>
      <c r="I3557" s="9"/>
    </row>
    <row r="3558" spans="1:9">
      <c r="A3558" t="s">
        <v>34</v>
      </c>
      <c r="B3558" t="s">
        <v>606</v>
      </c>
      <c r="C3558" t="str">
        <f t="shared" si="55"/>
        <v xml:space="preserve"> </v>
      </c>
      <c r="D3558">
        <v>1</v>
      </c>
      <c r="E3558">
        <v>2</v>
      </c>
      <c r="F3558" t="s">
        <v>607</v>
      </c>
      <c r="G3558" s="3"/>
      <c r="H3558" s="3">
        <v>0</v>
      </c>
      <c r="I3558" s="9"/>
    </row>
    <row r="3559" spans="1:9">
      <c r="A3559" s="1" t="s">
        <v>34</v>
      </c>
      <c r="B3559" s="1" t="s">
        <v>606</v>
      </c>
      <c r="C3559" t="str">
        <f t="shared" si="55"/>
        <v xml:space="preserve"> </v>
      </c>
      <c r="D3559" s="1">
        <v>1</v>
      </c>
      <c r="E3559" s="1">
        <v>2</v>
      </c>
      <c r="F3559" s="1" t="s">
        <v>607</v>
      </c>
      <c r="G3559" s="3"/>
      <c r="H3559" s="3">
        <v>0</v>
      </c>
      <c r="I3559" s="9"/>
    </row>
    <row r="3560" spans="1:9">
      <c r="A3560" t="s">
        <v>34</v>
      </c>
      <c r="B3560" t="s">
        <v>606</v>
      </c>
      <c r="C3560" t="str">
        <f t="shared" si="55"/>
        <v xml:space="preserve"> </v>
      </c>
      <c r="D3560">
        <v>1</v>
      </c>
      <c r="E3560">
        <v>2</v>
      </c>
      <c r="F3560" t="s">
        <v>607</v>
      </c>
      <c r="G3560" s="3"/>
      <c r="H3560" s="3">
        <v>0</v>
      </c>
      <c r="I3560" s="9"/>
    </row>
    <row r="3561" spans="1:9">
      <c r="A3561" s="1" t="s">
        <v>34</v>
      </c>
      <c r="B3561" s="1" t="s">
        <v>606</v>
      </c>
      <c r="C3561" t="str">
        <f t="shared" si="55"/>
        <v xml:space="preserve"> </v>
      </c>
      <c r="D3561" s="1">
        <v>1</v>
      </c>
      <c r="E3561" s="1">
        <v>2</v>
      </c>
      <c r="F3561" s="1" t="s">
        <v>607</v>
      </c>
      <c r="G3561" s="3"/>
      <c r="H3561" s="3">
        <v>0</v>
      </c>
      <c r="I3561" s="9"/>
    </row>
    <row r="3562" spans="1:9">
      <c r="A3562" t="s">
        <v>34</v>
      </c>
      <c r="B3562" t="s">
        <v>606</v>
      </c>
      <c r="C3562" t="str">
        <f t="shared" si="55"/>
        <v xml:space="preserve"> </v>
      </c>
      <c r="D3562">
        <v>1</v>
      </c>
      <c r="E3562">
        <v>2</v>
      </c>
      <c r="F3562" t="s">
        <v>607</v>
      </c>
      <c r="G3562" s="3"/>
      <c r="H3562" s="3">
        <v>0</v>
      </c>
      <c r="I3562" s="9"/>
    </row>
    <row r="3563" spans="1:9">
      <c r="A3563" s="1" t="s">
        <v>34</v>
      </c>
      <c r="B3563" s="1" t="s">
        <v>606</v>
      </c>
      <c r="C3563" t="str">
        <f t="shared" si="55"/>
        <v xml:space="preserve"> </v>
      </c>
      <c r="D3563" s="1">
        <v>1</v>
      </c>
      <c r="E3563" s="1">
        <v>2</v>
      </c>
      <c r="F3563" s="1" t="s">
        <v>607</v>
      </c>
      <c r="G3563" s="3"/>
      <c r="H3563" s="3">
        <v>0</v>
      </c>
      <c r="I3563" s="9"/>
    </row>
    <row r="3564" spans="1:9">
      <c r="A3564" t="s">
        <v>34</v>
      </c>
      <c r="B3564" t="s">
        <v>606</v>
      </c>
      <c r="C3564" t="str">
        <f t="shared" si="55"/>
        <v>2526</v>
      </c>
      <c r="D3564">
        <v>1</v>
      </c>
      <c r="E3564">
        <v>2</v>
      </c>
      <c r="F3564" t="s">
        <v>607</v>
      </c>
      <c r="G3564" t="s">
        <v>15</v>
      </c>
      <c r="H3564" s="2">
        <f>H3548-SUMIF(G3549:G3563,"&lt;&gt;",H3549:H3563)</f>
        <v>0</v>
      </c>
    </row>
    <row r="3565" spans="1:9">
      <c r="A3565" s="1"/>
      <c r="B3565" s="1"/>
      <c r="C3565" t="str">
        <f t="shared" si="55"/>
        <v xml:space="preserve"> </v>
      </c>
      <c r="D3565" s="1"/>
      <c r="E3565" s="1"/>
      <c r="F3565" s="1"/>
      <c r="G3565" s="1"/>
      <c r="H3565" s="1"/>
      <c r="I3565" s="43"/>
    </row>
    <row r="3566" spans="1:9">
      <c r="A3566" t="s">
        <v>34</v>
      </c>
      <c r="B3566" t="s">
        <v>612</v>
      </c>
      <c r="C3566" t="str">
        <f t="shared" si="55"/>
        <v xml:space="preserve"> </v>
      </c>
      <c r="D3566">
        <v>1</v>
      </c>
      <c r="E3566">
        <v>1</v>
      </c>
      <c r="F3566" t="s">
        <v>613</v>
      </c>
      <c r="G3566" t="s">
        <v>13</v>
      </c>
      <c r="H3566" s="2">
        <f>VLOOKUP(B3566,'uc_2024-25'!D:U, 18, FALSE)</f>
        <v>28</v>
      </c>
      <c r="I3566" s="9"/>
    </row>
    <row r="3567" spans="1:9">
      <c r="A3567" s="1" t="s">
        <v>34</v>
      </c>
      <c r="B3567" s="1" t="s">
        <v>612</v>
      </c>
      <c r="C3567" t="str">
        <f t="shared" si="55"/>
        <v xml:space="preserve"> </v>
      </c>
      <c r="D3567" s="1">
        <v>1</v>
      </c>
      <c r="E3567" s="1">
        <v>1</v>
      </c>
      <c r="F3567" s="1" t="s">
        <v>613</v>
      </c>
      <c r="G3567" s="4" t="str">
        <f>VLOOKUP(B3566,'uc_2024-25'!D:AB, 25, FALSE)</f>
        <v>Maria Helena Guimarães de Almeida</v>
      </c>
      <c r="H3567" s="3">
        <v>28</v>
      </c>
      <c r="I3567" s="9"/>
    </row>
    <row r="3568" spans="1:9">
      <c r="A3568" t="s">
        <v>34</v>
      </c>
      <c r="B3568" t="s">
        <v>612</v>
      </c>
      <c r="C3568" t="str">
        <f t="shared" si="55"/>
        <v xml:space="preserve"> </v>
      </c>
      <c r="D3568">
        <v>1</v>
      </c>
      <c r="E3568">
        <v>1</v>
      </c>
      <c r="F3568" t="s">
        <v>613</v>
      </c>
      <c r="G3568" s="3"/>
      <c r="H3568" s="3">
        <v>0</v>
      </c>
      <c r="I3568" s="9"/>
    </row>
    <row r="3569" spans="1:9">
      <c r="A3569" s="1" t="s">
        <v>34</v>
      </c>
      <c r="B3569" s="1" t="s">
        <v>612</v>
      </c>
      <c r="C3569" t="str">
        <f t="shared" si="55"/>
        <v xml:space="preserve"> </v>
      </c>
      <c r="D3569" s="1">
        <v>1</v>
      </c>
      <c r="E3569" s="1">
        <v>1</v>
      </c>
      <c r="F3569" s="1" t="s">
        <v>613</v>
      </c>
      <c r="G3569" s="3"/>
      <c r="H3569" s="3">
        <v>0</v>
      </c>
      <c r="I3569" s="9"/>
    </row>
    <row r="3570" spans="1:9">
      <c r="A3570" t="s">
        <v>34</v>
      </c>
      <c r="B3570" t="s">
        <v>612</v>
      </c>
      <c r="C3570" t="str">
        <f t="shared" si="55"/>
        <v xml:space="preserve"> </v>
      </c>
      <c r="D3570">
        <v>1</v>
      </c>
      <c r="E3570">
        <v>1</v>
      </c>
      <c r="F3570" t="s">
        <v>613</v>
      </c>
      <c r="G3570" s="3"/>
      <c r="H3570" s="3">
        <v>0</v>
      </c>
      <c r="I3570" s="9"/>
    </row>
    <row r="3571" spans="1:9">
      <c r="A3571" s="1" t="s">
        <v>34</v>
      </c>
      <c r="B3571" s="1" t="s">
        <v>612</v>
      </c>
      <c r="C3571" t="str">
        <f t="shared" si="55"/>
        <v xml:space="preserve"> </v>
      </c>
      <c r="D3571" s="1">
        <v>1</v>
      </c>
      <c r="E3571" s="1">
        <v>1</v>
      </c>
      <c r="F3571" s="1" t="s">
        <v>613</v>
      </c>
      <c r="G3571" s="3"/>
      <c r="H3571" s="3">
        <v>0</v>
      </c>
      <c r="I3571" s="9"/>
    </row>
    <row r="3572" spans="1:9">
      <c r="A3572" t="s">
        <v>34</v>
      </c>
      <c r="B3572" t="s">
        <v>612</v>
      </c>
      <c r="C3572" t="str">
        <f t="shared" si="55"/>
        <v xml:space="preserve"> </v>
      </c>
      <c r="D3572">
        <v>1</v>
      </c>
      <c r="E3572">
        <v>1</v>
      </c>
      <c r="F3572" t="s">
        <v>613</v>
      </c>
      <c r="G3572" s="3"/>
      <c r="H3572" s="3">
        <v>0</v>
      </c>
      <c r="I3572" s="9"/>
    </row>
    <row r="3573" spans="1:9">
      <c r="A3573" s="1" t="s">
        <v>34</v>
      </c>
      <c r="B3573" s="1" t="s">
        <v>612</v>
      </c>
      <c r="C3573" t="str">
        <f t="shared" si="55"/>
        <v xml:space="preserve"> </v>
      </c>
      <c r="D3573" s="1">
        <v>1</v>
      </c>
      <c r="E3573" s="1">
        <v>1</v>
      </c>
      <c r="F3573" s="1" t="s">
        <v>613</v>
      </c>
      <c r="G3573" s="3"/>
      <c r="H3573" s="3">
        <v>0</v>
      </c>
      <c r="I3573" s="9"/>
    </row>
    <row r="3574" spans="1:9">
      <c r="A3574" t="s">
        <v>34</v>
      </c>
      <c r="B3574" t="s">
        <v>612</v>
      </c>
      <c r="C3574" t="str">
        <f t="shared" si="55"/>
        <v xml:space="preserve"> </v>
      </c>
      <c r="D3574">
        <v>1</v>
      </c>
      <c r="E3574">
        <v>1</v>
      </c>
      <c r="F3574" t="s">
        <v>613</v>
      </c>
      <c r="G3574" s="3"/>
      <c r="H3574" s="3">
        <v>0</v>
      </c>
      <c r="I3574" s="9"/>
    </row>
    <row r="3575" spans="1:9">
      <c r="A3575" s="1" t="s">
        <v>34</v>
      </c>
      <c r="B3575" s="1" t="s">
        <v>612</v>
      </c>
      <c r="C3575" t="str">
        <f t="shared" si="55"/>
        <v xml:space="preserve"> </v>
      </c>
      <c r="D3575" s="1">
        <v>1</v>
      </c>
      <c r="E3575" s="1">
        <v>1</v>
      </c>
      <c r="F3575" s="1" t="s">
        <v>613</v>
      </c>
      <c r="G3575" s="3"/>
      <c r="H3575" s="3">
        <v>0</v>
      </c>
      <c r="I3575" s="9"/>
    </row>
    <row r="3576" spans="1:9">
      <c r="A3576" t="s">
        <v>34</v>
      </c>
      <c r="B3576" t="s">
        <v>612</v>
      </c>
      <c r="C3576" t="str">
        <f t="shared" si="55"/>
        <v xml:space="preserve"> </v>
      </c>
      <c r="D3576">
        <v>1</v>
      </c>
      <c r="E3576">
        <v>1</v>
      </c>
      <c r="F3576" t="s">
        <v>613</v>
      </c>
      <c r="G3576" s="3"/>
      <c r="H3576" s="3">
        <v>0</v>
      </c>
      <c r="I3576" s="9"/>
    </row>
    <row r="3577" spans="1:9">
      <c r="A3577" s="1" t="s">
        <v>34</v>
      </c>
      <c r="B3577" s="1" t="s">
        <v>612</v>
      </c>
      <c r="C3577" t="str">
        <f t="shared" si="55"/>
        <v xml:space="preserve"> </v>
      </c>
      <c r="D3577" s="1">
        <v>1</v>
      </c>
      <c r="E3577" s="1">
        <v>1</v>
      </c>
      <c r="F3577" s="1" t="s">
        <v>613</v>
      </c>
      <c r="G3577" s="3"/>
      <c r="H3577" s="3">
        <v>0</v>
      </c>
      <c r="I3577" s="9"/>
    </row>
    <row r="3578" spans="1:9">
      <c r="A3578" t="s">
        <v>34</v>
      </c>
      <c r="B3578" t="s">
        <v>612</v>
      </c>
      <c r="C3578" t="str">
        <f t="shared" si="55"/>
        <v xml:space="preserve"> </v>
      </c>
      <c r="D3578">
        <v>1</v>
      </c>
      <c r="E3578">
        <v>1</v>
      </c>
      <c r="F3578" t="s">
        <v>613</v>
      </c>
      <c r="G3578" s="3"/>
      <c r="H3578" s="3">
        <v>0</v>
      </c>
      <c r="I3578" s="9"/>
    </row>
    <row r="3579" spans="1:9">
      <c r="A3579" s="1" t="s">
        <v>34</v>
      </c>
      <c r="B3579" s="1" t="s">
        <v>612</v>
      </c>
      <c r="C3579" t="str">
        <f t="shared" si="55"/>
        <v xml:space="preserve"> </v>
      </c>
      <c r="D3579" s="1">
        <v>1</v>
      </c>
      <c r="E3579" s="1">
        <v>1</v>
      </c>
      <c r="F3579" s="1" t="s">
        <v>613</v>
      </c>
      <c r="G3579" s="3"/>
      <c r="H3579" s="3">
        <v>0</v>
      </c>
      <c r="I3579" s="9"/>
    </row>
    <row r="3580" spans="1:9">
      <c r="A3580" t="s">
        <v>34</v>
      </c>
      <c r="B3580" t="s">
        <v>612</v>
      </c>
      <c r="C3580" t="str">
        <f t="shared" si="55"/>
        <v xml:space="preserve"> </v>
      </c>
      <c r="D3580">
        <v>1</v>
      </c>
      <c r="E3580">
        <v>1</v>
      </c>
      <c r="F3580" t="s">
        <v>613</v>
      </c>
      <c r="G3580" s="3"/>
      <c r="H3580" s="3">
        <v>0</v>
      </c>
      <c r="I3580" s="9"/>
    </row>
    <row r="3581" spans="1:9">
      <c r="A3581" s="1" t="s">
        <v>34</v>
      </c>
      <c r="B3581" s="1" t="s">
        <v>612</v>
      </c>
      <c r="C3581" t="str">
        <f t="shared" si="55"/>
        <v xml:space="preserve"> </v>
      </c>
      <c r="D3581" s="1">
        <v>1</v>
      </c>
      <c r="E3581" s="1">
        <v>1</v>
      </c>
      <c r="F3581" s="1" t="s">
        <v>613</v>
      </c>
      <c r="G3581" s="3"/>
      <c r="H3581" s="3">
        <v>0</v>
      </c>
      <c r="I3581" s="9"/>
    </row>
    <row r="3582" spans="1:9">
      <c r="A3582" t="s">
        <v>34</v>
      </c>
      <c r="B3582" t="s">
        <v>612</v>
      </c>
      <c r="C3582" t="str">
        <f t="shared" si="55"/>
        <v>2527</v>
      </c>
      <c r="D3582">
        <v>1</v>
      </c>
      <c r="E3582">
        <v>1</v>
      </c>
      <c r="F3582" t="s">
        <v>613</v>
      </c>
      <c r="G3582" t="s">
        <v>15</v>
      </c>
      <c r="H3582" s="2">
        <f>H3566-SUMIF(G3567:G3581,"&lt;&gt;",H3567:H3581)</f>
        <v>0</v>
      </c>
    </row>
    <row r="3583" spans="1:9">
      <c r="A3583" s="1"/>
      <c r="B3583" s="1"/>
      <c r="C3583" t="str">
        <f t="shared" si="55"/>
        <v xml:space="preserve"> </v>
      </c>
      <c r="D3583" s="1"/>
      <c r="E3583" s="1"/>
      <c r="F3583" s="1"/>
      <c r="G3583" s="1"/>
      <c r="H3583" s="1"/>
      <c r="I3583" s="43"/>
    </row>
    <row r="3584" spans="1:9">
      <c r="A3584" t="s">
        <v>34</v>
      </c>
      <c r="B3584" t="s">
        <v>614</v>
      </c>
      <c r="C3584" t="str">
        <f t="shared" si="55"/>
        <v xml:space="preserve"> </v>
      </c>
      <c r="D3584">
        <v>1</v>
      </c>
      <c r="E3584">
        <v>2</v>
      </c>
      <c r="F3584" t="s">
        <v>615</v>
      </c>
      <c r="G3584" t="s">
        <v>13</v>
      </c>
      <c r="H3584" s="2">
        <f>VLOOKUP(B3584,'uc_2024-25'!D:U, 18, FALSE)</f>
        <v>210</v>
      </c>
      <c r="I3584" s="9" t="s">
        <v>616</v>
      </c>
    </row>
    <row r="3585" spans="1:9">
      <c r="A3585" s="1" t="s">
        <v>34</v>
      </c>
      <c r="B3585" s="1" t="s">
        <v>614</v>
      </c>
      <c r="C3585" t="str">
        <f t="shared" si="55"/>
        <v xml:space="preserve"> </v>
      </c>
      <c r="D3585" s="1">
        <v>1</v>
      </c>
      <c r="E3585" s="1">
        <v>2</v>
      </c>
      <c r="F3585" s="1" t="s">
        <v>615</v>
      </c>
      <c r="G3585" s="4" t="str">
        <f>VLOOKUP(B3584,'uc_2024-25'!D:AB, 25, FALSE)</f>
        <v>Marta Guerreiro Duarte Mesquita de Oliveira</v>
      </c>
      <c r="H3585" s="3">
        <f>7*3+7*3</f>
        <v>42</v>
      </c>
      <c r="I3585" s="9" t="s">
        <v>617</v>
      </c>
    </row>
    <row r="3586" spans="1:9">
      <c r="A3586" t="s">
        <v>34</v>
      </c>
      <c r="B3586" t="s">
        <v>614</v>
      </c>
      <c r="C3586" t="str">
        <f t="shared" si="55"/>
        <v xml:space="preserve"> </v>
      </c>
      <c r="D3586">
        <v>1</v>
      </c>
      <c r="E3586">
        <v>2</v>
      </c>
      <c r="F3586" t="s">
        <v>615</v>
      </c>
      <c r="G3586" s="3" t="s">
        <v>102</v>
      </c>
      <c r="H3586" s="3">
        <v>42</v>
      </c>
      <c r="I3586" s="9" t="s">
        <v>609</v>
      </c>
    </row>
    <row r="3587" spans="1:9">
      <c r="A3587" s="1" t="s">
        <v>34</v>
      </c>
      <c r="B3587" s="1" t="s">
        <v>614</v>
      </c>
      <c r="C3587" t="str">
        <f t="shared" ref="C3587:C3650" si="56">IF(G3587="Em falta (positivo); A mais (negativo):",B3587," ")</f>
        <v xml:space="preserve"> </v>
      </c>
      <c r="D3587" s="1">
        <v>1</v>
      </c>
      <c r="E3587" s="1">
        <v>2</v>
      </c>
      <c r="F3587" s="1" t="s">
        <v>615</v>
      </c>
      <c r="G3587" s="3" t="s">
        <v>103</v>
      </c>
      <c r="H3587" s="3">
        <v>21</v>
      </c>
      <c r="I3587" s="9" t="s">
        <v>100</v>
      </c>
    </row>
    <row r="3588" spans="1:9">
      <c r="A3588" t="s">
        <v>34</v>
      </c>
      <c r="B3588" t="s">
        <v>614</v>
      </c>
      <c r="C3588" t="str">
        <f t="shared" si="56"/>
        <v xml:space="preserve"> </v>
      </c>
      <c r="D3588">
        <v>1</v>
      </c>
      <c r="E3588">
        <v>2</v>
      </c>
      <c r="F3588" t="s">
        <v>615</v>
      </c>
      <c r="G3588" s="3" t="s">
        <v>426</v>
      </c>
      <c r="H3588" s="3">
        <v>42</v>
      </c>
      <c r="I3588" s="9" t="s">
        <v>609</v>
      </c>
    </row>
    <row r="3589" spans="1:9">
      <c r="A3589" s="1" t="s">
        <v>34</v>
      </c>
      <c r="B3589" s="1" t="s">
        <v>614</v>
      </c>
      <c r="C3589" t="str">
        <f t="shared" si="56"/>
        <v xml:space="preserve"> </v>
      </c>
      <c r="D3589" s="1">
        <v>1</v>
      </c>
      <c r="E3589" s="1">
        <v>2</v>
      </c>
      <c r="F3589" s="1" t="s">
        <v>615</v>
      </c>
      <c r="G3589" s="3" t="s">
        <v>306</v>
      </c>
      <c r="H3589" s="3">
        <v>42</v>
      </c>
      <c r="I3589" s="9" t="s">
        <v>609</v>
      </c>
    </row>
    <row r="3590" spans="1:9">
      <c r="A3590" t="s">
        <v>34</v>
      </c>
      <c r="B3590" t="s">
        <v>614</v>
      </c>
      <c r="C3590" t="str">
        <f t="shared" si="56"/>
        <v xml:space="preserve"> </v>
      </c>
      <c r="D3590">
        <v>1</v>
      </c>
      <c r="E3590">
        <v>2</v>
      </c>
      <c r="F3590" t="s">
        <v>615</v>
      </c>
      <c r="G3590" s="3" t="s">
        <v>141</v>
      </c>
      <c r="H3590" s="3">
        <v>21</v>
      </c>
      <c r="I3590" s="9" t="s">
        <v>100</v>
      </c>
    </row>
    <row r="3591" spans="1:9">
      <c r="A3591" s="1" t="s">
        <v>34</v>
      </c>
      <c r="B3591" s="1" t="s">
        <v>614</v>
      </c>
      <c r="C3591" t="str">
        <f t="shared" si="56"/>
        <v xml:space="preserve"> </v>
      </c>
      <c r="D3591" s="1">
        <v>1</v>
      </c>
      <c r="E3591" s="1">
        <v>2</v>
      </c>
      <c r="F3591" s="1" t="s">
        <v>615</v>
      </c>
      <c r="G3591" s="3"/>
      <c r="H3591" s="3">
        <v>0</v>
      </c>
      <c r="I3591" s="9"/>
    </row>
    <row r="3592" spans="1:9">
      <c r="A3592" t="s">
        <v>34</v>
      </c>
      <c r="B3592" t="s">
        <v>614</v>
      </c>
      <c r="C3592" t="str">
        <f t="shared" si="56"/>
        <v xml:space="preserve"> </v>
      </c>
      <c r="D3592">
        <v>1</v>
      </c>
      <c r="E3592">
        <v>2</v>
      </c>
      <c r="F3592" t="s">
        <v>615</v>
      </c>
      <c r="G3592" s="3"/>
      <c r="H3592" s="3">
        <v>0</v>
      </c>
      <c r="I3592" s="9"/>
    </row>
    <row r="3593" spans="1:9">
      <c r="A3593" s="1" t="s">
        <v>34</v>
      </c>
      <c r="B3593" s="1" t="s">
        <v>614</v>
      </c>
      <c r="C3593" t="str">
        <f t="shared" si="56"/>
        <v xml:space="preserve"> </v>
      </c>
      <c r="D3593" s="1">
        <v>1</v>
      </c>
      <c r="E3593" s="1">
        <v>2</v>
      </c>
      <c r="F3593" s="1" t="s">
        <v>615</v>
      </c>
      <c r="G3593" s="3"/>
      <c r="H3593" s="3">
        <v>0</v>
      </c>
      <c r="I3593" s="9"/>
    </row>
    <row r="3594" spans="1:9">
      <c r="A3594" t="s">
        <v>34</v>
      </c>
      <c r="B3594" t="s">
        <v>614</v>
      </c>
      <c r="C3594" t="str">
        <f t="shared" si="56"/>
        <v xml:space="preserve"> </v>
      </c>
      <c r="D3594">
        <v>1</v>
      </c>
      <c r="E3594">
        <v>2</v>
      </c>
      <c r="F3594" t="s">
        <v>615</v>
      </c>
      <c r="G3594" s="3"/>
      <c r="H3594" s="3">
        <v>0</v>
      </c>
      <c r="I3594" s="9"/>
    </row>
    <row r="3595" spans="1:9">
      <c r="A3595" s="1" t="s">
        <v>34</v>
      </c>
      <c r="B3595" s="1" t="s">
        <v>614</v>
      </c>
      <c r="C3595" t="str">
        <f t="shared" si="56"/>
        <v xml:space="preserve"> </v>
      </c>
      <c r="D3595" s="1">
        <v>1</v>
      </c>
      <c r="E3595" s="1">
        <v>2</v>
      </c>
      <c r="F3595" s="1" t="s">
        <v>615</v>
      </c>
      <c r="G3595" s="3"/>
      <c r="H3595" s="3">
        <v>0</v>
      </c>
      <c r="I3595" s="9"/>
    </row>
    <row r="3596" spans="1:9">
      <c r="A3596" t="s">
        <v>34</v>
      </c>
      <c r="B3596" t="s">
        <v>614</v>
      </c>
      <c r="C3596" t="str">
        <f t="shared" si="56"/>
        <v xml:space="preserve"> </v>
      </c>
      <c r="D3596">
        <v>1</v>
      </c>
      <c r="E3596">
        <v>2</v>
      </c>
      <c r="F3596" t="s">
        <v>615</v>
      </c>
      <c r="G3596" s="3"/>
      <c r="H3596" s="3">
        <v>0</v>
      </c>
      <c r="I3596" s="9"/>
    </row>
    <row r="3597" spans="1:9">
      <c r="A3597" s="1" t="s">
        <v>34</v>
      </c>
      <c r="B3597" s="1" t="s">
        <v>614</v>
      </c>
      <c r="C3597" t="str">
        <f t="shared" si="56"/>
        <v xml:space="preserve"> </v>
      </c>
      <c r="D3597" s="1">
        <v>1</v>
      </c>
      <c r="E3597" s="1">
        <v>2</v>
      </c>
      <c r="F3597" s="1" t="s">
        <v>615</v>
      </c>
      <c r="G3597" s="3"/>
      <c r="H3597" s="3">
        <v>0</v>
      </c>
      <c r="I3597" s="9"/>
    </row>
    <row r="3598" spans="1:9">
      <c r="A3598" t="s">
        <v>34</v>
      </c>
      <c r="B3598" t="s">
        <v>614</v>
      </c>
      <c r="C3598" t="str">
        <f t="shared" si="56"/>
        <v xml:space="preserve"> </v>
      </c>
      <c r="D3598">
        <v>1</v>
      </c>
      <c r="E3598">
        <v>2</v>
      </c>
      <c r="F3598" t="s">
        <v>615</v>
      </c>
      <c r="G3598" s="3"/>
      <c r="H3598" s="3">
        <v>0</v>
      </c>
      <c r="I3598" s="9"/>
    </row>
    <row r="3599" spans="1:9">
      <c r="A3599" s="1" t="s">
        <v>34</v>
      </c>
      <c r="B3599" s="1" t="s">
        <v>614</v>
      </c>
      <c r="C3599" t="str">
        <f t="shared" si="56"/>
        <v xml:space="preserve"> </v>
      </c>
      <c r="D3599" s="1">
        <v>1</v>
      </c>
      <c r="E3599" s="1">
        <v>2</v>
      </c>
      <c r="F3599" s="1" t="s">
        <v>615</v>
      </c>
      <c r="G3599" s="3"/>
      <c r="H3599" s="3">
        <v>0</v>
      </c>
      <c r="I3599" s="9"/>
    </row>
    <row r="3600" spans="1:9">
      <c r="A3600" t="s">
        <v>34</v>
      </c>
      <c r="B3600" t="s">
        <v>614</v>
      </c>
      <c r="C3600" t="str">
        <f t="shared" si="56"/>
        <v>2528</v>
      </c>
      <c r="D3600">
        <v>1</v>
      </c>
      <c r="E3600">
        <v>2</v>
      </c>
      <c r="F3600" t="s">
        <v>615</v>
      </c>
      <c r="G3600" t="s">
        <v>15</v>
      </c>
      <c r="H3600" s="2">
        <f>H3584-SUMIF(G3585:G3599,"&lt;&gt;",H3585:H3599)</f>
        <v>0</v>
      </c>
    </row>
    <row r="3601" spans="1:9">
      <c r="A3601" s="1"/>
      <c r="B3601" s="1"/>
      <c r="C3601" t="str">
        <f t="shared" si="56"/>
        <v xml:space="preserve"> </v>
      </c>
      <c r="D3601" s="1"/>
      <c r="E3601" s="1"/>
      <c r="F3601" s="1"/>
      <c r="G3601" s="1"/>
      <c r="H3601" s="1"/>
      <c r="I3601" s="43"/>
    </row>
    <row r="3602" spans="1:9">
      <c r="A3602" t="s">
        <v>16</v>
      </c>
      <c r="B3602" t="s">
        <v>618</v>
      </c>
      <c r="C3602" t="str">
        <f t="shared" si="56"/>
        <v xml:space="preserve"> </v>
      </c>
      <c r="D3602">
        <v>1</v>
      </c>
      <c r="E3602">
        <v>1</v>
      </c>
      <c r="F3602" t="s">
        <v>619</v>
      </c>
      <c r="G3602" t="s">
        <v>13</v>
      </c>
      <c r="H3602" s="2">
        <f>VLOOKUP(B3602,'uc_2024-25'!D:U, 18, FALSE)</f>
        <v>35</v>
      </c>
      <c r="I3602" s="9"/>
    </row>
    <row r="3603" spans="1:9">
      <c r="A3603" s="1" t="s">
        <v>16</v>
      </c>
      <c r="B3603" s="1" t="s">
        <v>618</v>
      </c>
      <c r="C3603" t="str">
        <f t="shared" si="56"/>
        <v xml:space="preserve"> </v>
      </c>
      <c r="D3603" s="1">
        <v>1</v>
      </c>
      <c r="E3603" s="1">
        <v>1</v>
      </c>
      <c r="F3603" s="1" t="s">
        <v>619</v>
      </c>
      <c r="G3603" s="4" t="str">
        <f>VLOOKUP(B3602,'uc_2024-25'!D:AB, 25, FALSE)</f>
        <v>Manuel Lameiras de Figueiredo Campagnolo</v>
      </c>
      <c r="H3603" s="3">
        <v>35</v>
      </c>
      <c r="I3603" s="9"/>
    </row>
    <row r="3604" spans="1:9">
      <c r="A3604" t="s">
        <v>16</v>
      </c>
      <c r="B3604" t="s">
        <v>618</v>
      </c>
      <c r="C3604" t="str">
        <f t="shared" si="56"/>
        <v xml:space="preserve"> </v>
      </c>
      <c r="D3604">
        <v>1</v>
      </c>
      <c r="E3604">
        <v>1</v>
      </c>
      <c r="F3604" t="s">
        <v>619</v>
      </c>
      <c r="G3604" s="3"/>
      <c r="H3604" s="3">
        <v>0</v>
      </c>
      <c r="I3604" s="9"/>
    </row>
    <row r="3605" spans="1:9">
      <c r="A3605" s="1" t="s">
        <v>16</v>
      </c>
      <c r="B3605" s="1" t="s">
        <v>618</v>
      </c>
      <c r="C3605" t="str">
        <f t="shared" si="56"/>
        <v xml:space="preserve"> </v>
      </c>
      <c r="D3605" s="1">
        <v>1</v>
      </c>
      <c r="E3605" s="1">
        <v>1</v>
      </c>
      <c r="F3605" s="1" t="s">
        <v>619</v>
      </c>
      <c r="G3605" s="3"/>
      <c r="H3605" s="3">
        <v>0</v>
      </c>
      <c r="I3605" s="9"/>
    </row>
    <row r="3606" spans="1:9">
      <c r="A3606" t="s">
        <v>16</v>
      </c>
      <c r="B3606" t="s">
        <v>618</v>
      </c>
      <c r="C3606" t="str">
        <f t="shared" si="56"/>
        <v xml:space="preserve"> </v>
      </c>
      <c r="D3606">
        <v>1</v>
      </c>
      <c r="E3606">
        <v>1</v>
      </c>
      <c r="F3606" t="s">
        <v>619</v>
      </c>
      <c r="G3606" s="3"/>
      <c r="H3606" s="3">
        <v>0</v>
      </c>
      <c r="I3606" s="9"/>
    </row>
    <row r="3607" spans="1:9">
      <c r="A3607" s="1" t="s">
        <v>16</v>
      </c>
      <c r="B3607" s="1" t="s">
        <v>618</v>
      </c>
      <c r="C3607" t="str">
        <f t="shared" si="56"/>
        <v xml:space="preserve"> </v>
      </c>
      <c r="D3607" s="1">
        <v>1</v>
      </c>
      <c r="E3607" s="1">
        <v>1</v>
      </c>
      <c r="F3607" s="1" t="s">
        <v>619</v>
      </c>
      <c r="G3607" s="3"/>
      <c r="H3607" s="3">
        <v>0</v>
      </c>
      <c r="I3607" s="9"/>
    </row>
    <row r="3608" spans="1:9">
      <c r="A3608" t="s">
        <v>16</v>
      </c>
      <c r="B3608" t="s">
        <v>618</v>
      </c>
      <c r="C3608" t="str">
        <f t="shared" si="56"/>
        <v xml:space="preserve"> </v>
      </c>
      <c r="D3608">
        <v>1</v>
      </c>
      <c r="E3608">
        <v>1</v>
      </c>
      <c r="F3608" t="s">
        <v>619</v>
      </c>
      <c r="G3608" s="3"/>
      <c r="H3608" s="3">
        <v>0</v>
      </c>
      <c r="I3608" s="9"/>
    </row>
    <row r="3609" spans="1:9">
      <c r="A3609" s="1" t="s">
        <v>16</v>
      </c>
      <c r="B3609" s="1" t="s">
        <v>618</v>
      </c>
      <c r="C3609" t="str">
        <f t="shared" si="56"/>
        <v xml:space="preserve"> </v>
      </c>
      <c r="D3609" s="1">
        <v>1</v>
      </c>
      <c r="E3609" s="1">
        <v>1</v>
      </c>
      <c r="F3609" s="1" t="s">
        <v>619</v>
      </c>
      <c r="G3609" s="3"/>
      <c r="H3609" s="3">
        <v>0</v>
      </c>
      <c r="I3609" s="9"/>
    </row>
    <row r="3610" spans="1:9">
      <c r="A3610" t="s">
        <v>16</v>
      </c>
      <c r="B3610" t="s">
        <v>618</v>
      </c>
      <c r="C3610" t="str">
        <f t="shared" si="56"/>
        <v xml:space="preserve"> </v>
      </c>
      <c r="D3610">
        <v>1</v>
      </c>
      <c r="E3610">
        <v>1</v>
      </c>
      <c r="F3610" t="s">
        <v>619</v>
      </c>
      <c r="G3610" s="3"/>
      <c r="H3610" s="3">
        <v>0</v>
      </c>
      <c r="I3610" s="9"/>
    </row>
    <row r="3611" spans="1:9">
      <c r="A3611" s="1" t="s">
        <v>16</v>
      </c>
      <c r="B3611" s="1" t="s">
        <v>618</v>
      </c>
      <c r="C3611" t="str">
        <f t="shared" si="56"/>
        <v xml:space="preserve"> </v>
      </c>
      <c r="D3611" s="1">
        <v>1</v>
      </c>
      <c r="E3611" s="1">
        <v>1</v>
      </c>
      <c r="F3611" s="1" t="s">
        <v>619</v>
      </c>
      <c r="G3611" s="3"/>
      <c r="H3611" s="3">
        <v>0</v>
      </c>
      <c r="I3611" s="9"/>
    </row>
    <row r="3612" spans="1:9">
      <c r="A3612" t="s">
        <v>16</v>
      </c>
      <c r="B3612" t="s">
        <v>618</v>
      </c>
      <c r="C3612" t="str">
        <f t="shared" si="56"/>
        <v xml:space="preserve"> </v>
      </c>
      <c r="D3612">
        <v>1</v>
      </c>
      <c r="E3612">
        <v>1</v>
      </c>
      <c r="F3612" t="s">
        <v>619</v>
      </c>
      <c r="G3612" s="3"/>
      <c r="H3612" s="3">
        <v>0</v>
      </c>
      <c r="I3612" s="9"/>
    </row>
    <row r="3613" spans="1:9">
      <c r="A3613" s="1" t="s">
        <v>16</v>
      </c>
      <c r="B3613" s="1" t="s">
        <v>618</v>
      </c>
      <c r="C3613" t="str">
        <f t="shared" si="56"/>
        <v xml:space="preserve"> </v>
      </c>
      <c r="D3613" s="1">
        <v>1</v>
      </c>
      <c r="E3613" s="1">
        <v>1</v>
      </c>
      <c r="F3613" s="1" t="s">
        <v>619</v>
      </c>
      <c r="G3613" s="3"/>
      <c r="H3613" s="3">
        <v>0</v>
      </c>
      <c r="I3613" s="9"/>
    </row>
    <row r="3614" spans="1:9">
      <c r="A3614" t="s">
        <v>16</v>
      </c>
      <c r="B3614" t="s">
        <v>618</v>
      </c>
      <c r="C3614" t="str">
        <f t="shared" si="56"/>
        <v xml:space="preserve"> </v>
      </c>
      <c r="D3614">
        <v>1</v>
      </c>
      <c r="E3614">
        <v>1</v>
      </c>
      <c r="F3614" t="s">
        <v>619</v>
      </c>
      <c r="G3614" s="3"/>
      <c r="H3614" s="3">
        <v>0</v>
      </c>
      <c r="I3614" s="9"/>
    </row>
    <row r="3615" spans="1:9">
      <c r="A3615" s="1" t="s">
        <v>16</v>
      </c>
      <c r="B3615" s="1" t="s">
        <v>618</v>
      </c>
      <c r="C3615" t="str">
        <f t="shared" si="56"/>
        <v xml:space="preserve"> </v>
      </c>
      <c r="D3615" s="1">
        <v>1</v>
      </c>
      <c r="E3615" s="1">
        <v>1</v>
      </c>
      <c r="F3615" s="1" t="s">
        <v>619</v>
      </c>
      <c r="G3615" s="3"/>
      <c r="H3615" s="3">
        <v>0</v>
      </c>
      <c r="I3615" s="9"/>
    </row>
    <row r="3616" spans="1:9">
      <c r="A3616" t="s">
        <v>16</v>
      </c>
      <c r="B3616" t="s">
        <v>618</v>
      </c>
      <c r="C3616" t="str">
        <f t="shared" si="56"/>
        <v xml:space="preserve"> </v>
      </c>
      <c r="D3616">
        <v>1</v>
      </c>
      <c r="E3616">
        <v>1</v>
      </c>
      <c r="F3616" t="s">
        <v>619</v>
      </c>
      <c r="G3616" s="3"/>
      <c r="H3616" s="3">
        <v>0</v>
      </c>
      <c r="I3616" s="9"/>
    </row>
    <row r="3617" spans="1:9">
      <c r="A3617" s="1" t="s">
        <v>16</v>
      </c>
      <c r="B3617" s="1" t="s">
        <v>618</v>
      </c>
      <c r="C3617" t="str">
        <f t="shared" si="56"/>
        <v xml:space="preserve"> </v>
      </c>
      <c r="D3617" s="1">
        <v>1</v>
      </c>
      <c r="E3617" s="1">
        <v>1</v>
      </c>
      <c r="F3617" s="1" t="s">
        <v>619</v>
      </c>
      <c r="G3617" s="3"/>
      <c r="H3617" s="3">
        <v>0</v>
      </c>
      <c r="I3617" s="9"/>
    </row>
    <row r="3618" spans="1:9">
      <c r="A3618" t="s">
        <v>16</v>
      </c>
      <c r="B3618" t="s">
        <v>618</v>
      </c>
      <c r="C3618" t="str">
        <f t="shared" si="56"/>
        <v>2370</v>
      </c>
      <c r="D3618">
        <v>1</v>
      </c>
      <c r="E3618">
        <v>1</v>
      </c>
      <c r="F3618" t="s">
        <v>619</v>
      </c>
      <c r="G3618" t="s">
        <v>15</v>
      </c>
      <c r="H3618" s="2">
        <f>H3602-SUMIF(G3603:G3617,"&lt;&gt;",H3603:H3617)</f>
        <v>0</v>
      </c>
    </row>
    <row r="3619" spans="1:9">
      <c r="A3619" s="1"/>
      <c r="B3619" s="1"/>
      <c r="C3619" t="str">
        <f t="shared" si="56"/>
        <v xml:space="preserve"> </v>
      </c>
      <c r="D3619" s="1"/>
      <c r="E3619" s="1"/>
      <c r="F3619" s="1"/>
      <c r="G3619" s="1"/>
      <c r="H3619" s="1"/>
      <c r="I3619" s="43"/>
    </row>
    <row r="3620" spans="1:9" ht="45.75">
      <c r="A3620" t="s">
        <v>16</v>
      </c>
      <c r="B3620" t="s">
        <v>620</v>
      </c>
      <c r="C3620" t="str">
        <f t="shared" si="56"/>
        <v xml:space="preserve"> </v>
      </c>
      <c r="D3620">
        <v>1</v>
      </c>
      <c r="E3620">
        <v>2</v>
      </c>
      <c r="F3620" t="s">
        <v>621</v>
      </c>
      <c r="G3620" t="s">
        <v>13</v>
      </c>
      <c r="H3620" s="2">
        <f>VLOOKUP(B3620,'uc_2024-25'!D:U, 18, FALSE)</f>
        <v>0</v>
      </c>
      <c r="I3620" s="9" t="s">
        <v>622</v>
      </c>
    </row>
    <row r="3621" spans="1:9">
      <c r="A3621" s="1" t="s">
        <v>16</v>
      </c>
      <c r="B3621" s="1" t="s">
        <v>620</v>
      </c>
      <c r="C3621" t="str">
        <f t="shared" si="56"/>
        <v xml:space="preserve"> </v>
      </c>
      <c r="D3621" s="1">
        <v>1</v>
      </c>
      <c r="E3621" s="1">
        <v>2</v>
      </c>
      <c r="F3621" s="1" t="s">
        <v>621</v>
      </c>
      <c r="G3621" s="4" t="str">
        <f>VLOOKUP(B3620,'uc_2024-25'!D:AB, 25, FALSE)</f>
        <v>Ana Paula Ferreira Ramos</v>
      </c>
      <c r="H3621" s="3"/>
      <c r="I3621" s="9"/>
    </row>
    <row r="3622" spans="1:9">
      <c r="A3622" t="s">
        <v>16</v>
      </c>
      <c r="B3622" t="s">
        <v>620</v>
      </c>
      <c r="C3622" t="str">
        <f t="shared" si="56"/>
        <v xml:space="preserve"> </v>
      </c>
      <c r="D3622">
        <v>1</v>
      </c>
      <c r="E3622">
        <v>2</v>
      </c>
      <c r="F3622" t="s">
        <v>621</v>
      </c>
      <c r="G3622" s="3"/>
      <c r="H3622" s="3"/>
      <c r="I3622" s="9"/>
    </row>
    <row r="3623" spans="1:9">
      <c r="A3623" s="1" t="s">
        <v>16</v>
      </c>
      <c r="B3623" s="1" t="s">
        <v>620</v>
      </c>
      <c r="C3623" t="str">
        <f t="shared" si="56"/>
        <v xml:space="preserve"> </v>
      </c>
      <c r="D3623" s="1">
        <v>1</v>
      </c>
      <c r="E3623" s="1">
        <v>2</v>
      </c>
      <c r="F3623" s="1" t="s">
        <v>621</v>
      </c>
      <c r="G3623" s="3"/>
      <c r="H3623" s="3"/>
      <c r="I3623" s="9"/>
    </row>
    <row r="3624" spans="1:9">
      <c r="A3624" t="s">
        <v>16</v>
      </c>
      <c r="B3624" t="s">
        <v>620</v>
      </c>
      <c r="C3624" t="str">
        <f t="shared" si="56"/>
        <v xml:space="preserve"> </v>
      </c>
      <c r="D3624">
        <v>1</v>
      </c>
      <c r="E3624">
        <v>2</v>
      </c>
      <c r="F3624" t="s">
        <v>621</v>
      </c>
      <c r="G3624" s="3"/>
      <c r="H3624" s="3">
        <v>0</v>
      </c>
      <c r="I3624" s="9"/>
    </row>
    <row r="3625" spans="1:9">
      <c r="A3625" s="1" t="s">
        <v>16</v>
      </c>
      <c r="B3625" s="1" t="s">
        <v>620</v>
      </c>
      <c r="C3625" t="str">
        <f t="shared" si="56"/>
        <v xml:space="preserve"> </v>
      </c>
      <c r="D3625" s="1">
        <v>1</v>
      </c>
      <c r="E3625" s="1">
        <v>2</v>
      </c>
      <c r="F3625" s="1" t="s">
        <v>621</v>
      </c>
      <c r="G3625" s="3"/>
      <c r="H3625" s="3">
        <v>0</v>
      </c>
      <c r="I3625" s="9"/>
    </row>
    <row r="3626" spans="1:9">
      <c r="A3626" t="s">
        <v>16</v>
      </c>
      <c r="B3626" t="s">
        <v>620</v>
      </c>
      <c r="C3626" t="str">
        <f t="shared" si="56"/>
        <v xml:space="preserve"> </v>
      </c>
      <c r="D3626">
        <v>1</v>
      </c>
      <c r="E3626">
        <v>2</v>
      </c>
      <c r="F3626" t="s">
        <v>621</v>
      </c>
      <c r="G3626" s="3"/>
      <c r="H3626" s="3">
        <v>0</v>
      </c>
      <c r="I3626" s="9"/>
    </row>
    <row r="3627" spans="1:9">
      <c r="A3627" s="1" t="s">
        <v>16</v>
      </c>
      <c r="B3627" s="1" t="s">
        <v>620</v>
      </c>
      <c r="C3627" t="str">
        <f t="shared" si="56"/>
        <v xml:space="preserve"> </v>
      </c>
      <c r="D3627" s="1">
        <v>1</v>
      </c>
      <c r="E3627" s="1">
        <v>2</v>
      </c>
      <c r="F3627" s="1" t="s">
        <v>621</v>
      </c>
      <c r="G3627" s="3"/>
      <c r="H3627" s="3">
        <v>0</v>
      </c>
      <c r="I3627" s="9"/>
    </row>
    <row r="3628" spans="1:9">
      <c r="A3628" t="s">
        <v>16</v>
      </c>
      <c r="B3628" t="s">
        <v>620</v>
      </c>
      <c r="C3628" t="str">
        <f t="shared" si="56"/>
        <v xml:space="preserve"> </v>
      </c>
      <c r="D3628">
        <v>1</v>
      </c>
      <c r="E3628">
        <v>2</v>
      </c>
      <c r="F3628" t="s">
        <v>621</v>
      </c>
      <c r="G3628" s="3"/>
      <c r="H3628" s="3">
        <v>0</v>
      </c>
      <c r="I3628" s="9"/>
    </row>
    <row r="3629" spans="1:9">
      <c r="A3629" s="1" t="s">
        <v>16</v>
      </c>
      <c r="B3629" s="1" t="s">
        <v>620</v>
      </c>
      <c r="C3629" t="str">
        <f t="shared" si="56"/>
        <v xml:space="preserve"> </v>
      </c>
      <c r="D3629" s="1">
        <v>1</v>
      </c>
      <c r="E3629" s="1">
        <v>2</v>
      </c>
      <c r="F3629" s="1" t="s">
        <v>621</v>
      </c>
      <c r="G3629" s="3"/>
      <c r="H3629" s="3">
        <v>0</v>
      </c>
      <c r="I3629" s="9"/>
    </row>
    <row r="3630" spans="1:9">
      <c r="A3630" t="s">
        <v>16</v>
      </c>
      <c r="B3630" t="s">
        <v>620</v>
      </c>
      <c r="C3630" t="str">
        <f t="shared" si="56"/>
        <v xml:space="preserve"> </v>
      </c>
      <c r="D3630">
        <v>1</v>
      </c>
      <c r="E3630">
        <v>2</v>
      </c>
      <c r="F3630" t="s">
        <v>621</v>
      </c>
      <c r="G3630" s="3"/>
      <c r="H3630" s="3">
        <v>0</v>
      </c>
      <c r="I3630" s="9"/>
    </row>
    <row r="3631" spans="1:9">
      <c r="A3631" s="1" t="s">
        <v>16</v>
      </c>
      <c r="B3631" s="1" t="s">
        <v>620</v>
      </c>
      <c r="C3631" t="str">
        <f t="shared" si="56"/>
        <v xml:space="preserve"> </v>
      </c>
      <c r="D3631" s="1">
        <v>1</v>
      </c>
      <c r="E3631" s="1">
        <v>2</v>
      </c>
      <c r="F3631" s="1" t="s">
        <v>621</v>
      </c>
      <c r="G3631" s="3"/>
      <c r="H3631" s="3">
        <v>0</v>
      </c>
      <c r="I3631" s="9"/>
    </row>
    <row r="3632" spans="1:9">
      <c r="A3632" t="s">
        <v>16</v>
      </c>
      <c r="B3632" t="s">
        <v>620</v>
      </c>
      <c r="C3632" t="str">
        <f t="shared" si="56"/>
        <v xml:space="preserve"> </v>
      </c>
      <c r="D3632">
        <v>1</v>
      </c>
      <c r="E3632">
        <v>2</v>
      </c>
      <c r="F3632" t="s">
        <v>621</v>
      </c>
      <c r="G3632" s="3"/>
      <c r="H3632" s="3">
        <v>0</v>
      </c>
      <c r="I3632" s="9"/>
    </row>
    <row r="3633" spans="1:9">
      <c r="A3633" s="1" t="s">
        <v>16</v>
      </c>
      <c r="B3633" s="1" t="s">
        <v>620</v>
      </c>
      <c r="C3633" t="str">
        <f t="shared" si="56"/>
        <v xml:space="preserve"> </v>
      </c>
      <c r="D3633" s="1">
        <v>1</v>
      </c>
      <c r="E3633" s="1">
        <v>2</v>
      </c>
      <c r="F3633" s="1" t="s">
        <v>621</v>
      </c>
      <c r="G3633" s="3"/>
      <c r="H3633" s="3">
        <v>0</v>
      </c>
      <c r="I3633" s="9"/>
    </row>
    <row r="3634" spans="1:9">
      <c r="A3634" t="s">
        <v>16</v>
      </c>
      <c r="B3634" t="s">
        <v>620</v>
      </c>
      <c r="C3634" t="str">
        <f t="shared" si="56"/>
        <v xml:space="preserve"> </v>
      </c>
      <c r="D3634">
        <v>1</v>
      </c>
      <c r="E3634">
        <v>2</v>
      </c>
      <c r="F3634" t="s">
        <v>621</v>
      </c>
      <c r="G3634" s="3"/>
      <c r="H3634" s="3">
        <v>0</v>
      </c>
      <c r="I3634" s="9"/>
    </row>
    <row r="3635" spans="1:9">
      <c r="A3635" s="1" t="s">
        <v>16</v>
      </c>
      <c r="B3635" s="1" t="s">
        <v>620</v>
      </c>
      <c r="C3635" t="str">
        <f t="shared" si="56"/>
        <v xml:space="preserve"> </v>
      </c>
      <c r="D3635" s="1">
        <v>1</v>
      </c>
      <c r="E3635" s="1">
        <v>2</v>
      </c>
      <c r="F3635" s="1" t="s">
        <v>621</v>
      </c>
      <c r="G3635" s="3"/>
      <c r="H3635" s="3">
        <v>0</v>
      </c>
      <c r="I3635" s="9"/>
    </row>
    <row r="3636" spans="1:9">
      <c r="A3636" t="s">
        <v>16</v>
      </c>
      <c r="B3636" t="s">
        <v>620</v>
      </c>
      <c r="C3636" t="str">
        <f t="shared" si="56"/>
        <v>1418</v>
      </c>
      <c r="D3636">
        <v>1</v>
      </c>
      <c r="E3636">
        <v>2</v>
      </c>
      <c r="F3636" t="s">
        <v>621</v>
      </c>
      <c r="G3636" t="s">
        <v>15</v>
      </c>
      <c r="H3636" s="2">
        <f>H3620-SUMIF(G3621:G3635,"&lt;&gt;",H3621:H3635)</f>
        <v>0</v>
      </c>
    </row>
    <row r="3637" spans="1:9">
      <c r="A3637" s="1"/>
      <c r="B3637" s="1"/>
      <c r="C3637" t="str">
        <f t="shared" si="56"/>
        <v xml:space="preserve"> </v>
      </c>
      <c r="D3637" s="1"/>
      <c r="E3637" s="1"/>
      <c r="F3637" s="1"/>
      <c r="G3637" s="1"/>
      <c r="H3637" s="1"/>
      <c r="I3637" s="43"/>
    </row>
    <row r="3638" spans="1:9">
      <c r="A3638" t="s">
        <v>34</v>
      </c>
      <c r="B3638" t="s">
        <v>623</v>
      </c>
      <c r="C3638" t="str">
        <f t="shared" si="56"/>
        <v xml:space="preserve"> </v>
      </c>
      <c r="D3638">
        <v>3</v>
      </c>
      <c r="E3638">
        <v>2</v>
      </c>
      <c r="F3638" t="s">
        <v>624</v>
      </c>
      <c r="G3638" t="s">
        <v>13</v>
      </c>
      <c r="H3638" s="2">
        <f>VLOOKUP(B3638,'uc_2024-25'!D:U, 18, FALSE)</f>
        <v>28</v>
      </c>
      <c r="I3638" s="9"/>
    </row>
    <row r="3639" spans="1:9">
      <c r="A3639" s="1" t="s">
        <v>34</v>
      </c>
      <c r="B3639" s="1" t="s">
        <v>623</v>
      </c>
      <c r="C3639" t="str">
        <f t="shared" si="56"/>
        <v xml:space="preserve"> </v>
      </c>
      <c r="D3639" s="1">
        <v>3</v>
      </c>
      <c r="E3639" s="1">
        <v>2</v>
      </c>
      <c r="F3639" s="1" t="s">
        <v>624</v>
      </c>
      <c r="G3639" s="4" t="str">
        <f>VLOOKUP(B3638,'uc_2024-25'!D:AB, 25, FALSE)</f>
        <v>João Manuel das Neves Silva</v>
      </c>
      <c r="H3639" s="3">
        <v>24</v>
      </c>
      <c r="I3639" s="9"/>
    </row>
    <row r="3640" spans="1:9">
      <c r="A3640" t="s">
        <v>34</v>
      </c>
      <c r="B3640" t="s">
        <v>623</v>
      </c>
      <c r="C3640" t="str">
        <f t="shared" si="56"/>
        <v xml:space="preserve"> </v>
      </c>
      <c r="D3640">
        <v>3</v>
      </c>
      <c r="E3640">
        <v>2</v>
      </c>
      <c r="F3640" t="s">
        <v>624</v>
      </c>
      <c r="G3640" s="3" t="s">
        <v>625</v>
      </c>
      <c r="H3640" s="3">
        <v>4</v>
      </c>
      <c r="I3640" s="9"/>
    </row>
    <row r="3641" spans="1:9">
      <c r="A3641" s="1" t="s">
        <v>34</v>
      </c>
      <c r="B3641" s="1" t="s">
        <v>623</v>
      </c>
      <c r="C3641" t="str">
        <f t="shared" si="56"/>
        <v xml:space="preserve"> </v>
      </c>
      <c r="D3641" s="1">
        <v>3</v>
      </c>
      <c r="E3641" s="1">
        <v>2</v>
      </c>
      <c r="F3641" s="1" t="s">
        <v>624</v>
      </c>
      <c r="G3641" s="3"/>
      <c r="H3641" s="3">
        <v>0</v>
      </c>
      <c r="I3641" s="9"/>
    </row>
    <row r="3642" spans="1:9">
      <c r="A3642" t="s">
        <v>34</v>
      </c>
      <c r="B3642" t="s">
        <v>623</v>
      </c>
      <c r="C3642" t="str">
        <f t="shared" si="56"/>
        <v xml:space="preserve"> </v>
      </c>
      <c r="D3642">
        <v>3</v>
      </c>
      <c r="E3642">
        <v>2</v>
      </c>
      <c r="F3642" t="s">
        <v>624</v>
      </c>
      <c r="G3642" s="3"/>
      <c r="H3642" s="3">
        <v>0</v>
      </c>
      <c r="I3642" s="9"/>
    </row>
    <row r="3643" spans="1:9">
      <c r="A3643" s="1" t="s">
        <v>34</v>
      </c>
      <c r="B3643" s="1" t="s">
        <v>623</v>
      </c>
      <c r="C3643" t="str">
        <f t="shared" si="56"/>
        <v xml:space="preserve"> </v>
      </c>
      <c r="D3643" s="1">
        <v>3</v>
      </c>
      <c r="E3643" s="1">
        <v>2</v>
      </c>
      <c r="F3643" s="1" t="s">
        <v>624</v>
      </c>
      <c r="G3643" s="3"/>
      <c r="H3643" s="3">
        <v>0</v>
      </c>
      <c r="I3643" s="9"/>
    </row>
    <row r="3644" spans="1:9">
      <c r="A3644" t="s">
        <v>34</v>
      </c>
      <c r="B3644" t="s">
        <v>623</v>
      </c>
      <c r="C3644" t="str">
        <f t="shared" si="56"/>
        <v xml:space="preserve"> </v>
      </c>
      <c r="D3644">
        <v>3</v>
      </c>
      <c r="E3644">
        <v>2</v>
      </c>
      <c r="F3644" t="s">
        <v>624</v>
      </c>
      <c r="G3644" s="3"/>
      <c r="H3644" s="3">
        <v>0</v>
      </c>
      <c r="I3644" s="9"/>
    </row>
    <row r="3645" spans="1:9">
      <c r="A3645" s="1" t="s">
        <v>34</v>
      </c>
      <c r="B3645" s="1" t="s">
        <v>623</v>
      </c>
      <c r="C3645" t="str">
        <f t="shared" si="56"/>
        <v xml:space="preserve"> </v>
      </c>
      <c r="D3645" s="1">
        <v>3</v>
      </c>
      <c r="E3645" s="1">
        <v>2</v>
      </c>
      <c r="F3645" s="1" t="s">
        <v>624</v>
      </c>
      <c r="G3645" s="3"/>
      <c r="H3645" s="3">
        <v>0</v>
      </c>
      <c r="I3645" s="9"/>
    </row>
    <row r="3646" spans="1:9">
      <c r="A3646" t="s">
        <v>34</v>
      </c>
      <c r="B3646" t="s">
        <v>623</v>
      </c>
      <c r="C3646" t="str">
        <f t="shared" si="56"/>
        <v xml:space="preserve"> </v>
      </c>
      <c r="D3646">
        <v>3</v>
      </c>
      <c r="E3646">
        <v>2</v>
      </c>
      <c r="F3646" t="s">
        <v>624</v>
      </c>
      <c r="G3646" s="3"/>
      <c r="H3646" s="3">
        <v>0</v>
      </c>
      <c r="I3646" s="9"/>
    </row>
    <row r="3647" spans="1:9">
      <c r="A3647" s="1" t="s">
        <v>34</v>
      </c>
      <c r="B3647" s="1" t="s">
        <v>623</v>
      </c>
      <c r="C3647" t="str">
        <f t="shared" si="56"/>
        <v xml:space="preserve"> </v>
      </c>
      <c r="D3647" s="1">
        <v>3</v>
      </c>
      <c r="E3647" s="1">
        <v>2</v>
      </c>
      <c r="F3647" s="1" t="s">
        <v>624</v>
      </c>
      <c r="G3647" s="3"/>
      <c r="H3647" s="3">
        <v>0</v>
      </c>
      <c r="I3647" s="9"/>
    </row>
    <row r="3648" spans="1:9">
      <c r="A3648" t="s">
        <v>34</v>
      </c>
      <c r="B3648" t="s">
        <v>623</v>
      </c>
      <c r="C3648" t="str">
        <f t="shared" si="56"/>
        <v xml:space="preserve"> </v>
      </c>
      <c r="D3648">
        <v>3</v>
      </c>
      <c r="E3648">
        <v>2</v>
      </c>
      <c r="F3648" t="s">
        <v>624</v>
      </c>
      <c r="G3648" s="3"/>
      <c r="H3648" s="3">
        <v>0</v>
      </c>
      <c r="I3648" s="9"/>
    </row>
    <row r="3649" spans="1:9">
      <c r="A3649" s="1" t="s">
        <v>34</v>
      </c>
      <c r="B3649" s="1" t="s">
        <v>623</v>
      </c>
      <c r="C3649" t="str">
        <f t="shared" si="56"/>
        <v xml:space="preserve"> </v>
      </c>
      <c r="D3649" s="1">
        <v>3</v>
      </c>
      <c r="E3649" s="1">
        <v>2</v>
      </c>
      <c r="F3649" s="1" t="s">
        <v>624</v>
      </c>
      <c r="G3649" s="3"/>
      <c r="H3649" s="3">
        <v>0</v>
      </c>
      <c r="I3649" s="9"/>
    </row>
    <row r="3650" spans="1:9">
      <c r="A3650" t="s">
        <v>34</v>
      </c>
      <c r="B3650" t="s">
        <v>623</v>
      </c>
      <c r="C3650" t="str">
        <f t="shared" si="56"/>
        <v xml:space="preserve"> </v>
      </c>
      <c r="D3650">
        <v>3</v>
      </c>
      <c r="E3650">
        <v>2</v>
      </c>
      <c r="F3650" t="s">
        <v>624</v>
      </c>
      <c r="G3650" s="3"/>
      <c r="H3650" s="3">
        <v>0</v>
      </c>
      <c r="I3650" s="9"/>
    </row>
    <row r="3651" spans="1:9">
      <c r="A3651" s="1" t="s">
        <v>34</v>
      </c>
      <c r="B3651" s="1" t="s">
        <v>623</v>
      </c>
      <c r="C3651" t="str">
        <f t="shared" ref="C3651:C3714" si="57">IF(G3651="Em falta (positivo); A mais (negativo):",B3651," ")</f>
        <v xml:space="preserve"> </v>
      </c>
      <c r="D3651" s="1">
        <v>3</v>
      </c>
      <c r="E3651" s="1">
        <v>2</v>
      </c>
      <c r="F3651" s="1" t="s">
        <v>624</v>
      </c>
      <c r="G3651" s="3"/>
      <c r="H3651" s="3">
        <v>0</v>
      </c>
      <c r="I3651" s="9"/>
    </row>
    <row r="3652" spans="1:9">
      <c r="A3652" t="s">
        <v>34</v>
      </c>
      <c r="B3652" t="s">
        <v>623</v>
      </c>
      <c r="C3652" t="str">
        <f t="shared" si="57"/>
        <v xml:space="preserve"> </v>
      </c>
      <c r="D3652">
        <v>3</v>
      </c>
      <c r="E3652">
        <v>2</v>
      </c>
      <c r="F3652" t="s">
        <v>624</v>
      </c>
      <c r="G3652" s="3"/>
      <c r="H3652" s="3">
        <v>0</v>
      </c>
      <c r="I3652" s="9"/>
    </row>
    <row r="3653" spans="1:9">
      <c r="A3653" s="1" t="s">
        <v>34</v>
      </c>
      <c r="B3653" s="1" t="s">
        <v>623</v>
      </c>
      <c r="C3653" t="str">
        <f t="shared" si="57"/>
        <v xml:space="preserve"> </v>
      </c>
      <c r="D3653" s="1">
        <v>3</v>
      </c>
      <c r="E3653" s="1">
        <v>2</v>
      </c>
      <c r="F3653" s="1" t="s">
        <v>624</v>
      </c>
      <c r="G3653" s="3"/>
      <c r="H3653" s="3">
        <v>0</v>
      </c>
      <c r="I3653" s="9"/>
    </row>
    <row r="3654" spans="1:9">
      <c r="A3654" t="s">
        <v>34</v>
      </c>
      <c r="B3654" t="s">
        <v>623</v>
      </c>
      <c r="C3654" t="str">
        <f t="shared" si="57"/>
        <v>2529</v>
      </c>
      <c r="D3654">
        <v>3</v>
      </c>
      <c r="E3654">
        <v>2</v>
      </c>
      <c r="F3654" t="s">
        <v>624</v>
      </c>
      <c r="G3654" t="s">
        <v>15</v>
      </c>
      <c r="H3654" s="2">
        <f>H3638-SUMIF(G3639:G3653,"&lt;&gt;",H3639:H3653)</f>
        <v>0</v>
      </c>
    </row>
    <row r="3655" spans="1:9">
      <c r="A3655" s="1"/>
      <c r="B3655" s="1"/>
      <c r="C3655" t="str">
        <f t="shared" si="57"/>
        <v xml:space="preserve"> </v>
      </c>
      <c r="D3655" s="1"/>
      <c r="E3655" s="1"/>
      <c r="F3655" s="1"/>
      <c r="G3655" s="1"/>
      <c r="H3655" s="1"/>
      <c r="I3655" s="43"/>
    </row>
    <row r="3656" spans="1:9">
      <c r="A3656" t="s">
        <v>34</v>
      </c>
      <c r="B3656" t="s">
        <v>626</v>
      </c>
      <c r="C3656" t="str">
        <f t="shared" si="57"/>
        <v xml:space="preserve"> </v>
      </c>
      <c r="D3656">
        <v>1</v>
      </c>
      <c r="E3656">
        <v>1</v>
      </c>
      <c r="F3656" t="s">
        <v>627</v>
      </c>
      <c r="G3656" t="s">
        <v>13</v>
      </c>
      <c r="H3656" s="2">
        <f>VLOOKUP(B3656,'uc_2024-25'!D:U, 18, FALSE)</f>
        <v>28</v>
      </c>
      <c r="I3656" s="9"/>
    </row>
    <row r="3657" spans="1:9">
      <c r="A3657" s="1" t="s">
        <v>34</v>
      </c>
      <c r="B3657" s="1" t="s">
        <v>626</v>
      </c>
      <c r="C3657" t="str">
        <f t="shared" si="57"/>
        <v xml:space="preserve"> </v>
      </c>
      <c r="D3657" s="1">
        <v>1</v>
      </c>
      <c r="E3657" s="1">
        <v>1</v>
      </c>
      <c r="F3657" s="1" t="s">
        <v>627</v>
      </c>
      <c r="G3657" s="4" t="str">
        <f>VLOOKUP(B3656,'uc_2024-25'!D:AB, 25, FALSE)</f>
        <v>Ana Paula Soares Marques de Carvalho</v>
      </c>
      <c r="H3657" s="3">
        <v>28</v>
      </c>
      <c r="I3657" s="9"/>
    </row>
    <row r="3658" spans="1:9">
      <c r="A3658" t="s">
        <v>34</v>
      </c>
      <c r="B3658" t="s">
        <v>626</v>
      </c>
      <c r="C3658" t="str">
        <f t="shared" si="57"/>
        <v xml:space="preserve"> </v>
      </c>
      <c r="D3658">
        <v>1</v>
      </c>
      <c r="E3658">
        <v>1</v>
      </c>
      <c r="F3658" t="s">
        <v>627</v>
      </c>
      <c r="G3658" s="3"/>
      <c r="H3658" s="3">
        <v>0</v>
      </c>
      <c r="I3658" s="9"/>
    </row>
    <row r="3659" spans="1:9">
      <c r="A3659" s="1" t="s">
        <v>34</v>
      </c>
      <c r="B3659" s="1" t="s">
        <v>626</v>
      </c>
      <c r="C3659" t="str">
        <f t="shared" si="57"/>
        <v xml:space="preserve"> </v>
      </c>
      <c r="D3659" s="1">
        <v>1</v>
      </c>
      <c r="E3659" s="1">
        <v>1</v>
      </c>
      <c r="F3659" s="1" t="s">
        <v>627</v>
      </c>
      <c r="G3659" s="3"/>
      <c r="H3659" s="3">
        <v>0</v>
      </c>
      <c r="I3659" s="9"/>
    </row>
    <row r="3660" spans="1:9">
      <c r="A3660" t="s">
        <v>34</v>
      </c>
      <c r="B3660" t="s">
        <v>626</v>
      </c>
      <c r="C3660" t="str">
        <f t="shared" si="57"/>
        <v xml:space="preserve"> </v>
      </c>
      <c r="D3660">
        <v>1</v>
      </c>
      <c r="E3660">
        <v>1</v>
      </c>
      <c r="F3660" t="s">
        <v>627</v>
      </c>
      <c r="G3660" s="3"/>
      <c r="H3660" s="3">
        <v>0</v>
      </c>
      <c r="I3660" s="9"/>
    </row>
    <row r="3661" spans="1:9">
      <c r="A3661" s="1" t="s">
        <v>34</v>
      </c>
      <c r="B3661" s="1" t="s">
        <v>626</v>
      </c>
      <c r="C3661" t="str">
        <f t="shared" si="57"/>
        <v xml:space="preserve"> </v>
      </c>
      <c r="D3661" s="1">
        <v>1</v>
      </c>
      <c r="E3661" s="1">
        <v>1</v>
      </c>
      <c r="F3661" s="1" t="s">
        <v>627</v>
      </c>
      <c r="G3661" s="3"/>
      <c r="H3661" s="3">
        <v>0</v>
      </c>
      <c r="I3661" s="9"/>
    </row>
    <row r="3662" spans="1:9">
      <c r="A3662" t="s">
        <v>34</v>
      </c>
      <c r="B3662" t="s">
        <v>626</v>
      </c>
      <c r="C3662" t="str">
        <f t="shared" si="57"/>
        <v xml:space="preserve"> </v>
      </c>
      <c r="D3662">
        <v>1</v>
      </c>
      <c r="E3662">
        <v>1</v>
      </c>
      <c r="F3662" t="s">
        <v>627</v>
      </c>
      <c r="G3662" s="3"/>
      <c r="H3662" s="3">
        <v>0</v>
      </c>
      <c r="I3662" s="9"/>
    </row>
    <row r="3663" spans="1:9">
      <c r="A3663" s="1" t="s">
        <v>34</v>
      </c>
      <c r="B3663" s="1" t="s">
        <v>626</v>
      </c>
      <c r="C3663" t="str">
        <f t="shared" si="57"/>
        <v xml:space="preserve"> </v>
      </c>
      <c r="D3663" s="1">
        <v>1</v>
      </c>
      <c r="E3663" s="1">
        <v>1</v>
      </c>
      <c r="F3663" s="1" t="s">
        <v>627</v>
      </c>
      <c r="G3663" s="3"/>
      <c r="H3663" s="3">
        <v>0</v>
      </c>
      <c r="I3663" s="9"/>
    </row>
    <row r="3664" spans="1:9">
      <c r="A3664" t="s">
        <v>34</v>
      </c>
      <c r="B3664" t="s">
        <v>626</v>
      </c>
      <c r="C3664" t="str">
        <f t="shared" si="57"/>
        <v xml:space="preserve"> </v>
      </c>
      <c r="D3664">
        <v>1</v>
      </c>
      <c r="E3664">
        <v>1</v>
      </c>
      <c r="F3664" t="s">
        <v>627</v>
      </c>
      <c r="G3664" s="3"/>
      <c r="H3664" s="3">
        <v>0</v>
      </c>
      <c r="I3664" s="9"/>
    </row>
    <row r="3665" spans="1:9">
      <c r="A3665" s="1" t="s">
        <v>34</v>
      </c>
      <c r="B3665" s="1" t="s">
        <v>626</v>
      </c>
      <c r="C3665" t="str">
        <f t="shared" si="57"/>
        <v xml:space="preserve"> </v>
      </c>
      <c r="D3665" s="1">
        <v>1</v>
      </c>
      <c r="E3665" s="1">
        <v>1</v>
      </c>
      <c r="F3665" s="1" t="s">
        <v>627</v>
      </c>
      <c r="G3665" s="3"/>
      <c r="H3665" s="3">
        <v>0</v>
      </c>
      <c r="I3665" s="9"/>
    </row>
    <row r="3666" spans="1:9">
      <c r="A3666" t="s">
        <v>34</v>
      </c>
      <c r="B3666" t="s">
        <v>626</v>
      </c>
      <c r="C3666" t="str">
        <f t="shared" si="57"/>
        <v xml:space="preserve"> </v>
      </c>
      <c r="D3666">
        <v>1</v>
      </c>
      <c r="E3666">
        <v>1</v>
      </c>
      <c r="F3666" t="s">
        <v>627</v>
      </c>
      <c r="G3666" s="3"/>
      <c r="H3666" s="3">
        <v>0</v>
      </c>
      <c r="I3666" s="9"/>
    </row>
    <row r="3667" spans="1:9">
      <c r="A3667" s="1" t="s">
        <v>34</v>
      </c>
      <c r="B3667" s="1" t="s">
        <v>626</v>
      </c>
      <c r="C3667" t="str">
        <f t="shared" si="57"/>
        <v xml:space="preserve"> </v>
      </c>
      <c r="D3667" s="1">
        <v>1</v>
      </c>
      <c r="E3667" s="1">
        <v>1</v>
      </c>
      <c r="F3667" s="1" t="s">
        <v>627</v>
      </c>
      <c r="G3667" s="3"/>
      <c r="H3667" s="3">
        <v>0</v>
      </c>
      <c r="I3667" s="9"/>
    </row>
    <row r="3668" spans="1:9">
      <c r="A3668" t="s">
        <v>34</v>
      </c>
      <c r="B3668" t="s">
        <v>626</v>
      </c>
      <c r="C3668" t="str">
        <f t="shared" si="57"/>
        <v xml:space="preserve"> </v>
      </c>
      <c r="D3668">
        <v>1</v>
      </c>
      <c r="E3668">
        <v>1</v>
      </c>
      <c r="F3668" t="s">
        <v>627</v>
      </c>
      <c r="G3668" s="3"/>
      <c r="H3668" s="3">
        <v>0</v>
      </c>
      <c r="I3668" s="9"/>
    </row>
    <row r="3669" spans="1:9">
      <c r="A3669" s="1" t="s">
        <v>34</v>
      </c>
      <c r="B3669" s="1" t="s">
        <v>626</v>
      </c>
      <c r="C3669" t="str">
        <f t="shared" si="57"/>
        <v xml:space="preserve"> </v>
      </c>
      <c r="D3669" s="1">
        <v>1</v>
      </c>
      <c r="E3669" s="1">
        <v>1</v>
      </c>
      <c r="F3669" s="1" t="s">
        <v>627</v>
      </c>
      <c r="G3669" s="3"/>
      <c r="H3669" s="3">
        <v>0</v>
      </c>
      <c r="I3669" s="9"/>
    </row>
    <row r="3670" spans="1:9">
      <c r="A3670" t="s">
        <v>34</v>
      </c>
      <c r="B3670" t="s">
        <v>626</v>
      </c>
      <c r="C3670" t="str">
        <f t="shared" si="57"/>
        <v xml:space="preserve"> </v>
      </c>
      <c r="D3670">
        <v>1</v>
      </c>
      <c r="E3670">
        <v>1</v>
      </c>
      <c r="F3670" t="s">
        <v>627</v>
      </c>
      <c r="G3670" s="3"/>
      <c r="H3670" s="3">
        <v>0</v>
      </c>
      <c r="I3670" s="9"/>
    </row>
    <row r="3671" spans="1:9">
      <c r="A3671" s="1" t="s">
        <v>34</v>
      </c>
      <c r="B3671" s="1" t="s">
        <v>626</v>
      </c>
      <c r="C3671" t="str">
        <f t="shared" si="57"/>
        <v xml:space="preserve"> </v>
      </c>
      <c r="D3671" s="1">
        <v>1</v>
      </c>
      <c r="E3671" s="1">
        <v>1</v>
      </c>
      <c r="F3671" s="1" t="s">
        <v>627</v>
      </c>
      <c r="G3671" s="3"/>
      <c r="H3671" s="3">
        <v>0</v>
      </c>
      <c r="I3671" s="9"/>
    </row>
    <row r="3672" spans="1:9">
      <c r="A3672" t="s">
        <v>34</v>
      </c>
      <c r="B3672" t="s">
        <v>626</v>
      </c>
      <c r="C3672" t="str">
        <f t="shared" si="57"/>
        <v>2530</v>
      </c>
      <c r="D3672">
        <v>1</v>
      </c>
      <c r="E3672">
        <v>1</v>
      </c>
      <c r="F3672" t="s">
        <v>627</v>
      </c>
      <c r="G3672" t="s">
        <v>15</v>
      </c>
      <c r="H3672" s="2">
        <f>H3656-SUMIF(G3657:G3671,"&lt;&gt;",H3657:H3671)</f>
        <v>0</v>
      </c>
    </row>
    <row r="3673" spans="1:9">
      <c r="A3673" s="1"/>
      <c r="B3673" s="1"/>
      <c r="C3673" t="str">
        <f t="shared" si="57"/>
        <v xml:space="preserve"> </v>
      </c>
      <c r="D3673" s="1"/>
      <c r="E3673" s="1"/>
      <c r="F3673" s="1"/>
      <c r="G3673" s="1"/>
      <c r="H3673" s="1"/>
      <c r="I3673" s="43"/>
    </row>
    <row r="3674" spans="1:9">
      <c r="A3674" t="s">
        <v>16</v>
      </c>
      <c r="B3674" t="s">
        <v>628</v>
      </c>
      <c r="C3674" t="str">
        <f t="shared" si="57"/>
        <v xml:space="preserve"> </v>
      </c>
      <c r="D3674">
        <v>1</v>
      </c>
      <c r="E3674">
        <v>1</v>
      </c>
      <c r="F3674" t="s">
        <v>629</v>
      </c>
      <c r="G3674" t="s">
        <v>13</v>
      </c>
      <c r="H3674" s="2">
        <f>VLOOKUP(B3674,'uc_2024-25'!D:U, 18, FALSE)</f>
        <v>0</v>
      </c>
      <c r="I3674" s="9"/>
    </row>
    <row r="3675" spans="1:9">
      <c r="A3675" s="1" t="s">
        <v>16</v>
      </c>
      <c r="B3675" s="1" t="s">
        <v>628</v>
      </c>
      <c r="C3675" t="str">
        <f t="shared" si="57"/>
        <v xml:space="preserve"> </v>
      </c>
      <c r="D3675" s="1">
        <v>1</v>
      </c>
      <c r="E3675" s="1">
        <v>1</v>
      </c>
      <c r="F3675" s="1" t="s">
        <v>629</v>
      </c>
      <c r="G3675" s="4" t="str">
        <f>VLOOKUP(B3674,'uc_2024-25'!D:AB, 25, FALSE)</f>
        <v>Coordenação externa ao ISA</v>
      </c>
      <c r="H3675" s="3">
        <v>0</v>
      </c>
      <c r="I3675" s="9"/>
    </row>
    <row r="3676" spans="1:9">
      <c r="A3676" t="s">
        <v>16</v>
      </c>
      <c r="B3676" t="s">
        <v>628</v>
      </c>
      <c r="C3676" t="str">
        <f t="shared" si="57"/>
        <v xml:space="preserve"> </v>
      </c>
      <c r="D3676">
        <v>1</v>
      </c>
      <c r="E3676">
        <v>1</v>
      </c>
      <c r="F3676" t="s">
        <v>629</v>
      </c>
      <c r="G3676" s="3"/>
      <c r="H3676" s="3">
        <v>0</v>
      </c>
      <c r="I3676" s="9"/>
    </row>
    <row r="3677" spans="1:9">
      <c r="A3677" s="1" t="s">
        <v>16</v>
      </c>
      <c r="B3677" s="1" t="s">
        <v>628</v>
      </c>
      <c r="C3677" t="str">
        <f t="shared" si="57"/>
        <v xml:space="preserve"> </v>
      </c>
      <c r="D3677" s="1">
        <v>1</v>
      </c>
      <c r="E3677" s="1">
        <v>1</v>
      </c>
      <c r="F3677" s="1" t="s">
        <v>629</v>
      </c>
      <c r="G3677" s="3"/>
      <c r="H3677" s="3">
        <v>0</v>
      </c>
      <c r="I3677" s="9"/>
    </row>
    <row r="3678" spans="1:9">
      <c r="A3678" t="s">
        <v>16</v>
      </c>
      <c r="B3678" t="s">
        <v>628</v>
      </c>
      <c r="C3678" t="str">
        <f t="shared" si="57"/>
        <v xml:space="preserve"> </v>
      </c>
      <c r="D3678">
        <v>1</v>
      </c>
      <c r="E3678">
        <v>1</v>
      </c>
      <c r="F3678" t="s">
        <v>629</v>
      </c>
      <c r="G3678" s="3"/>
      <c r="H3678" s="3">
        <v>0</v>
      </c>
      <c r="I3678" s="9"/>
    </row>
    <row r="3679" spans="1:9">
      <c r="A3679" s="1" t="s">
        <v>16</v>
      </c>
      <c r="B3679" s="1" t="s">
        <v>628</v>
      </c>
      <c r="C3679" t="str">
        <f t="shared" si="57"/>
        <v xml:space="preserve"> </v>
      </c>
      <c r="D3679" s="1">
        <v>1</v>
      </c>
      <c r="E3679" s="1">
        <v>1</v>
      </c>
      <c r="F3679" s="1" t="s">
        <v>629</v>
      </c>
      <c r="G3679" s="3"/>
      <c r="H3679" s="3">
        <v>0</v>
      </c>
      <c r="I3679" s="9"/>
    </row>
    <row r="3680" spans="1:9">
      <c r="A3680" t="s">
        <v>16</v>
      </c>
      <c r="B3680" t="s">
        <v>628</v>
      </c>
      <c r="C3680" t="str">
        <f t="shared" si="57"/>
        <v xml:space="preserve"> </v>
      </c>
      <c r="D3680">
        <v>1</v>
      </c>
      <c r="E3680">
        <v>1</v>
      </c>
      <c r="F3680" t="s">
        <v>629</v>
      </c>
      <c r="G3680" s="3"/>
      <c r="H3680" s="3">
        <v>0</v>
      </c>
      <c r="I3680" s="9"/>
    </row>
    <row r="3681" spans="1:9">
      <c r="A3681" s="1" t="s">
        <v>16</v>
      </c>
      <c r="B3681" s="1" t="s">
        <v>628</v>
      </c>
      <c r="C3681" t="str">
        <f t="shared" si="57"/>
        <v xml:space="preserve"> </v>
      </c>
      <c r="D3681" s="1">
        <v>1</v>
      </c>
      <c r="E3681" s="1">
        <v>1</v>
      </c>
      <c r="F3681" s="1" t="s">
        <v>629</v>
      </c>
      <c r="G3681" s="3"/>
      <c r="H3681" s="3">
        <v>0</v>
      </c>
      <c r="I3681" s="9"/>
    </row>
    <row r="3682" spans="1:9">
      <c r="A3682" t="s">
        <v>16</v>
      </c>
      <c r="B3682" t="s">
        <v>628</v>
      </c>
      <c r="C3682" t="str">
        <f t="shared" si="57"/>
        <v xml:space="preserve"> </v>
      </c>
      <c r="D3682">
        <v>1</v>
      </c>
      <c r="E3682">
        <v>1</v>
      </c>
      <c r="F3682" t="s">
        <v>629</v>
      </c>
      <c r="G3682" s="3"/>
      <c r="H3682" s="3">
        <v>0</v>
      </c>
      <c r="I3682" s="9"/>
    </row>
    <row r="3683" spans="1:9">
      <c r="A3683" s="1" t="s">
        <v>16</v>
      </c>
      <c r="B3683" s="1" t="s">
        <v>628</v>
      </c>
      <c r="C3683" t="str">
        <f t="shared" si="57"/>
        <v xml:space="preserve"> </v>
      </c>
      <c r="D3683" s="1">
        <v>1</v>
      </c>
      <c r="E3683" s="1">
        <v>1</v>
      </c>
      <c r="F3683" s="1" t="s">
        <v>629</v>
      </c>
      <c r="G3683" s="3"/>
      <c r="H3683" s="3">
        <v>0</v>
      </c>
      <c r="I3683" s="9"/>
    </row>
    <row r="3684" spans="1:9">
      <c r="A3684" t="s">
        <v>16</v>
      </c>
      <c r="B3684" t="s">
        <v>628</v>
      </c>
      <c r="C3684" t="str">
        <f t="shared" si="57"/>
        <v xml:space="preserve"> </v>
      </c>
      <c r="D3684">
        <v>1</v>
      </c>
      <c r="E3684">
        <v>1</v>
      </c>
      <c r="F3684" t="s">
        <v>629</v>
      </c>
      <c r="G3684" s="3"/>
      <c r="H3684" s="3">
        <v>0</v>
      </c>
      <c r="I3684" s="9"/>
    </row>
    <row r="3685" spans="1:9">
      <c r="A3685" s="1" t="s">
        <v>16</v>
      </c>
      <c r="B3685" s="1" t="s">
        <v>628</v>
      </c>
      <c r="C3685" t="str">
        <f t="shared" si="57"/>
        <v xml:space="preserve"> </v>
      </c>
      <c r="D3685" s="1">
        <v>1</v>
      </c>
      <c r="E3685" s="1">
        <v>1</v>
      </c>
      <c r="F3685" s="1" t="s">
        <v>629</v>
      </c>
      <c r="G3685" s="3"/>
      <c r="H3685" s="3">
        <v>0</v>
      </c>
      <c r="I3685" s="9"/>
    </row>
    <row r="3686" spans="1:9">
      <c r="A3686" t="s">
        <v>16</v>
      </c>
      <c r="B3686" t="s">
        <v>628</v>
      </c>
      <c r="C3686" t="str">
        <f t="shared" si="57"/>
        <v xml:space="preserve"> </v>
      </c>
      <c r="D3686">
        <v>1</v>
      </c>
      <c r="E3686">
        <v>1</v>
      </c>
      <c r="F3686" t="s">
        <v>629</v>
      </c>
      <c r="G3686" s="3"/>
      <c r="H3686" s="3">
        <v>0</v>
      </c>
      <c r="I3686" s="9"/>
    </row>
    <row r="3687" spans="1:9">
      <c r="A3687" s="1" t="s">
        <v>16</v>
      </c>
      <c r="B3687" s="1" t="s">
        <v>628</v>
      </c>
      <c r="C3687" t="str">
        <f t="shared" si="57"/>
        <v xml:space="preserve"> </v>
      </c>
      <c r="D3687" s="1">
        <v>1</v>
      </c>
      <c r="E3687" s="1">
        <v>1</v>
      </c>
      <c r="F3687" s="1" t="s">
        <v>629</v>
      </c>
      <c r="G3687" s="3"/>
      <c r="H3687" s="3">
        <v>0</v>
      </c>
      <c r="I3687" s="9"/>
    </row>
    <row r="3688" spans="1:9">
      <c r="A3688" t="s">
        <v>16</v>
      </c>
      <c r="B3688" t="s">
        <v>628</v>
      </c>
      <c r="C3688" t="str">
        <f t="shared" si="57"/>
        <v xml:space="preserve"> </v>
      </c>
      <c r="D3688">
        <v>1</v>
      </c>
      <c r="E3688">
        <v>1</v>
      </c>
      <c r="F3688" t="s">
        <v>629</v>
      </c>
      <c r="G3688" s="3"/>
      <c r="H3688" s="3">
        <v>0</v>
      </c>
      <c r="I3688" s="9"/>
    </row>
    <row r="3689" spans="1:9">
      <c r="A3689" s="1" t="s">
        <v>16</v>
      </c>
      <c r="B3689" s="1" t="s">
        <v>628</v>
      </c>
      <c r="C3689" t="str">
        <f t="shared" si="57"/>
        <v xml:space="preserve"> </v>
      </c>
      <c r="D3689" s="1">
        <v>1</v>
      </c>
      <c r="E3689" s="1">
        <v>1</v>
      </c>
      <c r="F3689" s="1" t="s">
        <v>629</v>
      </c>
      <c r="G3689" s="3"/>
      <c r="H3689" s="3">
        <v>0</v>
      </c>
      <c r="I3689" s="9"/>
    </row>
    <row r="3690" spans="1:9">
      <c r="A3690" t="s">
        <v>16</v>
      </c>
      <c r="B3690" t="s">
        <v>628</v>
      </c>
      <c r="C3690" t="str">
        <f t="shared" si="57"/>
        <v>10048</v>
      </c>
      <c r="D3690">
        <v>1</v>
      </c>
      <c r="E3690">
        <v>1</v>
      </c>
      <c r="F3690" t="s">
        <v>629</v>
      </c>
      <c r="G3690" t="s">
        <v>15</v>
      </c>
      <c r="H3690" s="2">
        <f>H3674-SUMIF(G3675:G3689,"&lt;&gt;",H3675:H3689)</f>
        <v>0</v>
      </c>
    </row>
    <row r="3691" spans="1:9">
      <c r="A3691" s="1"/>
      <c r="B3691" s="1"/>
      <c r="C3691" t="str">
        <f t="shared" si="57"/>
        <v xml:space="preserve"> </v>
      </c>
      <c r="D3691" s="1"/>
      <c r="E3691" s="1"/>
      <c r="F3691" s="1"/>
      <c r="G3691" s="1"/>
      <c r="H3691" s="1"/>
      <c r="I3691" s="43"/>
    </row>
    <row r="3692" spans="1:9">
      <c r="A3692" t="s">
        <v>34</v>
      </c>
      <c r="B3692" t="s">
        <v>630</v>
      </c>
      <c r="C3692" t="str">
        <f t="shared" si="57"/>
        <v xml:space="preserve"> </v>
      </c>
      <c r="D3692">
        <v>2</v>
      </c>
      <c r="E3692">
        <v>1</v>
      </c>
      <c r="F3692" t="s">
        <v>631</v>
      </c>
      <c r="G3692" t="s">
        <v>13</v>
      </c>
      <c r="H3692" s="2">
        <f>VLOOKUP(B3692,'uc_2024-25'!D:U, 18, FALSE)</f>
        <v>56</v>
      </c>
      <c r="I3692" s="9"/>
    </row>
    <row r="3693" spans="1:9">
      <c r="A3693" s="1" t="s">
        <v>34</v>
      </c>
      <c r="B3693" s="1" t="s">
        <v>630</v>
      </c>
      <c r="C3693" t="str">
        <f t="shared" si="57"/>
        <v xml:space="preserve"> </v>
      </c>
      <c r="D3693" s="1">
        <v>2</v>
      </c>
      <c r="E3693" s="1">
        <v>1</v>
      </c>
      <c r="F3693" s="1" t="s">
        <v>631</v>
      </c>
      <c r="G3693" s="4" t="str">
        <f>VLOOKUP(B3692,'uc_2024-25'!D:AB, 25, FALSE)</f>
        <v>Susana Miguel Barreiro</v>
      </c>
      <c r="H3693" s="3">
        <v>56</v>
      </c>
      <c r="I3693" s="9"/>
    </row>
    <row r="3694" spans="1:9">
      <c r="A3694" t="s">
        <v>34</v>
      </c>
      <c r="B3694" t="s">
        <v>630</v>
      </c>
      <c r="C3694" t="str">
        <f t="shared" si="57"/>
        <v xml:space="preserve"> </v>
      </c>
      <c r="D3694">
        <v>2</v>
      </c>
      <c r="E3694">
        <v>1</v>
      </c>
      <c r="F3694" t="s">
        <v>631</v>
      </c>
      <c r="G3694" s="3"/>
      <c r="H3694" s="3">
        <v>0</v>
      </c>
      <c r="I3694" s="9"/>
    </row>
    <row r="3695" spans="1:9">
      <c r="A3695" s="1" t="s">
        <v>34</v>
      </c>
      <c r="B3695" s="1" t="s">
        <v>630</v>
      </c>
      <c r="C3695" t="str">
        <f t="shared" si="57"/>
        <v xml:space="preserve"> </v>
      </c>
      <c r="D3695" s="1">
        <v>2</v>
      </c>
      <c r="E3695" s="1">
        <v>1</v>
      </c>
      <c r="F3695" s="1" t="s">
        <v>631</v>
      </c>
      <c r="G3695" s="3"/>
      <c r="H3695" s="3">
        <v>0</v>
      </c>
      <c r="I3695" s="9"/>
    </row>
    <row r="3696" spans="1:9">
      <c r="A3696" t="s">
        <v>34</v>
      </c>
      <c r="B3696" t="s">
        <v>630</v>
      </c>
      <c r="C3696" t="str">
        <f t="shared" si="57"/>
        <v xml:space="preserve"> </v>
      </c>
      <c r="D3696">
        <v>2</v>
      </c>
      <c r="E3696">
        <v>1</v>
      </c>
      <c r="F3696" t="s">
        <v>631</v>
      </c>
      <c r="G3696" s="3"/>
      <c r="H3696" s="3">
        <v>0</v>
      </c>
      <c r="I3696" s="9"/>
    </row>
    <row r="3697" spans="1:9">
      <c r="A3697" s="1" t="s">
        <v>34</v>
      </c>
      <c r="B3697" s="1" t="s">
        <v>630</v>
      </c>
      <c r="C3697" t="str">
        <f t="shared" si="57"/>
        <v xml:space="preserve"> </v>
      </c>
      <c r="D3697" s="1">
        <v>2</v>
      </c>
      <c r="E3697" s="1">
        <v>1</v>
      </c>
      <c r="F3697" s="1" t="s">
        <v>631</v>
      </c>
      <c r="G3697" s="3"/>
      <c r="H3697" s="3">
        <v>0</v>
      </c>
      <c r="I3697" s="9"/>
    </row>
    <row r="3698" spans="1:9">
      <c r="A3698" t="s">
        <v>34</v>
      </c>
      <c r="B3698" t="s">
        <v>630</v>
      </c>
      <c r="C3698" t="str">
        <f t="shared" si="57"/>
        <v xml:space="preserve"> </v>
      </c>
      <c r="D3698">
        <v>2</v>
      </c>
      <c r="E3698">
        <v>1</v>
      </c>
      <c r="F3698" t="s">
        <v>631</v>
      </c>
      <c r="G3698" s="3"/>
      <c r="H3698" s="3">
        <v>0</v>
      </c>
      <c r="I3698" s="9"/>
    </row>
    <row r="3699" spans="1:9">
      <c r="A3699" s="1" t="s">
        <v>34</v>
      </c>
      <c r="B3699" s="1" t="s">
        <v>630</v>
      </c>
      <c r="C3699" t="str">
        <f t="shared" si="57"/>
        <v xml:space="preserve"> </v>
      </c>
      <c r="D3699" s="1">
        <v>2</v>
      </c>
      <c r="E3699" s="1">
        <v>1</v>
      </c>
      <c r="F3699" s="1" t="s">
        <v>631</v>
      </c>
      <c r="G3699" s="3"/>
      <c r="H3699" s="3">
        <v>0</v>
      </c>
      <c r="I3699" s="9"/>
    </row>
    <row r="3700" spans="1:9">
      <c r="A3700" t="s">
        <v>34</v>
      </c>
      <c r="B3700" t="s">
        <v>630</v>
      </c>
      <c r="C3700" t="str">
        <f t="shared" si="57"/>
        <v xml:space="preserve"> </v>
      </c>
      <c r="D3700">
        <v>2</v>
      </c>
      <c r="E3700">
        <v>1</v>
      </c>
      <c r="F3700" t="s">
        <v>631</v>
      </c>
      <c r="G3700" s="3"/>
      <c r="H3700" s="3">
        <v>0</v>
      </c>
      <c r="I3700" s="9"/>
    </row>
    <row r="3701" spans="1:9">
      <c r="A3701" s="1" t="s">
        <v>34</v>
      </c>
      <c r="B3701" s="1" t="s">
        <v>630</v>
      </c>
      <c r="C3701" t="str">
        <f t="shared" si="57"/>
        <v xml:space="preserve"> </v>
      </c>
      <c r="D3701" s="1">
        <v>2</v>
      </c>
      <c r="E3701" s="1">
        <v>1</v>
      </c>
      <c r="F3701" s="1" t="s">
        <v>631</v>
      </c>
      <c r="G3701" s="3"/>
      <c r="H3701" s="3">
        <v>0</v>
      </c>
      <c r="I3701" s="9"/>
    </row>
    <row r="3702" spans="1:9">
      <c r="A3702" t="s">
        <v>34</v>
      </c>
      <c r="B3702" t="s">
        <v>630</v>
      </c>
      <c r="C3702" t="str">
        <f t="shared" si="57"/>
        <v xml:space="preserve"> </v>
      </c>
      <c r="D3702">
        <v>2</v>
      </c>
      <c r="E3702">
        <v>1</v>
      </c>
      <c r="F3702" t="s">
        <v>631</v>
      </c>
      <c r="G3702" s="3"/>
      <c r="H3702" s="3">
        <v>0</v>
      </c>
      <c r="I3702" s="9"/>
    </row>
    <row r="3703" spans="1:9">
      <c r="A3703" s="1" t="s">
        <v>34</v>
      </c>
      <c r="B3703" s="1" t="s">
        <v>630</v>
      </c>
      <c r="C3703" t="str">
        <f t="shared" si="57"/>
        <v xml:space="preserve"> </v>
      </c>
      <c r="D3703" s="1">
        <v>2</v>
      </c>
      <c r="E3703" s="1">
        <v>1</v>
      </c>
      <c r="F3703" s="1" t="s">
        <v>631</v>
      </c>
      <c r="G3703" s="3"/>
      <c r="H3703" s="3">
        <v>0</v>
      </c>
      <c r="I3703" s="9"/>
    </row>
    <row r="3704" spans="1:9">
      <c r="A3704" t="s">
        <v>34</v>
      </c>
      <c r="B3704" t="s">
        <v>630</v>
      </c>
      <c r="C3704" t="str">
        <f t="shared" si="57"/>
        <v xml:space="preserve"> </v>
      </c>
      <c r="D3704">
        <v>2</v>
      </c>
      <c r="E3704">
        <v>1</v>
      </c>
      <c r="F3704" t="s">
        <v>631</v>
      </c>
      <c r="G3704" s="3"/>
      <c r="H3704" s="3">
        <v>0</v>
      </c>
      <c r="I3704" s="9"/>
    </row>
    <row r="3705" spans="1:9">
      <c r="A3705" s="1" t="s">
        <v>34</v>
      </c>
      <c r="B3705" s="1" t="s">
        <v>630</v>
      </c>
      <c r="C3705" t="str">
        <f t="shared" si="57"/>
        <v xml:space="preserve"> </v>
      </c>
      <c r="D3705" s="1">
        <v>2</v>
      </c>
      <c r="E3705" s="1">
        <v>1</v>
      </c>
      <c r="F3705" s="1" t="s">
        <v>631</v>
      </c>
      <c r="G3705" s="3"/>
      <c r="H3705" s="3">
        <v>0</v>
      </c>
      <c r="I3705" s="9"/>
    </row>
    <row r="3706" spans="1:9">
      <c r="A3706" t="s">
        <v>34</v>
      </c>
      <c r="B3706" t="s">
        <v>630</v>
      </c>
      <c r="C3706" t="str">
        <f t="shared" si="57"/>
        <v xml:space="preserve"> </v>
      </c>
      <c r="D3706">
        <v>2</v>
      </c>
      <c r="E3706">
        <v>1</v>
      </c>
      <c r="F3706" t="s">
        <v>631</v>
      </c>
      <c r="G3706" s="3"/>
      <c r="H3706" s="3">
        <v>0</v>
      </c>
      <c r="I3706" s="9"/>
    </row>
    <row r="3707" spans="1:9">
      <c r="A3707" s="1" t="s">
        <v>34</v>
      </c>
      <c r="B3707" s="1" t="s">
        <v>630</v>
      </c>
      <c r="C3707" t="str">
        <f t="shared" si="57"/>
        <v xml:space="preserve"> </v>
      </c>
      <c r="D3707" s="1">
        <v>2</v>
      </c>
      <c r="E3707" s="1">
        <v>1</v>
      </c>
      <c r="F3707" s="1" t="s">
        <v>631</v>
      </c>
      <c r="G3707" s="3"/>
      <c r="H3707" s="3">
        <v>0</v>
      </c>
      <c r="I3707" s="9"/>
    </row>
    <row r="3708" spans="1:9">
      <c r="A3708" t="s">
        <v>34</v>
      </c>
      <c r="B3708" t="s">
        <v>630</v>
      </c>
      <c r="C3708" t="str">
        <f t="shared" si="57"/>
        <v>2531</v>
      </c>
      <c r="D3708">
        <v>2</v>
      </c>
      <c r="E3708">
        <v>1</v>
      </c>
      <c r="F3708" t="s">
        <v>631</v>
      </c>
      <c r="G3708" t="s">
        <v>15</v>
      </c>
      <c r="H3708" s="2">
        <f>H3692-SUMIF(G3693:G3707,"&lt;&gt;",H3693:H3707)</f>
        <v>0</v>
      </c>
    </row>
    <row r="3709" spans="1:9">
      <c r="A3709" s="1"/>
      <c r="B3709" s="1"/>
      <c r="C3709" t="str">
        <f t="shared" si="57"/>
        <v xml:space="preserve"> </v>
      </c>
      <c r="D3709" s="1"/>
      <c r="E3709" s="1"/>
      <c r="F3709" s="1"/>
      <c r="G3709" s="1"/>
      <c r="H3709" s="1"/>
      <c r="I3709" s="43"/>
    </row>
    <row r="3710" spans="1:9">
      <c r="A3710" t="s">
        <v>16</v>
      </c>
      <c r="B3710" t="s">
        <v>632</v>
      </c>
      <c r="C3710" t="str">
        <f t="shared" si="57"/>
        <v xml:space="preserve"> </v>
      </c>
      <c r="D3710">
        <v>1</v>
      </c>
      <c r="E3710">
        <v>2</v>
      </c>
      <c r="F3710" t="s">
        <v>633</v>
      </c>
      <c r="G3710" t="s">
        <v>13</v>
      </c>
      <c r="H3710" s="2">
        <f>VLOOKUP(B3710,'uc_2024-25'!D:U, 18, FALSE)</f>
        <v>56</v>
      </c>
      <c r="I3710" s="9"/>
    </row>
    <row r="3711" spans="1:9">
      <c r="A3711" s="1" t="s">
        <v>16</v>
      </c>
      <c r="B3711" s="1" t="s">
        <v>632</v>
      </c>
      <c r="C3711" t="str">
        <f t="shared" si="57"/>
        <v xml:space="preserve"> </v>
      </c>
      <c r="D3711" s="1">
        <v>1</v>
      </c>
      <c r="E3711" s="1">
        <v>2</v>
      </c>
      <c r="F3711" s="1" t="s">
        <v>633</v>
      </c>
      <c r="G3711" s="4" t="str">
        <f>VLOOKUP(B3710,'uc_2024-25'!D:AB, 25, FALSE)</f>
        <v>Isabel Maria de Jesus Martins</v>
      </c>
      <c r="H3711" s="3">
        <v>12</v>
      </c>
      <c r="I3711" s="9"/>
    </row>
    <row r="3712" spans="1:9">
      <c r="A3712" t="s">
        <v>16</v>
      </c>
      <c r="B3712" t="s">
        <v>632</v>
      </c>
      <c r="C3712" t="str">
        <f t="shared" si="57"/>
        <v xml:space="preserve"> </v>
      </c>
      <c r="D3712">
        <v>1</v>
      </c>
      <c r="E3712">
        <v>2</v>
      </c>
      <c r="F3712" t="s">
        <v>633</v>
      </c>
      <c r="G3712" s="3" t="s">
        <v>161</v>
      </c>
      <c r="H3712" s="3">
        <v>12</v>
      </c>
      <c r="I3712" s="9"/>
    </row>
    <row r="3713" spans="1:9">
      <c r="A3713" s="1" t="s">
        <v>16</v>
      </c>
      <c r="B3713" s="1" t="s">
        <v>632</v>
      </c>
      <c r="C3713" t="str">
        <f t="shared" si="57"/>
        <v xml:space="preserve"> </v>
      </c>
      <c r="D3713" s="1">
        <v>1</v>
      </c>
      <c r="E3713" s="1">
        <v>2</v>
      </c>
      <c r="F3713" s="1" t="s">
        <v>633</v>
      </c>
      <c r="G3713" s="3" t="s">
        <v>610</v>
      </c>
      <c r="H3713" s="3">
        <v>32</v>
      </c>
      <c r="I3713" s="9"/>
    </row>
    <row r="3714" spans="1:9">
      <c r="A3714" t="s">
        <v>16</v>
      </c>
      <c r="B3714" t="s">
        <v>632</v>
      </c>
      <c r="C3714" t="str">
        <f t="shared" si="57"/>
        <v xml:space="preserve"> </v>
      </c>
      <c r="D3714">
        <v>1</v>
      </c>
      <c r="E3714">
        <v>2</v>
      </c>
      <c r="F3714" t="s">
        <v>633</v>
      </c>
      <c r="G3714" s="3"/>
      <c r="H3714" s="3">
        <v>0</v>
      </c>
      <c r="I3714" s="9"/>
    </row>
    <row r="3715" spans="1:9">
      <c r="A3715" s="1" t="s">
        <v>16</v>
      </c>
      <c r="B3715" s="1" t="s">
        <v>632</v>
      </c>
      <c r="C3715" t="str">
        <f t="shared" ref="C3715:C3778" si="58">IF(G3715="Em falta (positivo); A mais (negativo):",B3715," ")</f>
        <v xml:space="preserve"> </v>
      </c>
      <c r="D3715" s="1">
        <v>1</v>
      </c>
      <c r="E3715" s="1">
        <v>2</v>
      </c>
      <c r="F3715" s="1" t="s">
        <v>633</v>
      </c>
      <c r="G3715" s="3"/>
      <c r="H3715" s="3">
        <v>0</v>
      </c>
      <c r="I3715" s="9"/>
    </row>
    <row r="3716" spans="1:9">
      <c r="A3716" t="s">
        <v>16</v>
      </c>
      <c r="B3716" t="s">
        <v>632</v>
      </c>
      <c r="C3716" t="str">
        <f t="shared" si="58"/>
        <v xml:space="preserve"> </v>
      </c>
      <c r="D3716">
        <v>1</v>
      </c>
      <c r="E3716">
        <v>2</v>
      </c>
      <c r="F3716" t="s">
        <v>633</v>
      </c>
      <c r="G3716" s="3"/>
      <c r="H3716" s="3">
        <v>0</v>
      </c>
      <c r="I3716" s="9"/>
    </row>
    <row r="3717" spans="1:9">
      <c r="A3717" s="1" t="s">
        <v>16</v>
      </c>
      <c r="B3717" s="1" t="s">
        <v>632</v>
      </c>
      <c r="C3717" t="str">
        <f t="shared" si="58"/>
        <v xml:space="preserve"> </v>
      </c>
      <c r="D3717" s="1">
        <v>1</v>
      </c>
      <c r="E3717" s="1">
        <v>2</v>
      </c>
      <c r="F3717" s="1" t="s">
        <v>633</v>
      </c>
      <c r="G3717" s="3"/>
      <c r="H3717" s="3">
        <v>0</v>
      </c>
      <c r="I3717" s="9"/>
    </row>
    <row r="3718" spans="1:9">
      <c r="A3718" t="s">
        <v>16</v>
      </c>
      <c r="B3718" t="s">
        <v>632</v>
      </c>
      <c r="C3718" t="str">
        <f t="shared" si="58"/>
        <v xml:space="preserve"> </v>
      </c>
      <c r="D3718">
        <v>1</v>
      </c>
      <c r="E3718">
        <v>2</v>
      </c>
      <c r="F3718" t="s">
        <v>633</v>
      </c>
      <c r="G3718" s="3"/>
      <c r="H3718" s="3">
        <v>0</v>
      </c>
      <c r="I3718" s="9"/>
    </row>
    <row r="3719" spans="1:9">
      <c r="A3719" s="1" t="s">
        <v>16</v>
      </c>
      <c r="B3719" s="1" t="s">
        <v>632</v>
      </c>
      <c r="C3719" t="str">
        <f t="shared" si="58"/>
        <v xml:space="preserve"> </v>
      </c>
      <c r="D3719" s="1">
        <v>1</v>
      </c>
      <c r="E3719" s="1">
        <v>2</v>
      </c>
      <c r="F3719" s="1" t="s">
        <v>633</v>
      </c>
      <c r="G3719" s="3"/>
      <c r="H3719" s="3">
        <v>0</v>
      </c>
      <c r="I3719" s="9"/>
    </row>
    <row r="3720" spans="1:9">
      <c r="A3720" t="s">
        <v>16</v>
      </c>
      <c r="B3720" t="s">
        <v>632</v>
      </c>
      <c r="C3720" t="str">
        <f t="shared" si="58"/>
        <v xml:space="preserve"> </v>
      </c>
      <c r="D3720">
        <v>1</v>
      </c>
      <c r="E3720">
        <v>2</v>
      </c>
      <c r="F3720" t="s">
        <v>633</v>
      </c>
      <c r="G3720" s="3"/>
      <c r="H3720" s="3">
        <v>0</v>
      </c>
      <c r="I3720" s="9"/>
    </row>
    <row r="3721" spans="1:9">
      <c r="A3721" s="1" t="s">
        <v>16</v>
      </c>
      <c r="B3721" s="1" t="s">
        <v>632</v>
      </c>
      <c r="C3721" t="str">
        <f t="shared" si="58"/>
        <v xml:space="preserve"> </v>
      </c>
      <c r="D3721" s="1">
        <v>1</v>
      </c>
      <c r="E3721" s="1">
        <v>2</v>
      </c>
      <c r="F3721" s="1" t="s">
        <v>633</v>
      </c>
      <c r="G3721" s="3"/>
      <c r="H3721" s="3">
        <v>0</v>
      </c>
      <c r="I3721" s="9"/>
    </row>
    <row r="3722" spans="1:9">
      <c r="A3722" t="s">
        <v>16</v>
      </c>
      <c r="B3722" t="s">
        <v>632</v>
      </c>
      <c r="C3722" t="str">
        <f t="shared" si="58"/>
        <v xml:space="preserve"> </v>
      </c>
      <c r="D3722">
        <v>1</v>
      </c>
      <c r="E3722">
        <v>2</v>
      </c>
      <c r="F3722" t="s">
        <v>633</v>
      </c>
      <c r="G3722" s="3"/>
      <c r="H3722" s="3">
        <v>0</v>
      </c>
      <c r="I3722" s="9"/>
    </row>
    <row r="3723" spans="1:9">
      <c r="A3723" s="1" t="s">
        <v>16</v>
      </c>
      <c r="B3723" s="1" t="s">
        <v>632</v>
      </c>
      <c r="C3723" t="str">
        <f t="shared" si="58"/>
        <v xml:space="preserve"> </v>
      </c>
      <c r="D3723" s="1">
        <v>1</v>
      </c>
      <c r="E3723" s="1">
        <v>2</v>
      </c>
      <c r="F3723" s="1" t="s">
        <v>633</v>
      </c>
      <c r="G3723" s="3"/>
      <c r="H3723" s="3">
        <v>0</v>
      </c>
      <c r="I3723" s="9"/>
    </row>
    <row r="3724" spans="1:9">
      <c r="A3724" t="s">
        <v>16</v>
      </c>
      <c r="B3724" t="s">
        <v>632</v>
      </c>
      <c r="C3724" t="str">
        <f t="shared" si="58"/>
        <v xml:space="preserve"> </v>
      </c>
      <c r="D3724">
        <v>1</v>
      </c>
      <c r="E3724">
        <v>2</v>
      </c>
      <c r="F3724" t="s">
        <v>633</v>
      </c>
      <c r="G3724" s="3"/>
      <c r="H3724" s="3">
        <v>0</v>
      </c>
      <c r="I3724" s="9"/>
    </row>
    <row r="3725" spans="1:9">
      <c r="A3725" s="1" t="s">
        <v>16</v>
      </c>
      <c r="B3725" s="1" t="s">
        <v>632</v>
      </c>
      <c r="C3725" t="str">
        <f t="shared" si="58"/>
        <v xml:space="preserve"> </v>
      </c>
      <c r="D3725" s="1">
        <v>1</v>
      </c>
      <c r="E3725" s="1">
        <v>2</v>
      </c>
      <c r="F3725" s="1" t="s">
        <v>633</v>
      </c>
      <c r="G3725" s="3"/>
      <c r="H3725" s="3">
        <v>0</v>
      </c>
      <c r="I3725" s="9"/>
    </row>
    <row r="3726" spans="1:9">
      <c r="A3726" t="s">
        <v>16</v>
      </c>
      <c r="B3726" t="s">
        <v>632</v>
      </c>
      <c r="C3726" t="str">
        <f t="shared" si="58"/>
        <v>1422</v>
      </c>
      <c r="D3726">
        <v>1</v>
      </c>
      <c r="E3726">
        <v>2</v>
      </c>
      <c r="F3726" t="s">
        <v>633</v>
      </c>
      <c r="G3726" t="s">
        <v>15</v>
      </c>
      <c r="H3726" s="2">
        <f>H3710-SUMIF(G3711:G3725,"&lt;&gt;",H3711:H3725)</f>
        <v>0</v>
      </c>
    </row>
    <row r="3727" spans="1:9">
      <c r="A3727" s="1"/>
      <c r="B3727" s="1"/>
      <c r="C3727" t="str">
        <f t="shared" si="58"/>
        <v xml:space="preserve"> </v>
      </c>
      <c r="D3727" s="1"/>
      <c r="E3727" s="1"/>
      <c r="F3727" s="1"/>
      <c r="G3727" s="1"/>
      <c r="H3727" s="1"/>
      <c r="I3727" s="43"/>
    </row>
    <row r="3728" spans="1:9">
      <c r="A3728" t="s">
        <v>16</v>
      </c>
      <c r="B3728" t="s">
        <v>634</v>
      </c>
      <c r="C3728" t="str">
        <f t="shared" si="58"/>
        <v xml:space="preserve"> </v>
      </c>
      <c r="D3728">
        <v>1</v>
      </c>
      <c r="E3728">
        <v>2</v>
      </c>
      <c r="F3728" t="s">
        <v>635</v>
      </c>
      <c r="G3728" t="s">
        <v>13</v>
      </c>
      <c r="H3728" s="2">
        <f>VLOOKUP(B3728,'uc_2024-25'!D:U, 18, FALSE)</f>
        <v>56</v>
      </c>
      <c r="I3728" s="9"/>
    </row>
    <row r="3729" spans="1:9">
      <c r="A3729" s="1" t="s">
        <v>16</v>
      </c>
      <c r="B3729" s="1" t="s">
        <v>634</v>
      </c>
      <c r="C3729" t="str">
        <f t="shared" si="58"/>
        <v xml:space="preserve"> </v>
      </c>
      <c r="D3729" s="1">
        <v>1</v>
      </c>
      <c r="E3729" s="1">
        <v>2</v>
      </c>
      <c r="F3729" s="1" t="s">
        <v>635</v>
      </c>
      <c r="G3729" s="4" t="str">
        <f>VLOOKUP(B3728,'uc_2024-25'!D:AB, 25, FALSE)</f>
        <v>Maria Cabral Matos Silva Aires Pereira</v>
      </c>
      <c r="H3729" s="3">
        <v>56</v>
      </c>
      <c r="I3729" s="9"/>
    </row>
    <row r="3730" spans="1:9">
      <c r="A3730" t="s">
        <v>16</v>
      </c>
      <c r="B3730" t="s">
        <v>634</v>
      </c>
      <c r="C3730" t="str">
        <f t="shared" si="58"/>
        <v xml:space="preserve"> </v>
      </c>
      <c r="D3730">
        <v>1</v>
      </c>
      <c r="E3730">
        <v>2</v>
      </c>
      <c r="F3730" t="s">
        <v>635</v>
      </c>
      <c r="G3730" s="3"/>
      <c r="H3730" s="3">
        <v>0</v>
      </c>
      <c r="I3730" s="9"/>
    </row>
    <row r="3731" spans="1:9">
      <c r="A3731" s="1" t="s">
        <v>16</v>
      </c>
      <c r="B3731" s="1" t="s">
        <v>634</v>
      </c>
      <c r="C3731" t="str">
        <f t="shared" si="58"/>
        <v xml:space="preserve"> </v>
      </c>
      <c r="D3731" s="1">
        <v>1</v>
      </c>
      <c r="E3731" s="1">
        <v>2</v>
      </c>
      <c r="F3731" s="1" t="s">
        <v>635</v>
      </c>
      <c r="G3731" s="3"/>
      <c r="H3731" s="3">
        <v>0</v>
      </c>
      <c r="I3731" s="9"/>
    </row>
    <row r="3732" spans="1:9">
      <c r="A3732" t="s">
        <v>16</v>
      </c>
      <c r="B3732" t="s">
        <v>634</v>
      </c>
      <c r="C3732" t="str">
        <f t="shared" si="58"/>
        <v xml:space="preserve"> </v>
      </c>
      <c r="D3732">
        <v>1</v>
      </c>
      <c r="E3732">
        <v>2</v>
      </c>
      <c r="F3732" t="s">
        <v>635</v>
      </c>
      <c r="G3732" s="3"/>
      <c r="H3732" s="3">
        <v>0</v>
      </c>
      <c r="I3732" s="9"/>
    </row>
    <row r="3733" spans="1:9">
      <c r="A3733" s="1" t="s">
        <v>16</v>
      </c>
      <c r="B3733" s="1" t="s">
        <v>634</v>
      </c>
      <c r="C3733" t="str">
        <f t="shared" si="58"/>
        <v xml:space="preserve"> </v>
      </c>
      <c r="D3733" s="1">
        <v>1</v>
      </c>
      <c r="E3733" s="1">
        <v>2</v>
      </c>
      <c r="F3733" s="1" t="s">
        <v>635</v>
      </c>
      <c r="G3733" s="3"/>
      <c r="H3733" s="3">
        <v>0</v>
      </c>
      <c r="I3733" s="9"/>
    </row>
    <row r="3734" spans="1:9">
      <c r="A3734" t="s">
        <v>16</v>
      </c>
      <c r="B3734" t="s">
        <v>634</v>
      </c>
      <c r="C3734" t="str">
        <f t="shared" si="58"/>
        <v xml:space="preserve"> </v>
      </c>
      <c r="D3734">
        <v>1</v>
      </c>
      <c r="E3734">
        <v>2</v>
      </c>
      <c r="F3734" t="s">
        <v>635</v>
      </c>
      <c r="G3734" s="3"/>
      <c r="H3734" s="3">
        <v>0</v>
      </c>
      <c r="I3734" s="9"/>
    </row>
    <row r="3735" spans="1:9">
      <c r="A3735" s="1" t="s">
        <v>16</v>
      </c>
      <c r="B3735" s="1" t="s">
        <v>634</v>
      </c>
      <c r="C3735" t="str">
        <f t="shared" si="58"/>
        <v xml:space="preserve"> </v>
      </c>
      <c r="D3735" s="1">
        <v>1</v>
      </c>
      <c r="E3735" s="1">
        <v>2</v>
      </c>
      <c r="F3735" s="1" t="s">
        <v>635</v>
      </c>
      <c r="G3735" s="3"/>
      <c r="H3735" s="3">
        <v>0</v>
      </c>
      <c r="I3735" s="9"/>
    </row>
    <row r="3736" spans="1:9">
      <c r="A3736" t="s">
        <v>16</v>
      </c>
      <c r="B3736" t="s">
        <v>634</v>
      </c>
      <c r="C3736" t="str">
        <f t="shared" si="58"/>
        <v xml:space="preserve"> </v>
      </c>
      <c r="D3736">
        <v>1</v>
      </c>
      <c r="E3736">
        <v>2</v>
      </c>
      <c r="F3736" t="s">
        <v>635</v>
      </c>
      <c r="G3736" s="3"/>
      <c r="H3736" s="3">
        <v>0</v>
      </c>
      <c r="I3736" s="9"/>
    </row>
    <row r="3737" spans="1:9">
      <c r="A3737" s="1" t="s">
        <v>16</v>
      </c>
      <c r="B3737" s="1" t="s">
        <v>634</v>
      </c>
      <c r="C3737" t="str">
        <f t="shared" si="58"/>
        <v xml:space="preserve"> </v>
      </c>
      <c r="D3737" s="1">
        <v>1</v>
      </c>
      <c r="E3737" s="1">
        <v>2</v>
      </c>
      <c r="F3737" s="1" t="s">
        <v>635</v>
      </c>
      <c r="G3737" s="3"/>
      <c r="H3737" s="3">
        <v>0</v>
      </c>
      <c r="I3737" s="9"/>
    </row>
    <row r="3738" spans="1:9">
      <c r="A3738" t="s">
        <v>16</v>
      </c>
      <c r="B3738" t="s">
        <v>634</v>
      </c>
      <c r="C3738" t="str">
        <f t="shared" si="58"/>
        <v xml:space="preserve"> </v>
      </c>
      <c r="D3738">
        <v>1</v>
      </c>
      <c r="E3738">
        <v>2</v>
      </c>
      <c r="F3738" t="s">
        <v>635</v>
      </c>
      <c r="G3738" s="3"/>
      <c r="H3738" s="3">
        <v>0</v>
      </c>
      <c r="I3738" s="9"/>
    </row>
    <row r="3739" spans="1:9">
      <c r="A3739" s="1" t="s">
        <v>16</v>
      </c>
      <c r="B3739" s="1" t="s">
        <v>634</v>
      </c>
      <c r="C3739" t="str">
        <f t="shared" si="58"/>
        <v xml:space="preserve"> </v>
      </c>
      <c r="D3739" s="1">
        <v>1</v>
      </c>
      <c r="E3739" s="1">
        <v>2</v>
      </c>
      <c r="F3739" s="1" t="s">
        <v>635</v>
      </c>
      <c r="G3739" s="3"/>
      <c r="H3739" s="3">
        <v>0</v>
      </c>
      <c r="I3739" s="9"/>
    </row>
    <row r="3740" spans="1:9">
      <c r="A3740" t="s">
        <v>16</v>
      </c>
      <c r="B3740" t="s">
        <v>634</v>
      </c>
      <c r="C3740" t="str">
        <f t="shared" si="58"/>
        <v xml:space="preserve"> </v>
      </c>
      <c r="D3740">
        <v>1</v>
      </c>
      <c r="E3740">
        <v>2</v>
      </c>
      <c r="F3740" t="s">
        <v>635</v>
      </c>
      <c r="G3740" s="3"/>
      <c r="H3740" s="3">
        <v>0</v>
      </c>
      <c r="I3740" s="9"/>
    </row>
    <row r="3741" spans="1:9">
      <c r="A3741" s="1" t="s">
        <v>16</v>
      </c>
      <c r="B3741" s="1" t="s">
        <v>634</v>
      </c>
      <c r="C3741" t="str">
        <f t="shared" si="58"/>
        <v xml:space="preserve"> </v>
      </c>
      <c r="D3741" s="1">
        <v>1</v>
      </c>
      <c r="E3741" s="1">
        <v>2</v>
      </c>
      <c r="F3741" s="1" t="s">
        <v>635</v>
      </c>
      <c r="G3741" s="3"/>
      <c r="H3741" s="3">
        <v>0</v>
      </c>
      <c r="I3741" s="9"/>
    </row>
    <row r="3742" spans="1:9">
      <c r="A3742" t="s">
        <v>16</v>
      </c>
      <c r="B3742" t="s">
        <v>634</v>
      </c>
      <c r="C3742" t="str">
        <f t="shared" si="58"/>
        <v xml:space="preserve"> </v>
      </c>
      <c r="D3742">
        <v>1</v>
      </c>
      <c r="E3742">
        <v>2</v>
      </c>
      <c r="F3742" t="s">
        <v>635</v>
      </c>
      <c r="G3742" s="3"/>
      <c r="H3742" s="3">
        <v>0</v>
      </c>
      <c r="I3742" s="9"/>
    </row>
    <row r="3743" spans="1:9">
      <c r="A3743" s="1" t="s">
        <v>16</v>
      </c>
      <c r="B3743" s="1" t="s">
        <v>634</v>
      </c>
      <c r="C3743" t="str">
        <f t="shared" si="58"/>
        <v xml:space="preserve"> </v>
      </c>
      <c r="D3743" s="1">
        <v>1</v>
      </c>
      <c r="E3743" s="1">
        <v>2</v>
      </c>
      <c r="F3743" s="1" t="s">
        <v>635</v>
      </c>
      <c r="G3743" s="3"/>
      <c r="H3743" s="3">
        <v>0</v>
      </c>
      <c r="I3743" s="9"/>
    </row>
    <row r="3744" spans="1:9">
      <c r="A3744" t="s">
        <v>16</v>
      </c>
      <c r="B3744" t="s">
        <v>634</v>
      </c>
      <c r="C3744" t="str">
        <f t="shared" si="58"/>
        <v>10049</v>
      </c>
      <c r="D3744">
        <v>1</v>
      </c>
      <c r="E3744">
        <v>2</v>
      </c>
      <c r="F3744" t="s">
        <v>635</v>
      </c>
      <c r="G3744" t="s">
        <v>15</v>
      </c>
      <c r="H3744" s="2">
        <f>H3728-SUMIF(G3729:G3743,"&lt;&gt;",H3729:H3743)</f>
        <v>0</v>
      </c>
    </row>
    <row r="3745" spans="1:9">
      <c r="A3745" s="1"/>
      <c r="B3745" s="1"/>
      <c r="C3745" t="str">
        <f t="shared" si="58"/>
        <v xml:space="preserve"> </v>
      </c>
      <c r="D3745" s="1"/>
      <c r="E3745" s="1"/>
      <c r="F3745" s="1"/>
      <c r="G3745" s="1"/>
      <c r="H3745" s="1"/>
      <c r="I3745" s="43"/>
    </row>
    <row r="3746" spans="1:9" ht="45.75">
      <c r="A3746" t="s">
        <v>16</v>
      </c>
      <c r="B3746" t="s">
        <v>636</v>
      </c>
      <c r="C3746" t="str">
        <f t="shared" si="58"/>
        <v xml:space="preserve"> </v>
      </c>
      <c r="D3746">
        <v>1</v>
      </c>
      <c r="E3746">
        <v>1</v>
      </c>
      <c r="F3746" t="s">
        <v>637</v>
      </c>
      <c r="G3746" t="s">
        <v>13</v>
      </c>
      <c r="H3746" s="2">
        <f>VLOOKUP(B3746,'uc_2024-25'!D:U, 18, FALSE)</f>
        <v>0</v>
      </c>
      <c r="I3746" s="9" t="s">
        <v>638</v>
      </c>
    </row>
    <row r="3747" spans="1:9">
      <c r="A3747" s="1" t="s">
        <v>16</v>
      </c>
      <c r="B3747" s="1" t="s">
        <v>636</v>
      </c>
      <c r="C3747" t="str">
        <f t="shared" si="58"/>
        <v xml:space="preserve"> </v>
      </c>
      <c r="D3747" s="1">
        <v>1</v>
      </c>
      <c r="E3747" s="1">
        <v>1</v>
      </c>
      <c r="F3747" s="1" t="s">
        <v>637</v>
      </c>
      <c r="G3747" s="4" t="str">
        <f>VLOOKUP(B3746,'uc_2024-25'!D:AB, 25, FALSE)</f>
        <v>José Manuel Osório de Barros de Lima e Santos</v>
      </c>
      <c r="H3747" s="3"/>
      <c r="I3747" s="9"/>
    </row>
    <row r="3748" spans="1:9">
      <c r="A3748" t="s">
        <v>16</v>
      </c>
      <c r="B3748" t="s">
        <v>636</v>
      </c>
      <c r="C3748" t="str">
        <f t="shared" si="58"/>
        <v xml:space="preserve"> </v>
      </c>
      <c r="D3748">
        <v>1</v>
      </c>
      <c r="E3748">
        <v>1</v>
      </c>
      <c r="F3748" t="s">
        <v>637</v>
      </c>
      <c r="G3748" s="3"/>
      <c r="H3748" s="3"/>
      <c r="I3748" s="9"/>
    </row>
    <row r="3749" spans="1:9">
      <c r="A3749" s="1" t="s">
        <v>16</v>
      </c>
      <c r="B3749" s="1" t="s">
        <v>636</v>
      </c>
      <c r="C3749" t="str">
        <f t="shared" si="58"/>
        <v xml:space="preserve"> </v>
      </c>
      <c r="D3749" s="1">
        <v>1</v>
      </c>
      <c r="E3749" s="1">
        <v>1</v>
      </c>
      <c r="F3749" s="1" t="s">
        <v>637</v>
      </c>
      <c r="G3749" s="3"/>
      <c r="H3749" s="3">
        <v>0</v>
      </c>
      <c r="I3749" s="9"/>
    </row>
    <row r="3750" spans="1:9">
      <c r="A3750" t="s">
        <v>16</v>
      </c>
      <c r="B3750" t="s">
        <v>636</v>
      </c>
      <c r="C3750" t="str">
        <f t="shared" si="58"/>
        <v xml:space="preserve"> </v>
      </c>
      <c r="D3750">
        <v>1</v>
      </c>
      <c r="E3750">
        <v>1</v>
      </c>
      <c r="F3750" t="s">
        <v>637</v>
      </c>
      <c r="G3750" s="3"/>
      <c r="H3750" s="3">
        <v>0</v>
      </c>
      <c r="I3750" s="9"/>
    </row>
    <row r="3751" spans="1:9">
      <c r="A3751" s="1" t="s">
        <v>16</v>
      </c>
      <c r="B3751" s="1" t="s">
        <v>636</v>
      </c>
      <c r="C3751" t="str">
        <f t="shared" si="58"/>
        <v xml:space="preserve"> </v>
      </c>
      <c r="D3751" s="1">
        <v>1</v>
      </c>
      <c r="E3751" s="1">
        <v>1</v>
      </c>
      <c r="F3751" s="1" t="s">
        <v>637</v>
      </c>
      <c r="G3751" s="3"/>
      <c r="H3751" s="3">
        <v>0</v>
      </c>
      <c r="I3751" s="9"/>
    </row>
    <row r="3752" spans="1:9">
      <c r="A3752" t="s">
        <v>16</v>
      </c>
      <c r="B3752" t="s">
        <v>636</v>
      </c>
      <c r="C3752" t="str">
        <f t="shared" si="58"/>
        <v xml:space="preserve"> </v>
      </c>
      <c r="D3752">
        <v>1</v>
      </c>
      <c r="E3752">
        <v>1</v>
      </c>
      <c r="F3752" t="s">
        <v>637</v>
      </c>
      <c r="G3752" s="3"/>
      <c r="H3752" s="3">
        <v>0</v>
      </c>
      <c r="I3752" s="9"/>
    </row>
    <row r="3753" spans="1:9">
      <c r="A3753" s="1" t="s">
        <v>16</v>
      </c>
      <c r="B3753" s="1" t="s">
        <v>636</v>
      </c>
      <c r="C3753" t="str">
        <f t="shared" si="58"/>
        <v xml:space="preserve"> </v>
      </c>
      <c r="D3753" s="1">
        <v>1</v>
      </c>
      <c r="E3753" s="1">
        <v>1</v>
      </c>
      <c r="F3753" s="1" t="s">
        <v>637</v>
      </c>
      <c r="G3753" s="3"/>
      <c r="H3753" s="3">
        <v>0</v>
      </c>
      <c r="I3753" s="9"/>
    </row>
    <row r="3754" spans="1:9">
      <c r="A3754" t="s">
        <v>16</v>
      </c>
      <c r="B3754" t="s">
        <v>636</v>
      </c>
      <c r="C3754" t="str">
        <f t="shared" si="58"/>
        <v xml:space="preserve"> </v>
      </c>
      <c r="D3754">
        <v>1</v>
      </c>
      <c r="E3754">
        <v>1</v>
      </c>
      <c r="F3754" t="s">
        <v>637</v>
      </c>
      <c r="G3754" s="3"/>
      <c r="H3754" s="3">
        <v>0</v>
      </c>
      <c r="I3754" s="9"/>
    </row>
    <row r="3755" spans="1:9">
      <c r="A3755" s="1" t="s">
        <v>16</v>
      </c>
      <c r="B3755" s="1" t="s">
        <v>636</v>
      </c>
      <c r="C3755" t="str">
        <f t="shared" si="58"/>
        <v xml:space="preserve"> </v>
      </c>
      <c r="D3755" s="1">
        <v>1</v>
      </c>
      <c r="E3755" s="1">
        <v>1</v>
      </c>
      <c r="F3755" s="1" t="s">
        <v>637</v>
      </c>
      <c r="G3755" s="3"/>
      <c r="H3755" s="3">
        <v>0</v>
      </c>
      <c r="I3755" s="9"/>
    </row>
    <row r="3756" spans="1:9">
      <c r="A3756" t="s">
        <v>16</v>
      </c>
      <c r="B3756" t="s">
        <v>636</v>
      </c>
      <c r="C3756" t="str">
        <f t="shared" si="58"/>
        <v xml:space="preserve"> </v>
      </c>
      <c r="D3756">
        <v>1</v>
      </c>
      <c r="E3756">
        <v>1</v>
      </c>
      <c r="F3756" t="s">
        <v>637</v>
      </c>
      <c r="G3756" s="3"/>
      <c r="H3756" s="3">
        <v>0</v>
      </c>
      <c r="I3756" s="9"/>
    </row>
    <row r="3757" spans="1:9">
      <c r="A3757" s="1" t="s">
        <v>16</v>
      </c>
      <c r="B3757" s="1" t="s">
        <v>636</v>
      </c>
      <c r="C3757" t="str">
        <f t="shared" si="58"/>
        <v xml:space="preserve"> </v>
      </c>
      <c r="D3757" s="1">
        <v>1</v>
      </c>
      <c r="E3757" s="1">
        <v>1</v>
      </c>
      <c r="F3757" s="1" t="s">
        <v>637</v>
      </c>
      <c r="G3757" s="3"/>
      <c r="H3757" s="3">
        <v>0</v>
      </c>
      <c r="I3757" s="9"/>
    </row>
    <row r="3758" spans="1:9">
      <c r="A3758" t="s">
        <v>16</v>
      </c>
      <c r="B3758" t="s">
        <v>636</v>
      </c>
      <c r="C3758" t="str">
        <f t="shared" si="58"/>
        <v xml:space="preserve"> </v>
      </c>
      <c r="D3758">
        <v>1</v>
      </c>
      <c r="E3758">
        <v>1</v>
      </c>
      <c r="F3758" t="s">
        <v>637</v>
      </c>
      <c r="G3758" s="3"/>
      <c r="H3758" s="3">
        <v>0</v>
      </c>
      <c r="I3758" s="9"/>
    </row>
    <row r="3759" spans="1:9">
      <c r="A3759" s="1" t="s">
        <v>16</v>
      </c>
      <c r="B3759" s="1" t="s">
        <v>636</v>
      </c>
      <c r="C3759" t="str">
        <f t="shared" si="58"/>
        <v xml:space="preserve"> </v>
      </c>
      <c r="D3759" s="1">
        <v>1</v>
      </c>
      <c r="E3759" s="1">
        <v>1</v>
      </c>
      <c r="F3759" s="1" t="s">
        <v>637</v>
      </c>
      <c r="G3759" s="3"/>
      <c r="H3759" s="3">
        <v>0</v>
      </c>
      <c r="I3759" s="9"/>
    </row>
    <row r="3760" spans="1:9">
      <c r="A3760" t="s">
        <v>16</v>
      </c>
      <c r="B3760" t="s">
        <v>636</v>
      </c>
      <c r="C3760" t="str">
        <f t="shared" si="58"/>
        <v xml:space="preserve"> </v>
      </c>
      <c r="D3760">
        <v>1</v>
      </c>
      <c r="E3760">
        <v>1</v>
      </c>
      <c r="F3760" t="s">
        <v>637</v>
      </c>
      <c r="G3760" s="3"/>
      <c r="H3760" s="3">
        <v>0</v>
      </c>
      <c r="I3760" s="9"/>
    </row>
    <row r="3761" spans="1:9">
      <c r="A3761" s="1" t="s">
        <v>16</v>
      </c>
      <c r="B3761" s="1" t="s">
        <v>636</v>
      </c>
      <c r="C3761" t="str">
        <f t="shared" si="58"/>
        <v xml:space="preserve"> </v>
      </c>
      <c r="D3761" s="1">
        <v>1</v>
      </c>
      <c r="E3761" s="1">
        <v>1</v>
      </c>
      <c r="F3761" s="1" t="s">
        <v>637</v>
      </c>
      <c r="G3761" s="3"/>
      <c r="H3761" s="3">
        <v>0</v>
      </c>
      <c r="I3761" s="9"/>
    </row>
    <row r="3762" spans="1:9">
      <c r="A3762" t="s">
        <v>16</v>
      </c>
      <c r="B3762" t="s">
        <v>636</v>
      </c>
      <c r="C3762" t="str">
        <f t="shared" si="58"/>
        <v>1425</v>
      </c>
      <c r="D3762">
        <v>1</v>
      </c>
      <c r="E3762">
        <v>1</v>
      </c>
      <c r="F3762" t="s">
        <v>637</v>
      </c>
      <c r="G3762" t="s">
        <v>15</v>
      </c>
      <c r="H3762" s="2">
        <f>H3746-SUMIF(G3747:G3761,"&lt;&gt;",H3747:H3761)</f>
        <v>0</v>
      </c>
    </row>
    <row r="3763" spans="1:9">
      <c r="A3763" s="1"/>
      <c r="B3763" s="1"/>
      <c r="C3763" t="str">
        <f t="shared" si="58"/>
        <v xml:space="preserve"> </v>
      </c>
      <c r="D3763" s="1"/>
      <c r="E3763" s="1"/>
      <c r="F3763" s="1"/>
      <c r="G3763" s="1"/>
      <c r="H3763" s="1"/>
      <c r="I3763" s="43"/>
    </row>
    <row r="3764" spans="1:9">
      <c r="A3764" t="s">
        <v>16</v>
      </c>
      <c r="B3764" t="s">
        <v>639</v>
      </c>
      <c r="C3764" t="str">
        <f t="shared" si="58"/>
        <v xml:space="preserve"> </v>
      </c>
      <c r="D3764">
        <v>1</v>
      </c>
      <c r="E3764">
        <v>2</v>
      </c>
      <c r="F3764" t="s">
        <v>640</v>
      </c>
      <c r="G3764" t="s">
        <v>13</v>
      </c>
      <c r="H3764" s="2">
        <f>VLOOKUP(B3764,'uc_2024-25'!D:U, 18, FALSE)</f>
        <v>20</v>
      </c>
      <c r="I3764" s="9"/>
    </row>
    <row r="3765" spans="1:9">
      <c r="A3765" s="1" t="s">
        <v>16</v>
      </c>
      <c r="B3765" s="1" t="s">
        <v>639</v>
      </c>
      <c r="C3765" t="str">
        <f t="shared" si="58"/>
        <v xml:space="preserve"> </v>
      </c>
      <c r="D3765" s="1">
        <v>1</v>
      </c>
      <c r="E3765" s="1">
        <v>2</v>
      </c>
      <c r="F3765" s="1" t="s">
        <v>640</v>
      </c>
      <c r="G3765" s="4" t="str">
        <f>VLOOKUP(B3764,'uc_2024-25'!D:AB, 25, FALSE)</f>
        <v>Francisco Ramos Lopes Gomes da Silva</v>
      </c>
      <c r="H3765" s="3">
        <v>2</v>
      </c>
      <c r="I3765" s="9"/>
    </row>
    <row r="3766" spans="1:9" ht="30.75">
      <c r="A3766" t="s">
        <v>16</v>
      </c>
      <c r="B3766" t="s">
        <v>639</v>
      </c>
      <c r="C3766" t="str">
        <f t="shared" si="58"/>
        <v xml:space="preserve"> </v>
      </c>
      <c r="D3766">
        <v>1</v>
      </c>
      <c r="E3766">
        <v>2</v>
      </c>
      <c r="F3766" t="s">
        <v>640</v>
      </c>
      <c r="G3766" s="3"/>
      <c r="H3766" s="3">
        <v>18</v>
      </c>
      <c r="I3766" s="9" t="s">
        <v>246</v>
      </c>
    </row>
    <row r="3767" spans="1:9">
      <c r="A3767" s="1" t="s">
        <v>16</v>
      </c>
      <c r="B3767" s="1" t="s">
        <v>639</v>
      </c>
      <c r="C3767" t="str">
        <f t="shared" si="58"/>
        <v xml:space="preserve"> </v>
      </c>
      <c r="D3767" s="1">
        <v>1</v>
      </c>
      <c r="E3767" s="1">
        <v>2</v>
      </c>
      <c r="F3767" s="1" t="s">
        <v>640</v>
      </c>
      <c r="G3767" s="3"/>
      <c r="H3767" s="3">
        <v>0</v>
      </c>
      <c r="I3767" s="9"/>
    </row>
    <row r="3768" spans="1:9">
      <c r="A3768" t="s">
        <v>16</v>
      </c>
      <c r="B3768" t="s">
        <v>639</v>
      </c>
      <c r="C3768" t="str">
        <f t="shared" si="58"/>
        <v xml:space="preserve"> </v>
      </c>
      <c r="D3768">
        <v>1</v>
      </c>
      <c r="E3768">
        <v>2</v>
      </c>
      <c r="F3768" t="s">
        <v>640</v>
      </c>
      <c r="G3768" s="3"/>
      <c r="H3768" s="3">
        <v>0</v>
      </c>
      <c r="I3768" s="9"/>
    </row>
    <row r="3769" spans="1:9">
      <c r="A3769" s="1" t="s">
        <v>16</v>
      </c>
      <c r="B3769" s="1" t="s">
        <v>639</v>
      </c>
      <c r="C3769" t="str">
        <f t="shared" si="58"/>
        <v xml:space="preserve"> </v>
      </c>
      <c r="D3769" s="1">
        <v>1</v>
      </c>
      <c r="E3769" s="1">
        <v>2</v>
      </c>
      <c r="F3769" s="1" t="s">
        <v>640</v>
      </c>
      <c r="G3769" s="3"/>
      <c r="H3769" s="3">
        <v>0</v>
      </c>
      <c r="I3769" s="9"/>
    </row>
    <row r="3770" spans="1:9">
      <c r="A3770" t="s">
        <v>16</v>
      </c>
      <c r="B3770" t="s">
        <v>639</v>
      </c>
      <c r="C3770" t="str">
        <f t="shared" si="58"/>
        <v xml:space="preserve"> </v>
      </c>
      <c r="D3770">
        <v>1</v>
      </c>
      <c r="E3770">
        <v>2</v>
      </c>
      <c r="F3770" t="s">
        <v>640</v>
      </c>
      <c r="G3770" s="3"/>
      <c r="H3770" s="3">
        <v>0</v>
      </c>
      <c r="I3770" s="9"/>
    </row>
    <row r="3771" spans="1:9">
      <c r="A3771" s="1" t="s">
        <v>16</v>
      </c>
      <c r="B3771" s="1" t="s">
        <v>639</v>
      </c>
      <c r="C3771" t="str">
        <f t="shared" si="58"/>
        <v xml:space="preserve"> </v>
      </c>
      <c r="D3771" s="1">
        <v>1</v>
      </c>
      <c r="E3771" s="1">
        <v>2</v>
      </c>
      <c r="F3771" s="1" t="s">
        <v>640</v>
      </c>
      <c r="G3771" s="3"/>
      <c r="H3771" s="3">
        <v>0</v>
      </c>
      <c r="I3771" s="9"/>
    </row>
    <row r="3772" spans="1:9">
      <c r="A3772" t="s">
        <v>16</v>
      </c>
      <c r="B3772" t="s">
        <v>639</v>
      </c>
      <c r="C3772" t="str">
        <f t="shared" si="58"/>
        <v xml:space="preserve"> </v>
      </c>
      <c r="D3772">
        <v>1</v>
      </c>
      <c r="E3772">
        <v>2</v>
      </c>
      <c r="F3772" t="s">
        <v>640</v>
      </c>
      <c r="G3772" s="3"/>
      <c r="H3772" s="3">
        <v>0</v>
      </c>
      <c r="I3772" s="9"/>
    </row>
    <row r="3773" spans="1:9">
      <c r="A3773" s="1" t="s">
        <v>16</v>
      </c>
      <c r="B3773" s="1" t="s">
        <v>639</v>
      </c>
      <c r="C3773" t="str">
        <f t="shared" si="58"/>
        <v xml:space="preserve"> </v>
      </c>
      <c r="D3773" s="1">
        <v>1</v>
      </c>
      <c r="E3773" s="1">
        <v>2</v>
      </c>
      <c r="F3773" s="1" t="s">
        <v>640</v>
      </c>
      <c r="G3773" s="3"/>
      <c r="H3773" s="3">
        <v>0</v>
      </c>
      <c r="I3773" s="9"/>
    </row>
    <row r="3774" spans="1:9">
      <c r="A3774" t="s">
        <v>16</v>
      </c>
      <c r="B3774" t="s">
        <v>639</v>
      </c>
      <c r="C3774" t="str">
        <f t="shared" si="58"/>
        <v xml:space="preserve"> </v>
      </c>
      <c r="D3774">
        <v>1</v>
      </c>
      <c r="E3774">
        <v>2</v>
      </c>
      <c r="F3774" t="s">
        <v>640</v>
      </c>
      <c r="G3774" s="3"/>
      <c r="H3774" s="3">
        <v>0</v>
      </c>
      <c r="I3774" s="9"/>
    </row>
    <row r="3775" spans="1:9">
      <c r="A3775" s="1" t="s">
        <v>16</v>
      </c>
      <c r="B3775" s="1" t="s">
        <v>639</v>
      </c>
      <c r="C3775" t="str">
        <f t="shared" si="58"/>
        <v xml:space="preserve"> </v>
      </c>
      <c r="D3775" s="1">
        <v>1</v>
      </c>
      <c r="E3775" s="1">
        <v>2</v>
      </c>
      <c r="F3775" s="1" t="s">
        <v>640</v>
      </c>
      <c r="G3775" s="3"/>
      <c r="H3775" s="3">
        <v>0</v>
      </c>
      <c r="I3775" s="9"/>
    </row>
    <row r="3776" spans="1:9">
      <c r="A3776" t="s">
        <v>16</v>
      </c>
      <c r="B3776" t="s">
        <v>639</v>
      </c>
      <c r="C3776" t="str">
        <f t="shared" si="58"/>
        <v xml:space="preserve"> </v>
      </c>
      <c r="D3776">
        <v>1</v>
      </c>
      <c r="E3776">
        <v>2</v>
      </c>
      <c r="F3776" t="s">
        <v>640</v>
      </c>
      <c r="G3776" s="3"/>
      <c r="H3776" s="3">
        <v>0</v>
      </c>
      <c r="I3776" s="9"/>
    </row>
    <row r="3777" spans="1:9">
      <c r="A3777" s="1" t="s">
        <v>16</v>
      </c>
      <c r="B3777" s="1" t="s">
        <v>639</v>
      </c>
      <c r="C3777" t="str">
        <f t="shared" si="58"/>
        <v xml:space="preserve"> </v>
      </c>
      <c r="D3777" s="1">
        <v>1</v>
      </c>
      <c r="E3777" s="1">
        <v>2</v>
      </c>
      <c r="F3777" s="1" t="s">
        <v>640</v>
      </c>
      <c r="G3777" s="3"/>
      <c r="H3777" s="3">
        <v>0</v>
      </c>
      <c r="I3777" s="9"/>
    </row>
    <row r="3778" spans="1:9">
      <c r="A3778" t="s">
        <v>16</v>
      </c>
      <c r="B3778" t="s">
        <v>639</v>
      </c>
      <c r="C3778" t="str">
        <f t="shared" si="58"/>
        <v xml:space="preserve"> </v>
      </c>
      <c r="D3778">
        <v>1</v>
      </c>
      <c r="E3778">
        <v>2</v>
      </c>
      <c r="F3778" t="s">
        <v>640</v>
      </c>
      <c r="G3778" s="3"/>
      <c r="H3778" s="3">
        <v>0</v>
      </c>
      <c r="I3778" s="9"/>
    </row>
    <row r="3779" spans="1:9">
      <c r="A3779" s="1" t="s">
        <v>16</v>
      </c>
      <c r="B3779" s="1" t="s">
        <v>639</v>
      </c>
      <c r="C3779" t="str">
        <f t="shared" ref="C3779:C3842" si="59">IF(G3779="Em falta (positivo); A mais (negativo):",B3779," ")</f>
        <v xml:space="preserve"> </v>
      </c>
      <c r="D3779" s="1">
        <v>1</v>
      </c>
      <c r="E3779" s="1">
        <v>2</v>
      </c>
      <c r="F3779" s="1" t="s">
        <v>640</v>
      </c>
      <c r="G3779" s="3"/>
      <c r="H3779" s="3">
        <v>0</v>
      </c>
      <c r="I3779" s="9"/>
    </row>
    <row r="3780" spans="1:9">
      <c r="A3780" t="s">
        <v>16</v>
      </c>
      <c r="B3780" t="s">
        <v>639</v>
      </c>
      <c r="C3780" t="str">
        <f t="shared" si="59"/>
        <v>1812</v>
      </c>
      <c r="D3780">
        <v>1</v>
      </c>
      <c r="E3780">
        <v>2</v>
      </c>
      <c r="F3780" t="s">
        <v>640</v>
      </c>
      <c r="G3780" t="s">
        <v>15</v>
      </c>
      <c r="H3780" s="2">
        <f>H3764-SUMIF(G3765:G3779,"&lt;&gt;",H3765:H3779)</f>
        <v>18</v>
      </c>
    </row>
    <row r="3781" spans="1:9">
      <c r="A3781" s="1"/>
      <c r="B3781" s="1"/>
      <c r="C3781" t="str">
        <f t="shared" si="59"/>
        <v xml:space="preserve"> </v>
      </c>
      <c r="D3781" s="1"/>
      <c r="E3781" s="1"/>
      <c r="F3781" s="1"/>
      <c r="G3781" s="1"/>
      <c r="H3781" s="1"/>
      <c r="I3781" s="43"/>
    </row>
    <row r="3782" spans="1:9">
      <c r="A3782" t="s">
        <v>34</v>
      </c>
      <c r="B3782" t="s">
        <v>641</v>
      </c>
      <c r="C3782" t="str">
        <f t="shared" si="59"/>
        <v xml:space="preserve"> </v>
      </c>
      <c r="D3782">
        <v>1</v>
      </c>
      <c r="E3782">
        <v>2</v>
      </c>
      <c r="F3782" t="s">
        <v>642</v>
      </c>
      <c r="G3782" t="s">
        <v>13</v>
      </c>
      <c r="H3782" s="2">
        <f>VLOOKUP(B3782,'uc_2024-25'!D:U, 18, FALSE)</f>
        <v>56</v>
      </c>
      <c r="I3782" s="9"/>
    </row>
    <row r="3783" spans="1:9">
      <c r="A3783" s="1" t="s">
        <v>34</v>
      </c>
      <c r="B3783" s="1" t="s">
        <v>641</v>
      </c>
      <c r="C3783" t="str">
        <f t="shared" si="59"/>
        <v xml:space="preserve"> </v>
      </c>
      <c r="D3783" s="1">
        <v>1</v>
      </c>
      <c r="E3783" s="1">
        <v>2</v>
      </c>
      <c r="F3783" s="1" t="s">
        <v>642</v>
      </c>
      <c r="G3783" s="4" t="str">
        <f>VLOOKUP(B3782,'uc_2024-25'!D:AB, 25, FALSE)</f>
        <v>Isabel Maria de Jesus Martins</v>
      </c>
      <c r="H3783" s="3">
        <v>28</v>
      </c>
      <c r="I3783" s="9"/>
    </row>
    <row r="3784" spans="1:9">
      <c r="A3784" t="s">
        <v>34</v>
      </c>
      <c r="B3784" t="s">
        <v>641</v>
      </c>
      <c r="C3784" t="str">
        <f t="shared" si="59"/>
        <v xml:space="preserve"> </v>
      </c>
      <c r="D3784">
        <v>1</v>
      </c>
      <c r="E3784">
        <v>2</v>
      </c>
      <c r="F3784" t="s">
        <v>642</v>
      </c>
      <c r="G3784" s="3" t="s">
        <v>426</v>
      </c>
      <c r="H3784" s="3">
        <v>28</v>
      </c>
      <c r="I3784" s="9"/>
    </row>
    <row r="3785" spans="1:9">
      <c r="A3785" s="1" t="s">
        <v>34</v>
      </c>
      <c r="B3785" s="1" t="s">
        <v>641</v>
      </c>
      <c r="C3785" t="str">
        <f t="shared" si="59"/>
        <v xml:space="preserve"> </v>
      </c>
      <c r="D3785" s="1">
        <v>1</v>
      </c>
      <c r="E3785" s="1">
        <v>2</v>
      </c>
      <c r="F3785" s="1" t="s">
        <v>642</v>
      </c>
      <c r="G3785" s="3"/>
      <c r="H3785" s="3">
        <v>0</v>
      </c>
      <c r="I3785" s="9"/>
    </row>
    <row r="3786" spans="1:9">
      <c r="A3786" t="s">
        <v>34</v>
      </c>
      <c r="B3786" t="s">
        <v>641</v>
      </c>
      <c r="C3786" t="str">
        <f t="shared" si="59"/>
        <v xml:space="preserve"> </v>
      </c>
      <c r="D3786">
        <v>1</v>
      </c>
      <c r="E3786">
        <v>2</v>
      </c>
      <c r="F3786" t="s">
        <v>642</v>
      </c>
      <c r="G3786" s="3"/>
      <c r="H3786" s="3">
        <v>0</v>
      </c>
      <c r="I3786" s="9"/>
    </row>
    <row r="3787" spans="1:9">
      <c r="A3787" s="1" t="s">
        <v>34</v>
      </c>
      <c r="B3787" s="1" t="s">
        <v>641</v>
      </c>
      <c r="C3787" t="str">
        <f t="shared" si="59"/>
        <v xml:space="preserve"> </v>
      </c>
      <c r="D3787" s="1">
        <v>1</v>
      </c>
      <c r="E3787" s="1">
        <v>2</v>
      </c>
      <c r="F3787" s="1" t="s">
        <v>642</v>
      </c>
      <c r="G3787" s="3"/>
      <c r="H3787" s="3">
        <v>0</v>
      </c>
      <c r="I3787" s="9"/>
    </row>
    <row r="3788" spans="1:9">
      <c r="A3788" t="s">
        <v>34</v>
      </c>
      <c r="B3788" t="s">
        <v>641</v>
      </c>
      <c r="C3788" t="str">
        <f t="shared" si="59"/>
        <v xml:space="preserve"> </v>
      </c>
      <c r="D3788">
        <v>1</v>
      </c>
      <c r="E3788">
        <v>2</v>
      </c>
      <c r="F3788" t="s">
        <v>642</v>
      </c>
      <c r="G3788" s="3"/>
      <c r="H3788" s="3">
        <v>0</v>
      </c>
      <c r="I3788" s="9"/>
    </row>
    <row r="3789" spans="1:9">
      <c r="A3789" s="1" t="s">
        <v>34</v>
      </c>
      <c r="B3789" s="1" t="s">
        <v>641</v>
      </c>
      <c r="C3789" t="str">
        <f t="shared" si="59"/>
        <v xml:space="preserve"> </v>
      </c>
      <c r="D3789" s="1">
        <v>1</v>
      </c>
      <c r="E3789" s="1">
        <v>2</v>
      </c>
      <c r="F3789" s="1" t="s">
        <v>642</v>
      </c>
      <c r="G3789" s="3"/>
      <c r="H3789" s="3">
        <v>0</v>
      </c>
      <c r="I3789" s="9"/>
    </row>
    <row r="3790" spans="1:9">
      <c r="A3790" t="s">
        <v>34</v>
      </c>
      <c r="B3790" t="s">
        <v>641</v>
      </c>
      <c r="C3790" t="str">
        <f t="shared" si="59"/>
        <v xml:space="preserve"> </v>
      </c>
      <c r="D3790">
        <v>1</v>
      </c>
      <c r="E3790">
        <v>2</v>
      </c>
      <c r="F3790" t="s">
        <v>642</v>
      </c>
      <c r="G3790" s="3"/>
      <c r="H3790" s="3">
        <v>0</v>
      </c>
      <c r="I3790" s="9"/>
    </row>
    <row r="3791" spans="1:9">
      <c r="A3791" s="1" t="s">
        <v>34</v>
      </c>
      <c r="B3791" s="1" t="s">
        <v>641</v>
      </c>
      <c r="C3791" t="str">
        <f t="shared" si="59"/>
        <v xml:space="preserve"> </v>
      </c>
      <c r="D3791" s="1">
        <v>1</v>
      </c>
      <c r="E3791" s="1">
        <v>2</v>
      </c>
      <c r="F3791" s="1" t="s">
        <v>642</v>
      </c>
      <c r="G3791" s="3"/>
      <c r="H3791" s="3">
        <v>0</v>
      </c>
      <c r="I3791" s="9"/>
    </row>
    <row r="3792" spans="1:9">
      <c r="A3792" t="s">
        <v>34</v>
      </c>
      <c r="B3792" t="s">
        <v>641</v>
      </c>
      <c r="C3792" t="str">
        <f t="shared" si="59"/>
        <v xml:space="preserve"> </v>
      </c>
      <c r="D3792">
        <v>1</v>
      </c>
      <c r="E3792">
        <v>2</v>
      </c>
      <c r="F3792" t="s">
        <v>642</v>
      </c>
      <c r="G3792" s="3"/>
      <c r="H3792" s="3">
        <v>0</v>
      </c>
      <c r="I3792" s="9"/>
    </row>
    <row r="3793" spans="1:9">
      <c r="A3793" s="1" t="s">
        <v>34</v>
      </c>
      <c r="B3793" s="1" t="s">
        <v>641</v>
      </c>
      <c r="C3793" t="str">
        <f t="shared" si="59"/>
        <v xml:space="preserve"> </v>
      </c>
      <c r="D3793" s="1">
        <v>1</v>
      </c>
      <c r="E3793" s="1">
        <v>2</v>
      </c>
      <c r="F3793" s="1" t="s">
        <v>642</v>
      </c>
      <c r="G3793" s="3"/>
      <c r="H3793" s="3">
        <v>0</v>
      </c>
      <c r="I3793" s="9"/>
    </row>
    <row r="3794" spans="1:9">
      <c r="A3794" t="s">
        <v>34</v>
      </c>
      <c r="B3794" t="s">
        <v>641</v>
      </c>
      <c r="C3794" t="str">
        <f t="shared" si="59"/>
        <v xml:space="preserve"> </v>
      </c>
      <c r="D3794">
        <v>1</v>
      </c>
      <c r="E3794">
        <v>2</v>
      </c>
      <c r="F3794" t="s">
        <v>642</v>
      </c>
      <c r="G3794" s="3"/>
      <c r="H3794" s="3">
        <v>0</v>
      </c>
      <c r="I3794" s="9"/>
    </row>
    <row r="3795" spans="1:9">
      <c r="A3795" s="1" t="s">
        <v>34</v>
      </c>
      <c r="B3795" s="1" t="s">
        <v>641</v>
      </c>
      <c r="C3795" t="str">
        <f t="shared" si="59"/>
        <v xml:space="preserve"> </v>
      </c>
      <c r="D3795" s="1">
        <v>1</v>
      </c>
      <c r="E3795" s="1">
        <v>2</v>
      </c>
      <c r="F3795" s="1" t="s">
        <v>642</v>
      </c>
      <c r="G3795" s="3"/>
      <c r="H3795" s="3">
        <v>0</v>
      </c>
      <c r="I3795" s="9"/>
    </row>
    <row r="3796" spans="1:9">
      <c r="A3796" t="s">
        <v>34</v>
      </c>
      <c r="B3796" t="s">
        <v>641</v>
      </c>
      <c r="C3796" t="str">
        <f t="shared" si="59"/>
        <v xml:space="preserve"> </v>
      </c>
      <c r="D3796">
        <v>1</v>
      </c>
      <c r="E3796">
        <v>2</v>
      </c>
      <c r="F3796" t="s">
        <v>642</v>
      </c>
      <c r="G3796" s="3"/>
      <c r="H3796" s="3">
        <v>0</v>
      </c>
      <c r="I3796" s="9"/>
    </row>
    <row r="3797" spans="1:9">
      <c r="A3797" s="1" t="s">
        <v>34</v>
      </c>
      <c r="B3797" s="1" t="s">
        <v>641</v>
      </c>
      <c r="C3797" t="str">
        <f t="shared" si="59"/>
        <v xml:space="preserve"> </v>
      </c>
      <c r="D3797" s="1">
        <v>1</v>
      </c>
      <c r="E3797" s="1">
        <v>2</v>
      </c>
      <c r="F3797" s="1" t="s">
        <v>642</v>
      </c>
      <c r="G3797" s="3"/>
      <c r="H3797" s="3">
        <v>0</v>
      </c>
      <c r="I3797" s="9"/>
    </row>
    <row r="3798" spans="1:9">
      <c r="A3798" t="s">
        <v>34</v>
      </c>
      <c r="B3798" t="s">
        <v>641</v>
      </c>
      <c r="C3798" t="str">
        <f t="shared" si="59"/>
        <v>2532</v>
      </c>
      <c r="D3798">
        <v>1</v>
      </c>
      <c r="E3798">
        <v>2</v>
      </c>
      <c r="F3798" t="s">
        <v>642</v>
      </c>
      <c r="G3798" t="s">
        <v>15</v>
      </c>
      <c r="H3798" s="2">
        <f>H3782-SUMIF(G3783:G3797,"&lt;&gt;",H3783:H3797)</f>
        <v>0</v>
      </c>
    </row>
    <row r="3799" spans="1:9">
      <c r="A3799" s="1"/>
      <c r="B3799" s="1"/>
      <c r="C3799" t="str">
        <f t="shared" si="59"/>
        <v xml:space="preserve"> </v>
      </c>
      <c r="D3799" s="1"/>
      <c r="E3799" s="1"/>
      <c r="F3799" s="1"/>
      <c r="G3799" s="1"/>
      <c r="H3799" s="1"/>
      <c r="I3799" s="43"/>
    </row>
    <row r="3800" spans="1:9">
      <c r="A3800" t="s">
        <v>16</v>
      </c>
      <c r="B3800" t="s">
        <v>643</v>
      </c>
      <c r="C3800" t="str">
        <f t="shared" si="59"/>
        <v xml:space="preserve"> </v>
      </c>
      <c r="D3800">
        <v>2</v>
      </c>
      <c r="E3800">
        <v>1</v>
      </c>
      <c r="F3800" t="s">
        <v>644</v>
      </c>
      <c r="G3800" t="s">
        <v>13</v>
      </c>
      <c r="H3800" s="2">
        <f>VLOOKUP(B3800,'uc_2024-25'!D:U, 18, FALSE)</f>
        <v>56</v>
      </c>
      <c r="I3800" s="9"/>
    </row>
    <row r="3801" spans="1:9">
      <c r="A3801" s="1" t="s">
        <v>16</v>
      </c>
      <c r="B3801" s="1" t="s">
        <v>643</v>
      </c>
      <c r="C3801" t="str">
        <f t="shared" si="59"/>
        <v xml:space="preserve"> </v>
      </c>
      <c r="D3801" s="1">
        <v>2</v>
      </c>
      <c r="E3801" s="1">
        <v>1</v>
      </c>
      <c r="F3801" s="1" t="s">
        <v>644</v>
      </c>
      <c r="G3801" s="4" t="str">
        <f>VLOOKUP(B3800,'uc_2024-25'!D:AB, 25, FALSE)</f>
        <v>José Afonso Rodrigues Graça</v>
      </c>
      <c r="H3801" s="3">
        <v>56</v>
      </c>
      <c r="I3801" s="9"/>
    </row>
    <row r="3802" spans="1:9">
      <c r="A3802" t="s">
        <v>16</v>
      </c>
      <c r="B3802" t="s">
        <v>643</v>
      </c>
      <c r="C3802" t="str">
        <f t="shared" si="59"/>
        <v xml:space="preserve"> </v>
      </c>
      <c r="D3802">
        <v>2</v>
      </c>
      <c r="E3802">
        <v>1</v>
      </c>
      <c r="F3802" t="s">
        <v>644</v>
      </c>
      <c r="G3802" s="3"/>
      <c r="H3802" s="3">
        <v>0</v>
      </c>
      <c r="I3802" s="9"/>
    </row>
    <row r="3803" spans="1:9">
      <c r="A3803" s="1" t="s">
        <v>16</v>
      </c>
      <c r="B3803" s="1" t="s">
        <v>643</v>
      </c>
      <c r="C3803" t="str">
        <f t="shared" si="59"/>
        <v xml:space="preserve"> </v>
      </c>
      <c r="D3803" s="1">
        <v>2</v>
      </c>
      <c r="E3803" s="1">
        <v>1</v>
      </c>
      <c r="F3803" s="1" t="s">
        <v>644</v>
      </c>
      <c r="G3803" s="3"/>
      <c r="H3803" s="3">
        <v>0</v>
      </c>
      <c r="I3803" s="9"/>
    </row>
    <row r="3804" spans="1:9">
      <c r="A3804" t="s">
        <v>16</v>
      </c>
      <c r="B3804" t="s">
        <v>643</v>
      </c>
      <c r="C3804" t="str">
        <f t="shared" si="59"/>
        <v xml:space="preserve"> </v>
      </c>
      <c r="D3804">
        <v>2</v>
      </c>
      <c r="E3804">
        <v>1</v>
      </c>
      <c r="F3804" t="s">
        <v>644</v>
      </c>
      <c r="G3804" s="3"/>
      <c r="H3804" s="3">
        <v>0</v>
      </c>
      <c r="I3804" s="9"/>
    </row>
    <row r="3805" spans="1:9">
      <c r="A3805" s="1" t="s">
        <v>16</v>
      </c>
      <c r="B3805" s="1" t="s">
        <v>643</v>
      </c>
      <c r="C3805" t="str">
        <f t="shared" si="59"/>
        <v xml:space="preserve"> </v>
      </c>
      <c r="D3805" s="1">
        <v>2</v>
      </c>
      <c r="E3805" s="1">
        <v>1</v>
      </c>
      <c r="F3805" s="1" t="s">
        <v>644</v>
      </c>
      <c r="G3805" s="3"/>
      <c r="H3805" s="3">
        <v>0</v>
      </c>
      <c r="I3805" s="9"/>
    </row>
    <row r="3806" spans="1:9">
      <c r="A3806" t="s">
        <v>16</v>
      </c>
      <c r="B3806" t="s">
        <v>643</v>
      </c>
      <c r="C3806" t="str">
        <f t="shared" si="59"/>
        <v xml:space="preserve"> </v>
      </c>
      <c r="D3806">
        <v>2</v>
      </c>
      <c r="E3806">
        <v>1</v>
      </c>
      <c r="F3806" t="s">
        <v>644</v>
      </c>
      <c r="G3806" s="3"/>
      <c r="H3806" s="3">
        <v>0</v>
      </c>
      <c r="I3806" s="9"/>
    </row>
    <row r="3807" spans="1:9">
      <c r="A3807" s="1" t="s">
        <v>16</v>
      </c>
      <c r="B3807" s="1" t="s">
        <v>643</v>
      </c>
      <c r="C3807" t="str">
        <f t="shared" si="59"/>
        <v xml:space="preserve"> </v>
      </c>
      <c r="D3807" s="1">
        <v>2</v>
      </c>
      <c r="E3807" s="1">
        <v>1</v>
      </c>
      <c r="F3807" s="1" t="s">
        <v>644</v>
      </c>
      <c r="G3807" s="3"/>
      <c r="H3807" s="3">
        <v>0</v>
      </c>
      <c r="I3807" s="9"/>
    </row>
    <row r="3808" spans="1:9">
      <c r="A3808" t="s">
        <v>16</v>
      </c>
      <c r="B3808" t="s">
        <v>643</v>
      </c>
      <c r="C3808" t="str">
        <f t="shared" si="59"/>
        <v xml:space="preserve"> </v>
      </c>
      <c r="D3808">
        <v>2</v>
      </c>
      <c r="E3808">
        <v>1</v>
      </c>
      <c r="F3808" t="s">
        <v>644</v>
      </c>
      <c r="G3808" s="3"/>
      <c r="H3808" s="3">
        <v>0</v>
      </c>
      <c r="I3808" s="9"/>
    </row>
    <row r="3809" spans="1:9">
      <c r="A3809" s="1" t="s">
        <v>16</v>
      </c>
      <c r="B3809" s="1" t="s">
        <v>643</v>
      </c>
      <c r="C3809" t="str">
        <f t="shared" si="59"/>
        <v xml:space="preserve"> </v>
      </c>
      <c r="D3809" s="1">
        <v>2</v>
      </c>
      <c r="E3809" s="1">
        <v>1</v>
      </c>
      <c r="F3809" s="1" t="s">
        <v>644</v>
      </c>
      <c r="G3809" s="3"/>
      <c r="H3809" s="3">
        <v>0</v>
      </c>
      <c r="I3809" s="9"/>
    </row>
    <row r="3810" spans="1:9">
      <c r="A3810" t="s">
        <v>16</v>
      </c>
      <c r="B3810" t="s">
        <v>643</v>
      </c>
      <c r="C3810" t="str">
        <f t="shared" si="59"/>
        <v xml:space="preserve"> </v>
      </c>
      <c r="D3810">
        <v>2</v>
      </c>
      <c r="E3810">
        <v>1</v>
      </c>
      <c r="F3810" t="s">
        <v>644</v>
      </c>
      <c r="G3810" s="3"/>
      <c r="H3810" s="3">
        <v>0</v>
      </c>
      <c r="I3810" s="9"/>
    </row>
    <row r="3811" spans="1:9">
      <c r="A3811" s="1" t="s">
        <v>16</v>
      </c>
      <c r="B3811" s="1" t="s">
        <v>643</v>
      </c>
      <c r="C3811" t="str">
        <f t="shared" si="59"/>
        <v xml:space="preserve"> </v>
      </c>
      <c r="D3811" s="1">
        <v>2</v>
      </c>
      <c r="E3811" s="1">
        <v>1</v>
      </c>
      <c r="F3811" s="1" t="s">
        <v>644</v>
      </c>
      <c r="G3811" s="3"/>
      <c r="H3811" s="3">
        <v>0</v>
      </c>
      <c r="I3811" s="9"/>
    </row>
    <row r="3812" spans="1:9">
      <c r="A3812" t="s">
        <v>16</v>
      </c>
      <c r="B3812" t="s">
        <v>643</v>
      </c>
      <c r="C3812" t="str">
        <f t="shared" si="59"/>
        <v xml:space="preserve"> </v>
      </c>
      <c r="D3812">
        <v>2</v>
      </c>
      <c r="E3812">
        <v>1</v>
      </c>
      <c r="F3812" t="s">
        <v>644</v>
      </c>
      <c r="G3812" s="3"/>
      <c r="H3812" s="3">
        <v>0</v>
      </c>
      <c r="I3812" s="9"/>
    </row>
    <row r="3813" spans="1:9">
      <c r="A3813" s="1" t="s">
        <v>16</v>
      </c>
      <c r="B3813" s="1" t="s">
        <v>643</v>
      </c>
      <c r="C3813" t="str">
        <f t="shared" si="59"/>
        <v xml:space="preserve"> </v>
      </c>
      <c r="D3813" s="1">
        <v>2</v>
      </c>
      <c r="E3813" s="1">
        <v>1</v>
      </c>
      <c r="F3813" s="1" t="s">
        <v>644</v>
      </c>
      <c r="G3813" s="3"/>
      <c r="H3813" s="3">
        <v>0</v>
      </c>
      <c r="I3813" s="9"/>
    </row>
    <row r="3814" spans="1:9">
      <c r="A3814" t="s">
        <v>16</v>
      </c>
      <c r="B3814" t="s">
        <v>643</v>
      </c>
      <c r="C3814" t="str">
        <f t="shared" si="59"/>
        <v xml:space="preserve"> </v>
      </c>
      <c r="D3814">
        <v>2</v>
      </c>
      <c r="E3814">
        <v>1</v>
      </c>
      <c r="F3814" t="s">
        <v>644</v>
      </c>
      <c r="G3814" s="3"/>
      <c r="H3814" s="3">
        <v>0</v>
      </c>
      <c r="I3814" s="9"/>
    </row>
    <row r="3815" spans="1:9">
      <c r="A3815" s="1" t="s">
        <v>16</v>
      </c>
      <c r="B3815" s="1" t="s">
        <v>643</v>
      </c>
      <c r="C3815" t="str">
        <f t="shared" si="59"/>
        <v xml:space="preserve"> </v>
      </c>
      <c r="D3815" s="1">
        <v>2</v>
      </c>
      <c r="E3815" s="1">
        <v>1</v>
      </c>
      <c r="F3815" s="1" t="s">
        <v>644</v>
      </c>
      <c r="G3815" s="3"/>
      <c r="H3815" s="3">
        <v>0</v>
      </c>
      <c r="I3815" s="9"/>
    </row>
    <row r="3816" spans="1:9">
      <c r="A3816" t="s">
        <v>16</v>
      </c>
      <c r="B3816" t="s">
        <v>643</v>
      </c>
      <c r="C3816" t="str">
        <f t="shared" si="59"/>
        <v>10050</v>
      </c>
      <c r="D3816">
        <v>2</v>
      </c>
      <c r="E3816">
        <v>1</v>
      </c>
      <c r="F3816" t="s">
        <v>644</v>
      </c>
      <c r="G3816" t="s">
        <v>15</v>
      </c>
      <c r="H3816" s="2">
        <f>H3800-SUMIF(G3801:G3815,"&lt;&gt;",H3801:H3815)</f>
        <v>0</v>
      </c>
    </row>
    <row r="3817" spans="1:9">
      <c r="A3817" s="1"/>
      <c r="B3817" s="1"/>
      <c r="C3817" t="str">
        <f t="shared" si="59"/>
        <v xml:space="preserve"> </v>
      </c>
      <c r="D3817" s="1"/>
      <c r="E3817" s="1"/>
      <c r="F3817" s="1"/>
      <c r="G3817" s="1"/>
      <c r="H3817" s="1"/>
      <c r="I3817" s="43"/>
    </row>
    <row r="3818" spans="1:9">
      <c r="A3818" t="s">
        <v>16</v>
      </c>
      <c r="B3818" t="s">
        <v>645</v>
      </c>
      <c r="C3818" t="str">
        <f t="shared" si="59"/>
        <v xml:space="preserve"> </v>
      </c>
      <c r="D3818">
        <v>1</v>
      </c>
      <c r="E3818">
        <v>2</v>
      </c>
      <c r="F3818" t="s">
        <v>646</v>
      </c>
      <c r="G3818" t="s">
        <v>13</v>
      </c>
      <c r="H3818" s="2">
        <f>VLOOKUP(B3818,'uc_2024-25'!D:U, 18, FALSE)</f>
        <v>56</v>
      </c>
      <c r="I3818" s="9"/>
    </row>
    <row r="3819" spans="1:9">
      <c r="A3819" s="1" t="s">
        <v>16</v>
      </c>
      <c r="B3819" s="1" t="s">
        <v>645</v>
      </c>
      <c r="C3819" t="str">
        <f t="shared" si="59"/>
        <v xml:space="preserve"> </v>
      </c>
      <c r="D3819" s="1">
        <v>1</v>
      </c>
      <c r="E3819" s="1">
        <v>2</v>
      </c>
      <c r="F3819" s="1" t="s">
        <v>646</v>
      </c>
      <c r="G3819" s="4" t="str">
        <f>VLOOKUP(B3818,'uc_2024-25'!D:AB, 25, FALSE)</f>
        <v>Cristina Maria Moniz Simões de Oliveira</v>
      </c>
      <c r="H3819" s="3">
        <v>16</v>
      </c>
      <c r="I3819" s="9" t="s">
        <v>647</v>
      </c>
    </row>
    <row r="3820" spans="1:9">
      <c r="A3820" t="s">
        <v>16</v>
      </c>
      <c r="B3820" t="s">
        <v>645</v>
      </c>
      <c r="C3820" t="str">
        <f t="shared" si="59"/>
        <v xml:space="preserve"> </v>
      </c>
      <c r="D3820">
        <v>1</v>
      </c>
      <c r="E3820">
        <v>2</v>
      </c>
      <c r="F3820" t="s">
        <v>646</v>
      </c>
      <c r="G3820" s="3" t="s">
        <v>404</v>
      </c>
      <c r="H3820" s="3">
        <v>8</v>
      </c>
      <c r="I3820" s="9"/>
    </row>
    <row r="3821" spans="1:9">
      <c r="A3821" s="1" t="s">
        <v>16</v>
      </c>
      <c r="B3821" s="1" t="s">
        <v>645</v>
      </c>
      <c r="C3821" t="str">
        <f t="shared" si="59"/>
        <v xml:space="preserve"> </v>
      </c>
      <c r="D3821" s="1">
        <v>1</v>
      </c>
      <c r="E3821" s="1">
        <v>2</v>
      </c>
      <c r="F3821" s="1" t="s">
        <v>646</v>
      </c>
      <c r="G3821" s="3" t="s">
        <v>648</v>
      </c>
      <c r="H3821" s="3">
        <v>8</v>
      </c>
      <c r="I3821" s="9"/>
    </row>
    <row r="3822" spans="1:9">
      <c r="A3822" t="s">
        <v>16</v>
      </c>
      <c r="B3822" t="s">
        <v>645</v>
      </c>
      <c r="C3822" t="str">
        <f t="shared" si="59"/>
        <v xml:space="preserve"> </v>
      </c>
      <c r="D3822">
        <v>1</v>
      </c>
      <c r="E3822">
        <v>2</v>
      </c>
      <c r="F3822" t="s">
        <v>646</v>
      </c>
      <c r="G3822" s="3" t="s">
        <v>403</v>
      </c>
      <c r="H3822" s="3">
        <v>8</v>
      </c>
      <c r="I3822" s="9"/>
    </row>
    <row r="3823" spans="1:9">
      <c r="A3823" s="1" t="s">
        <v>16</v>
      </c>
      <c r="B3823" s="1" t="s">
        <v>645</v>
      </c>
      <c r="C3823" t="str">
        <f t="shared" si="59"/>
        <v xml:space="preserve"> </v>
      </c>
      <c r="D3823" s="1">
        <v>1</v>
      </c>
      <c r="E3823" s="1">
        <v>2</v>
      </c>
      <c r="F3823" s="1" t="s">
        <v>646</v>
      </c>
      <c r="G3823" s="3" t="s">
        <v>649</v>
      </c>
      <c r="H3823" s="3">
        <v>4</v>
      </c>
      <c r="I3823" s="9"/>
    </row>
    <row r="3824" spans="1:9" ht="30.75">
      <c r="A3824" t="s">
        <v>16</v>
      </c>
      <c r="B3824" t="s">
        <v>645</v>
      </c>
      <c r="C3824" t="str">
        <f t="shared" si="59"/>
        <v xml:space="preserve"> </v>
      </c>
      <c r="D3824">
        <v>1</v>
      </c>
      <c r="E3824">
        <v>2</v>
      </c>
      <c r="F3824" t="s">
        <v>646</v>
      </c>
      <c r="G3824" s="3" t="s">
        <v>48</v>
      </c>
      <c r="H3824" s="3">
        <v>8</v>
      </c>
      <c r="I3824" s="9" t="s">
        <v>650</v>
      </c>
    </row>
    <row r="3825" spans="1:9" ht="30.75">
      <c r="A3825" s="1" t="s">
        <v>16</v>
      </c>
      <c r="B3825" s="1" t="s">
        <v>645</v>
      </c>
      <c r="C3825" t="str">
        <f t="shared" si="59"/>
        <v xml:space="preserve"> </v>
      </c>
      <c r="D3825" s="1">
        <v>1</v>
      </c>
      <c r="E3825" s="1">
        <v>2</v>
      </c>
      <c r="F3825" s="1" t="s">
        <v>646</v>
      </c>
      <c r="G3825" s="3" t="s">
        <v>48</v>
      </c>
      <c r="H3825" s="3">
        <v>4</v>
      </c>
      <c r="I3825" s="9" t="s">
        <v>651</v>
      </c>
    </row>
    <row r="3826" spans="1:9">
      <c r="A3826" t="s">
        <v>16</v>
      </c>
      <c r="B3826" t="s">
        <v>645</v>
      </c>
      <c r="C3826" t="str">
        <f t="shared" si="59"/>
        <v xml:space="preserve"> </v>
      </c>
      <c r="D3826">
        <v>1</v>
      </c>
      <c r="E3826">
        <v>2</v>
      </c>
      <c r="F3826" t="s">
        <v>646</v>
      </c>
      <c r="G3826" s="3"/>
      <c r="H3826" s="3">
        <v>0</v>
      </c>
      <c r="I3826" s="9"/>
    </row>
    <row r="3827" spans="1:9">
      <c r="A3827" s="1" t="s">
        <v>16</v>
      </c>
      <c r="B3827" s="1" t="s">
        <v>645</v>
      </c>
      <c r="C3827" t="str">
        <f t="shared" si="59"/>
        <v xml:space="preserve"> </v>
      </c>
      <c r="D3827" s="1">
        <v>1</v>
      </c>
      <c r="E3827" s="1">
        <v>2</v>
      </c>
      <c r="F3827" s="1" t="s">
        <v>646</v>
      </c>
      <c r="G3827" s="3"/>
      <c r="H3827" s="3">
        <v>0</v>
      </c>
      <c r="I3827" s="9"/>
    </row>
    <row r="3828" spans="1:9">
      <c r="A3828" t="s">
        <v>16</v>
      </c>
      <c r="B3828" t="s">
        <v>645</v>
      </c>
      <c r="C3828" t="str">
        <f t="shared" si="59"/>
        <v xml:space="preserve"> </v>
      </c>
      <c r="D3828">
        <v>1</v>
      </c>
      <c r="E3828">
        <v>2</v>
      </c>
      <c r="F3828" t="s">
        <v>646</v>
      </c>
      <c r="G3828" s="3"/>
      <c r="H3828" s="3">
        <v>0</v>
      </c>
      <c r="I3828" s="9"/>
    </row>
    <row r="3829" spans="1:9">
      <c r="A3829" s="1" t="s">
        <v>16</v>
      </c>
      <c r="B3829" s="1" t="s">
        <v>645</v>
      </c>
      <c r="C3829" t="str">
        <f t="shared" si="59"/>
        <v xml:space="preserve"> </v>
      </c>
      <c r="D3829" s="1">
        <v>1</v>
      </c>
      <c r="E3829" s="1">
        <v>2</v>
      </c>
      <c r="F3829" s="1" t="s">
        <v>646</v>
      </c>
      <c r="G3829" s="3"/>
      <c r="H3829" s="3">
        <v>0</v>
      </c>
      <c r="I3829" s="9"/>
    </row>
    <row r="3830" spans="1:9">
      <c r="A3830" t="s">
        <v>16</v>
      </c>
      <c r="B3830" t="s">
        <v>645</v>
      </c>
      <c r="C3830" t="str">
        <f t="shared" si="59"/>
        <v xml:space="preserve"> </v>
      </c>
      <c r="D3830">
        <v>1</v>
      </c>
      <c r="E3830">
        <v>2</v>
      </c>
      <c r="F3830" t="s">
        <v>646</v>
      </c>
      <c r="G3830" s="3"/>
      <c r="H3830" s="3">
        <v>0</v>
      </c>
      <c r="I3830" s="9"/>
    </row>
    <row r="3831" spans="1:9">
      <c r="A3831" s="1" t="s">
        <v>16</v>
      </c>
      <c r="B3831" s="1" t="s">
        <v>645</v>
      </c>
      <c r="C3831" t="str">
        <f t="shared" si="59"/>
        <v xml:space="preserve"> </v>
      </c>
      <c r="D3831" s="1">
        <v>1</v>
      </c>
      <c r="E3831" s="1">
        <v>2</v>
      </c>
      <c r="F3831" s="1" t="s">
        <v>646</v>
      </c>
      <c r="G3831" s="3"/>
      <c r="H3831" s="3">
        <v>0</v>
      </c>
      <c r="I3831" s="9"/>
    </row>
    <row r="3832" spans="1:9">
      <c r="A3832" t="s">
        <v>16</v>
      </c>
      <c r="B3832" t="s">
        <v>645</v>
      </c>
      <c r="C3832" t="str">
        <f t="shared" si="59"/>
        <v xml:space="preserve"> </v>
      </c>
      <c r="D3832">
        <v>1</v>
      </c>
      <c r="E3832">
        <v>2</v>
      </c>
      <c r="F3832" t="s">
        <v>646</v>
      </c>
      <c r="G3832" s="3"/>
      <c r="H3832" s="3">
        <v>0</v>
      </c>
      <c r="I3832" s="9"/>
    </row>
    <row r="3833" spans="1:9">
      <c r="A3833" s="1" t="s">
        <v>16</v>
      </c>
      <c r="B3833" s="1" t="s">
        <v>645</v>
      </c>
      <c r="C3833" t="str">
        <f t="shared" si="59"/>
        <v xml:space="preserve"> </v>
      </c>
      <c r="D3833" s="1">
        <v>1</v>
      </c>
      <c r="E3833" s="1">
        <v>2</v>
      </c>
      <c r="F3833" s="1" t="s">
        <v>646</v>
      </c>
      <c r="G3833" s="3"/>
      <c r="H3833" s="3">
        <v>0</v>
      </c>
      <c r="I3833" s="9"/>
    </row>
    <row r="3834" spans="1:9">
      <c r="A3834" t="s">
        <v>16</v>
      </c>
      <c r="B3834" t="s">
        <v>645</v>
      </c>
      <c r="C3834" t="str">
        <f t="shared" si="59"/>
        <v>1809</v>
      </c>
      <c r="D3834">
        <v>1</v>
      </c>
      <c r="E3834">
        <v>2</v>
      </c>
      <c r="F3834" t="s">
        <v>646</v>
      </c>
      <c r="G3834" t="s">
        <v>15</v>
      </c>
      <c r="H3834" s="2">
        <f>H3818-SUMIF(G3819:G3833,"&lt;&gt;",H3819:H3833)</f>
        <v>0</v>
      </c>
    </row>
    <row r="3835" spans="1:9">
      <c r="A3835" s="1"/>
      <c r="B3835" s="1"/>
      <c r="C3835" t="str">
        <f t="shared" si="59"/>
        <v xml:space="preserve"> </v>
      </c>
      <c r="D3835" s="1"/>
      <c r="E3835" s="1"/>
      <c r="F3835" s="1"/>
      <c r="G3835" s="1"/>
      <c r="H3835" s="1"/>
      <c r="I3835" s="43"/>
    </row>
    <row r="3836" spans="1:9">
      <c r="A3836" t="s">
        <v>16</v>
      </c>
      <c r="B3836" t="s">
        <v>652</v>
      </c>
      <c r="C3836" t="str">
        <f t="shared" si="59"/>
        <v xml:space="preserve"> </v>
      </c>
      <c r="D3836" t="s">
        <v>21</v>
      </c>
      <c r="E3836">
        <v>2</v>
      </c>
      <c r="F3836" t="s">
        <v>653</v>
      </c>
      <c r="G3836" t="s">
        <v>13</v>
      </c>
      <c r="H3836" s="2">
        <f>VLOOKUP(B3836,'uc_2024-25'!D:U, 18, FALSE)</f>
        <v>56</v>
      </c>
      <c r="I3836" s="9" t="s">
        <v>654</v>
      </c>
    </row>
    <row r="3837" spans="1:9">
      <c r="A3837" s="1" t="s">
        <v>16</v>
      </c>
      <c r="B3837" s="1" t="s">
        <v>652</v>
      </c>
      <c r="C3837" t="str">
        <f t="shared" si="59"/>
        <v xml:space="preserve"> </v>
      </c>
      <c r="D3837" s="1" t="s">
        <v>21</v>
      </c>
      <c r="E3837" s="1">
        <v>2</v>
      </c>
      <c r="F3837" s="1" t="s">
        <v>653</v>
      </c>
      <c r="G3837" s="4" t="str">
        <f>VLOOKUP(B3836,'uc_2024-25'!D:AB, 25, FALSE)</f>
        <v>Olívio Godinho Patrício</v>
      </c>
      <c r="H3837" s="3">
        <v>38</v>
      </c>
      <c r="I3837" s="9" t="s">
        <v>655</v>
      </c>
    </row>
    <row r="3838" spans="1:9">
      <c r="A3838" t="s">
        <v>16</v>
      </c>
      <c r="B3838" t="s">
        <v>652</v>
      </c>
      <c r="C3838" t="str">
        <f t="shared" si="59"/>
        <v xml:space="preserve"> </v>
      </c>
      <c r="D3838" t="s">
        <v>21</v>
      </c>
      <c r="E3838">
        <v>2</v>
      </c>
      <c r="F3838" t="s">
        <v>653</v>
      </c>
      <c r="G3838" s="3" t="s">
        <v>569</v>
      </c>
      <c r="H3838" s="3">
        <v>18</v>
      </c>
      <c r="I3838" s="9"/>
    </row>
    <row r="3839" spans="1:9">
      <c r="A3839" s="1" t="s">
        <v>16</v>
      </c>
      <c r="B3839" s="1" t="s">
        <v>652</v>
      </c>
      <c r="C3839" t="str">
        <f t="shared" si="59"/>
        <v xml:space="preserve"> </v>
      </c>
      <c r="D3839" s="1" t="s">
        <v>21</v>
      </c>
      <c r="E3839" s="1">
        <v>2</v>
      </c>
      <c r="F3839" s="1" t="s">
        <v>653</v>
      </c>
      <c r="G3839" s="3"/>
      <c r="H3839" s="3">
        <v>0</v>
      </c>
      <c r="I3839" s="9"/>
    </row>
    <row r="3840" spans="1:9">
      <c r="A3840" t="s">
        <v>16</v>
      </c>
      <c r="B3840" t="s">
        <v>652</v>
      </c>
      <c r="C3840" t="str">
        <f t="shared" si="59"/>
        <v xml:space="preserve"> </v>
      </c>
      <c r="D3840" t="s">
        <v>21</v>
      </c>
      <c r="E3840">
        <v>2</v>
      </c>
      <c r="F3840" t="s">
        <v>653</v>
      </c>
      <c r="G3840" s="3"/>
      <c r="H3840" s="3">
        <v>0</v>
      </c>
      <c r="I3840" s="9"/>
    </row>
    <row r="3841" spans="1:9">
      <c r="A3841" s="1" t="s">
        <v>16</v>
      </c>
      <c r="B3841" s="1" t="s">
        <v>652</v>
      </c>
      <c r="C3841" t="str">
        <f t="shared" si="59"/>
        <v xml:space="preserve"> </v>
      </c>
      <c r="D3841" s="1" t="s">
        <v>21</v>
      </c>
      <c r="E3841" s="1">
        <v>2</v>
      </c>
      <c r="F3841" s="1" t="s">
        <v>653</v>
      </c>
      <c r="G3841" s="3"/>
      <c r="H3841" s="3">
        <v>0</v>
      </c>
      <c r="I3841" s="9"/>
    </row>
    <row r="3842" spans="1:9">
      <c r="A3842" t="s">
        <v>16</v>
      </c>
      <c r="B3842" t="s">
        <v>652</v>
      </c>
      <c r="C3842" t="str">
        <f t="shared" si="59"/>
        <v xml:space="preserve"> </v>
      </c>
      <c r="D3842" t="s">
        <v>21</v>
      </c>
      <c r="E3842">
        <v>2</v>
      </c>
      <c r="F3842" t="s">
        <v>653</v>
      </c>
      <c r="G3842" s="3"/>
      <c r="H3842" s="3">
        <v>0</v>
      </c>
      <c r="I3842" s="9"/>
    </row>
    <row r="3843" spans="1:9">
      <c r="A3843" s="1" t="s">
        <v>16</v>
      </c>
      <c r="B3843" s="1" t="s">
        <v>652</v>
      </c>
      <c r="C3843" t="str">
        <f t="shared" ref="C3843:C3906" si="60">IF(G3843="Em falta (positivo); A mais (negativo):",B3843," ")</f>
        <v xml:space="preserve"> </v>
      </c>
      <c r="D3843" s="1" t="s">
        <v>21</v>
      </c>
      <c r="E3843" s="1">
        <v>2</v>
      </c>
      <c r="F3843" s="1" t="s">
        <v>653</v>
      </c>
      <c r="G3843" s="3"/>
      <c r="H3843" s="3">
        <v>0</v>
      </c>
      <c r="I3843" s="9"/>
    </row>
    <row r="3844" spans="1:9">
      <c r="A3844" t="s">
        <v>16</v>
      </c>
      <c r="B3844" t="s">
        <v>652</v>
      </c>
      <c r="C3844" t="str">
        <f t="shared" si="60"/>
        <v xml:space="preserve"> </v>
      </c>
      <c r="D3844" t="s">
        <v>21</v>
      </c>
      <c r="E3844">
        <v>2</v>
      </c>
      <c r="F3844" t="s">
        <v>653</v>
      </c>
      <c r="G3844" s="3"/>
      <c r="H3844" s="3">
        <v>0</v>
      </c>
      <c r="I3844" s="9"/>
    </row>
    <row r="3845" spans="1:9">
      <c r="A3845" s="1" t="s">
        <v>16</v>
      </c>
      <c r="B3845" s="1" t="s">
        <v>652</v>
      </c>
      <c r="C3845" t="str">
        <f t="shared" si="60"/>
        <v xml:space="preserve"> </v>
      </c>
      <c r="D3845" s="1" t="s">
        <v>21</v>
      </c>
      <c r="E3845" s="1">
        <v>2</v>
      </c>
      <c r="F3845" s="1" t="s">
        <v>653</v>
      </c>
      <c r="G3845" s="3"/>
      <c r="H3845" s="3">
        <v>0</v>
      </c>
      <c r="I3845" s="9"/>
    </row>
    <row r="3846" spans="1:9">
      <c r="A3846" t="s">
        <v>16</v>
      </c>
      <c r="B3846" t="s">
        <v>652</v>
      </c>
      <c r="C3846" t="str">
        <f t="shared" si="60"/>
        <v xml:space="preserve"> </v>
      </c>
      <c r="D3846" t="s">
        <v>21</v>
      </c>
      <c r="E3846">
        <v>2</v>
      </c>
      <c r="F3846" t="s">
        <v>653</v>
      </c>
      <c r="G3846" s="3"/>
      <c r="H3846" s="3">
        <v>0</v>
      </c>
      <c r="I3846" s="9"/>
    </row>
    <row r="3847" spans="1:9">
      <c r="A3847" s="1" t="s">
        <v>16</v>
      </c>
      <c r="B3847" s="1" t="s">
        <v>652</v>
      </c>
      <c r="C3847" t="str">
        <f t="shared" si="60"/>
        <v xml:space="preserve"> </v>
      </c>
      <c r="D3847" s="1" t="s">
        <v>21</v>
      </c>
      <c r="E3847" s="1">
        <v>2</v>
      </c>
      <c r="F3847" s="1" t="s">
        <v>653</v>
      </c>
      <c r="G3847" s="3"/>
      <c r="H3847" s="3">
        <v>0</v>
      </c>
      <c r="I3847" s="9"/>
    </row>
    <row r="3848" spans="1:9">
      <c r="A3848" t="s">
        <v>16</v>
      </c>
      <c r="B3848" t="s">
        <v>652</v>
      </c>
      <c r="C3848" t="str">
        <f t="shared" si="60"/>
        <v xml:space="preserve"> </v>
      </c>
      <c r="D3848" t="s">
        <v>21</v>
      </c>
      <c r="E3848">
        <v>2</v>
      </c>
      <c r="F3848" t="s">
        <v>653</v>
      </c>
      <c r="G3848" s="3"/>
      <c r="H3848" s="3">
        <v>0</v>
      </c>
      <c r="I3848" s="9"/>
    </row>
    <row r="3849" spans="1:9">
      <c r="A3849" s="1" t="s">
        <v>16</v>
      </c>
      <c r="B3849" s="1" t="s">
        <v>652</v>
      </c>
      <c r="C3849" t="str">
        <f t="shared" si="60"/>
        <v xml:space="preserve"> </v>
      </c>
      <c r="D3849" s="1" t="s">
        <v>21</v>
      </c>
      <c r="E3849" s="1">
        <v>2</v>
      </c>
      <c r="F3849" s="1" t="s">
        <v>653</v>
      </c>
      <c r="G3849" s="3"/>
      <c r="H3849" s="3">
        <v>0</v>
      </c>
      <c r="I3849" s="9"/>
    </row>
    <row r="3850" spans="1:9">
      <c r="A3850" t="s">
        <v>16</v>
      </c>
      <c r="B3850" t="s">
        <v>652</v>
      </c>
      <c r="C3850" t="str">
        <f t="shared" si="60"/>
        <v xml:space="preserve"> </v>
      </c>
      <c r="D3850" t="s">
        <v>21</v>
      </c>
      <c r="E3850">
        <v>2</v>
      </c>
      <c r="F3850" t="s">
        <v>653</v>
      </c>
      <c r="G3850" s="3"/>
      <c r="H3850" s="3">
        <v>0</v>
      </c>
      <c r="I3850" s="9"/>
    </row>
    <row r="3851" spans="1:9">
      <c r="A3851" s="1" t="s">
        <v>16</v>
      </c>
      <c r="B3851" s="1" t="s">
        <v>652</v>
      </c>
      <c r="C3851" t="str">
        <f t="shared" si="60"/>
        <v xml:space="preserve"> </v>
      </c>
      <c r="D3851" s="1" t="s">
        <v>21</v>
      </c>
      <c r="E3851" s="1">
        <v>2</v>
      </c>
      <c r="F3851" s="1" t="s">
        <v>653</v>
      </c>
      <c r="G3851" s="3"/>
      <c r="H3851" s="3">
        <v>0</v>
      </c>
      <c r="I3851" s="9"/>
    </row>
    <row r="3852" spans="1:9">
      <c r="A3852" t="s">
        <v>16</v>
      </c>
      <c r="B3852" t="s">
        <v>652</v>
      </c>
      <c r="C3852" t="str">
        <f t="shared" si="60"/>
        <v>10051</v>
      </c>
      <c r="D3852" t="s">
        <v>21</v>
      </c>
      <c r="E3852">
        <v>2</v>
      </c>
      <c r="F3852" t="s">
        <v>653</v>
      </c>
      <c r="G3852" t="s">
        <v>15</v>
      </c>
      <c r="H3852" s="2">
        <f>H3836-SUMIF(G3837:G3851,"&lt;&gt;",H3837:H3851)</f>
        <v>0</v>
      </c>
    </row>
    <row r="3853" spans="1:9">
      <c r="A3853" s="1"/>
      <c r="B3853" s="1"/>
      <c r="C3853" t="str">
        <f t="shared" si="60"/>
        <v xml:space="preserve"> </v>
      </c>
      <c r="D3853" s="1"/>
      <c r="E3853" s="1"/>
      <c r="F3853" s="1"/>
      <c r="G3853" s="1"/>
      <c r="H3853" s="1"/>
      <c r="I3853" s="43"/>
    </row>
    <row r="3854" spans="1:9">
      <c r="A3854" t="s">
        <v>16</v>
      </c>
      <c r="B3854" t="s">
        <v>656</v>
      </c>
      <c r="C3854" t="str">
        <f t="shared" si="60"/>
        <v xml:space="preserve"> </v>
      </c>
      <c r="D3854">
        <v>2</v>
      </c>
      <c r="E3854">
        <v>1</v>
      </c>
      <c r="F3854" t="s">
        <v>657</v>
      </c>
      <c r="G3854" t="s">
        <v>13</v>
      </c>
      <c r="H3854" s="2">
        <f>VLOOKUP(B3854,'uc_2024-25'!D:U, 18, FALSE)</f>
        <v>28</v>
      </c>
      <c r="I3854" s="9"/>
    </row>
    <row r="3855" spans="1:9">
      <c r="A3855" s="1" t="s">
        <v>16</v>
      </c>
      <c r="B3855" s="1" t="s">
        <v>656</v>
      </c>
      <c r="C3855" t="str">
        <f t="shared" si="60"/>
        <v xml:space="preserve"> </v>
      </c>
      <c r="D3855" s="1">
        <v>2</v>
      </c>
      <c r="E3855" s="1">
        <v>1</v>
      </c>
      <c r="F3855" s="1" t="s">
        <v>657</v>
      </c>
      <c r="G3855" s="4" t="str">
        <f>VLOOKUP(B3854,'uc_2024-25'!D:AB, 25, FALSE)</f>
        <v>José Manuel Osório de Barros de Lima e Santos</v>
      </c>
      <c r="H3855" s="3">
        <v>10</v>
      </c>
      <c r="I3855" s="9"/>
    </row>
    <row r="3856" spans="1:9">
      <c r="A3856" t="s">
        <v>16</v>
      </c>
      <c r="B3856" t="s">
        <v>656</v>
      </c>
      <c r="C3856" t="str">
        <f t="shared" si="60"/>
        <v xml:space="preserve"> </v>
      </c>
      <c r="D3856">
        <v>2</v>
      </c>
      <c r="E3856">
        <v>1</v>
      </c>
      <c r="F3856" t="s">
        <v>657</v>
      </c>
      <c r="G3856" s="3" t="s">
        <v>342</v>
      </c>
      <c r="H3856" s="3">
        <v>18</v>
      </c>
      <c r="I3856" s="9"/>
    </row>
    <row r="3857" spans="1:9">
      <c r="A3857" s="1" t="s">
        <v>16</v>
      </c>
      <c r="B3857" s="1" t="s">
        <v>656</v>
      </c>
      <c r="C3857" t="str">
        <f t="shared" si="60"/>
        <v xml:space="preserve"> </v>
      </c>
      <c r="D3857" s="1">
        <v>2</v>
      </c>
      <c r="E3857" s="1">
        <v>1</v>
      </c>
      <c r="F3857" s="1" t="s">
        <v>657</v>
      </c>
      <c r="G3857" s="3"/>
      <c r="H3857" s="3">
        <v>0</v>
      </c>
      <c r="I3857" s="9"/>
    </row>
    <row r="3858" spans="1:9">
      <c r="A3858" t="s">
        <v>16</v>
      </c>
      <c r="B3858" t="s">
        <v>656</v>
      </c>
      <c r="C3858" t="str">
        <f t="shared" si="60"/>
        <v xml:space="preserve"> </v>
      </c>
      <c r="D3858">
        <v>2</v>
      </c>
      <c r="E3858">
        <v>1</v>
      </c>
      <c r="F3858" t="s">
        <v>657</v>
      </c>
      <c r="G3858" s="3"/>
      <c r="H3858" s="3">
        <v>0</v>
      </c>
      <c r="I3858" s="9"/>
    </row>
    <row r="3859" spans="1:9">
      <c r="A3859" s="1" t="s">
        <v>16</v>
      </c>
      <c r="B3859" s="1" t="s">
        <v>656</v>
      </c>
      <c r="C3859" t="str">
        <f t="shared" si="60"/>
        <v xml:space="preserve"> </v>
      </c>
      <c r="D3859" s="1">
        <v>2</v>
      </c>
      <c r="E3859" s="1">
        <v>1</v>
      </c>
      <c r="F3859" s="1" t="s">
        <v>657</v>
      </c>
      <c r="G3859" s="3"/>
      <c r="H3859" s="3">
        <v>0</v>
      </c>
      <c r="I3859" s="9"/>
    </row>
    <row r="3860" spans="1:9">
      <c r="A3860" t="s">
        <v>16</v>
      </c>
      <c r="B3860" t="s">
        <v>656</v>
      </c>
      <c r="C3860" t="str">
        <f t="shared" si="60"/>
        <v xml:space="preserve"> </v>
      </c>
      <c r="D3860">
        <v>2</v>
      </c>
      <c r="E3860">
        <v>1</v>
      </c>
      <c r="F3860" t="s">
        <v>657</v>
      </c>
      <c r="G3860" s="3"/>
      <c r="H3860" s="3">
        <v>0</v>
      </c>
      <c r="I3860" s="9"/>
    </row>
    <row r="3861" spans="1:9">
      <c r="A3861" s="1" t="s">
        <v>16</v>
      </c>
      <c r="B3861" s="1" t="s">
        <v>656</v>
      </c>
      <c r="C3861" t="str">
        <f t="shared" si="60"/>
        <v xml:space="preserve"> </v>
      </c>
      <c r="D3861" s="1">
        <v>2</v>
      </c>
      <c r="E3861" s="1">
        <v>1</v>
      </c>
      <c r="F3861" s="1" t="s">
        <v>657</v>
      </c>
      <c r="G3861" s="3"/>
      <c r="H3861" s="3">
        <v>0</v>
      </c>
      <c r="I3861" s="9"/>
    </row>
    <row r="3862" spans="1:9">
      <c r="A3862" t="s">
        <v>16</v>
      </c>
      <c r="B3862" t="s">
        <v>656</v>
      </c>
      <c r="C3862" t="str">
        <f t="shared" si="60"/>
        <v xml:space="preserve"> </v>
      </c>
      <c r="D3862">
        <v>2</v>
      </c>
      <c r="E3862">
        <v>1</v>
      </c>
      <c r="F3862" t="s">
        <v>657</v>
      </c>
      <c r="G3862" s="3"/>
      <c r="H3862" s="3">
        <v>0</v>
      </c>
      <c r="I3862" s="9"/>
    </row>
    <row r="3863" spans="1:9">
      <c r="A3863" s="1" t="s">
        <v>16</v>
      </c>
      <c r="B3863" s="1" t="s">
        <v>656</v>
      </c>
      <c r="C3863" t="str">
        <f t="shared" si="60"/>
        <v xml:space="preserve"> </v>
      </c>
      <c r="D3863" s="1">
        <v>2</v>
      </c>
      <c r="E3863" s="1">
        <v>1</v>
      </c>
      <c r="F3863" s="1" t="s">
        <v>657</v>
      </c>
      <c r="G3863" s="3"/>
      <c r="H3863" s="3">
        <v>0</v>
      </c>
      <c r="I3863" s="9"/>
    </row>
    <row r="3864" spans="1:9">
      <c r="A3864" t="s">
        <v>16</v>
      </c>
      <c r="B3864" t="s">
        <v>656</v>
      </c>
      <c r="C3864" t="str">
        <f t="shared" si="60"/>
        <v xml:space="preserve"> </v>
      </c>
      <c r="D3864">
        <v>2</v>
      </c>
      <c r="E3864">
        <v>1</v>
      </c>
      <c r="F3864" t="s">
        <v>657</v>
      </c>
      <c r="G3864" s="3"/>
      <c r="H3864" s="3">
        <v>0</v>
      </c>
      <c r="I3864" s="9"/>
    </row>
    <row r="3865" spans="1:9">
      <c r="A3865" s="1" t="s">
        <v>16</v>
      </c>
      <c r="B3865" s="1" t="s">
        <v>656</v>
      </c>
      <c r="C3865" t="str">
        <f t="shared" si="60"/>
        <v xml:space="preserve"> </v>
      </c>
      <c r="D3865" s="1">
        <v>2</v>
      </c>
      <c r="E3865" s="1">
        <v>1</v>
      </c>
      <c r="F3865" s="1" t="s">
        <v>657</v>
      </c>
      <c r="G3865" s="3"/>
      <c r="H3865" s="3">
        <v>0</v>
      </c>
      <c r="I3865" s="9"/>
    </row>
    <row r="3866" spans="1:9">
      <c r="A3866" t="s">
        <v>16</v>
      </c>
      <c r="B3866" t="s">
        <v>656</v>
      </c>
      <c r="C3866" t="str">
        <f t="shared" si="60"/>
        <v xml:space="preserve"> </v>
      </c>
      <c r="D3866">
        <v>2</v>
      </c>
      <c r="E3866">
        <v>1</v>
      </c>
      <c r="F3866" t="s">
        <v>657</v>
      </c>
      <c r="G3866" s="3"/>
      <c r="H3866" s="3">
        <v>0</v>
      </c>
      <c r="I3866" s="9"/>
    </row>
    <row r="3867" spans="1:9">
      <c r="A3867" s="1" t="s">
        <v>16</v>
      </c>
      <c r="B3867" s="1" t="s">
        <v>656</v>
      </c>
      <c r="C3867" t="str">
        <f t="shared" si="60"/>
        <v xml:space="preserve"> </v>
      </c>
      <c r="D3867" s="1">
        <v>2</v>
      </c>
      <c r="E3867" s="1">
        <v>1</v>
      </c>
      <c r="F3867" s="1" t="s">
        <v>657</v>
      </c>
      <c r="G3867" s="3"/>
      <c r="H3867" s="3">
        <v>0</v>
      </c>
      <c r="I3867" s="9"/>
    </row>
    <row r="3868" spans="1:9">
      <c r="A3868" t="s">
        <v>16</v>
      </c>
      <c r="B3868" t="s">
        <v>656</v>
      </c>
      <c r="C3868" t="str">
        <f t="shared" si="60"/>
        <v xml:space="preserve"> </v>
      </c>
      <c r="D3868">
        <v>2</v>
      </c>
      <c r="E3868">
        <v>1</v>
      </c>
      <c r="F3868" t="s">
        <v>657</v>
      </c>
      <c r="G3868" s="3"/>
      <c r="H3868" s="3">
        <v>0</v>
      </c>
      <c r="I3868" s="9"/>
    </row>
    <row r="3869" spans="1:9">
      <c r="A3869" s="1" t="s">
        <v>16</v>
      </c>
      <c r="B3869" s="1" t="s">
        <v>656</v>
      </c>
      <c r="C3869" t="str">
        <f t="shared" si="60"/>
        <v xml:space="preserve"> </v>
      </c>
      <c r="D3869" s="1">
        <v>2</v>
      </c>
      <c r="E3869" s="1">
        <v>1</v>
      </c>
      <c r="F3869" s="1" t="s">
        <v>657</v>
      </c>
      <c r="G3869" s="3"/>
      <c r="H3869" s="3">
        <v>0</v>
      </c>
      <c r="I3869" s="9"/>
    </row>
    <row r="3870" spans="1:9">
      <c r="A3870" t="s">
        <v>16</v>
      </c>
      <c r="B3870" t="s">
        <v>656</v>
      </c>
      <c r="C3870" t="str">
        <f t="shared" si="60"/>
        <v>10052</v>
      </c>
      <c r="D3870">
        <v>2</v>
      </c>
      <c r="E3870">
        <v>1</v>
      </c>
      <c r="F3870" t="s">
        <v>657</v>
      </c>
      <c r="G3870" t="s">
        <v>15</v>
      </c>
      <c r="H3870" s="2">
        <f>H3854-SUMIF(G3855:G3869,"&lt;&gt;",H3855:H3869)</f>
        <v>0</v>
      </c>
    </row>
    <row r="3871" spans="1:9">
      <c r="A3871" s="1"/>
      <c r="B3871" s="1"/>
      <c r="C3871" t="str">
        <f t="shared" si="60"/>
        <v xml:space="preserve"> </v>
      </c>
      <c r="D3871" s="1"/>
      <c r="E3871" s="1"/>
      <c r="F3871" s="1"/>
      <c r="G3871" s="1"/>
      <c r="H3871" s="1"/>
      <c r="I3871" s="43"/>
    </row>
    <row r="3872" spans="1:9">
      <c r="A3872" t="s">
        <v>16</v>
      </c>
      <c r="B3872" t="s">
        <v>658</v>
      </c>
      <c r="C3872" t="str">
        <f t="shared" si="60"/>
        <v xml:space="preserve"> </v>
      </c>
      <c r="D3872">
        <v>1</v>
      </c>
      <c r="E3872">
        <v>2</v>
      </c>
      <c r="F3872" t="s">
        <v>659</v>
      </c>
      <c r="G3872" t="s">
        <v>13</v>
      </c>
      <c r="H3872" s="2">
        <f>VLOOKUP(B3872,'uc_2024-25'!D:U, 18, FALSE)</f>
        <v>0</v>
      </c>
      <c r="I3872" s="9"/>
    </row>
    <row r="3873" spans="1:9">
      <c r="A3873" s="1" t="s">
        <v>16</v>
      </c>
      <c r="B3873" s="1" t="s">
        <v>658</v>
      </c>
      <c r="C3873" t="str">
        <f t="shared" si="60"/>
        <v xml:space="preserve"> </v>
      </c>
      <c r="D3873" s="1">
        <v>1</v>
      </c>
      <c r="E3873" s="1">
        <v>2</v>
      </c>
      <c r="F3873" s="1" t="s">
        <v>659</v>
      </c>
      <c r="G3873" s="4" t="str">
        <f>VLOOKUP(B3872,'uc_2024-25'!D:AB, 25, FALSE)</f>
        <v>Coordenação externa ao ISA</v>
      </c>
      <c r="H3873" s="3">
        <v>0</v>
      </c>
      <c r="I3873" s="9"/>
    </row>
    <row r="3874" spans="1:9">
      <c r="A3874" t="s">
        <v>16</v>
      </c>
      <c r="B3874" t="s">
        <v>658</v>
      </c>
      <c r="C3874" t="str">
        <f t="shared" si="60"/>
        <v xml:space="preserve"> </v>
      </c>
      <c r="D3874">
        <v>1</v>
      </c>
      <c r="E3874">
        <v>2</v>
      </c>
      <c r="F3874" t="s">
        <v>659</v>
      </c>
      <c r="G3874" s="3"/>
      <c r="H3874" s="3">
        <v>0</v>
      </c>
      <c r="I3874" s="9"/>
    </row>
    <row r="3875" spans="1:9">
      <c r="A3875" s="1" t="s">
        <v>16</v>
      </c>
      <c r="B3875" s="1" t="s">
        <v>658</v>
      </c>
      <c r="C3875" t="str">
        <f t="shared" si="60"/>
        <v xml:space="preserve"> </v>
      </c>
      <c r="D3875" s="1">
        <v>1</v>
      </c>
      <c r="E3875" s="1">
        <v>2</v>
      </c>
      <c r="F3875" s="1" t="s">
        <v>659</v>
      </c>
      <c r="G3875" s="3"/>
      <c r="H3875" s="3">
        <v>0</v>
      </c>
      <c r="I3875" s="9"/>
    </row>
    <row r="3876" spans="1:9">
      <c r="A3876" t="s">
        <v>16</v>
      </c>
      <c r="B3876" t="s">
        <v>658</v>
      </c>
      <c r="C3876" t="str">
        <f t="shared" si="60"/>
        <v xml:space="preserve"> </v>
      </c>
      <c r="D3876">
        <v>1</v>
      </c>
      <c r="E3876">
        <v>2</v>
      </c>
      <c r="F3876" t="s">
        <v>659</v>
      </c>
      <c r="G3876" s="3"/>
      <c r="H3876" s="3">
        <v>0</v>
      </c>
      <c r="I3876" s="9"/>
    </row>
    <row r="3877" spans="1:9">
      <c r="A3877" s="1" t="s">
        <v>16</v>
      </c>
      <c r="B3877" s="1" t="s">
        <v>658</v>
      </c>
      <c r="C3877" t="str">
        <f t="shared" si="60"/>
        <v xml:space="preserve"> </v>
      </c>
      <c r="D3877" s="1">
        <v>1</v>
      </c>
      <c r="E3877" s="1">
        <v>2</v>
      </c>
      <c r="F3877" s="1" t="s">
        <v>659</v>
      </c>
      <c r="G3877" s="3"/>
      <c r="H3877" s="3">
        <v>0</v>
      </c>
      <c r="I3877" s="9"/>
    </row>
    <row r="3878" spans="1:9">
      <c r="A3878" t="s">
        <v>16</v>
      </c>
      <c r="B3878" t="s">
        <v>658</v>
      </c>
      <c r="C3878" t="str">
        <f t="shared" si="60"/>
        <v xml:space="preserve"> </v>
      </c>
      <c r="D3878">
        <v>1</v>
      </c>
      <c r="E3878">
        <v>2</v>
      </c>
      <c r="F3878" t="s">
        <v>659</v>
      </c>
      <c r="G3878" s="3"/>
      <c r="H3878" s="3">
        <v>0</v>
      </c>
      <c r="I3878" s="9"/>
    </row>
    <row r="3879" spans="1:9">
      <c r="A3879" s="1" t="s">
        <v>16</v>
      </c>
      <c r="B3879" s="1" t="s">
        <v>658</v>
      </c>
      <c r="C3879" t="str">
        <f t="shared" si="60"/>
        <v xml:space="preserve"> </v>
      </c>
      <c r="D3879" s="1">
        <v>1</v>
      </c>
      <c r="E3879" s="1">
        <v>2</v>
      </c>
      <c r="F3879" s="1" t="s">
        <v>659</v>
      </c>
      <c r="G3879" s="3"/>
      <c r="H3879" s="3">
        <v>0</v>
      </c>
      <c r="I3879" s="9"/>
    </row>
    <row r="3880" spans="1:9">
      <c r="A3880" t="s">
        <v>16</v>
      </c>
      <c r="B3880" t="s">
        <v>658</v>
      </c>
      <c r="C3880" t="str">
        <f t="shared" si="60"/>
        <v xml:space="preserve"> </v>
      </c>
      <c r="D3880">
        <v>1</v>
      </c>
      <c r="E3880">
        <v>2</v>
      </c>
      <c r="F3880" t="s">
        <v>659</v>
      </c>
      <c r="G3880" s="3"/>
      <c r="H3880" s="3">
        <v>0</v>
      </c>
      <c r="I3880" s="9"/>
    </row>
    <row r="3881" spans="1:9">
      <c r="A3881" s="1" t="s">
        <v>16</v>
      </c>
      <c r="B3881" s="1" t="s">
        <v>658</v>
      </c>
      <c r="C3881" t="str">
        <f t="shared" si="60"/>
        <v xml:space="preserve"> </v>
      </c>
      <c r="D3881" s="1">
        <v>1</v>
      </c>
      <c r="E3881" s="1">
        <v>2</v>
      </c>
      <c r="F3881" s="1" t="s">
        <v>659</v>
      </c>
      <c r="G3881" s="3"/>
      <c r="H3881" s="3">
        <v>0</v>
      </c>
      <c r="I3881" s="9"/>
    </row>
    <row r="3882" spans="1:9">
      <c r="A3882" t="s">
        <v>16</v>
      </c>
      <c r="B3882" t="s">
        <v>658</v>
      </c>
      <c r="C3882" t="str">
        <f t="shared" si="60"/>
        <v xml:space="preserve"> </v>
      </c>
      <c r="D3882">
        <v>1</v>
      </c>
      <c r="E3882">
        <v>2</v>
      </c>
      <c r="F3882" t="s">
        <v>659</v>
      </c>
      <c r="G3882" s="3"/>
      <c r="H3882" s="3">
        <v>0</v>
      </c>
      <c r="I3882" s="9"/>
    </row>
    <row r="3883" spans="1:9">
      <c r="A3883" s="1" t="s">
        <v>16</v>
      </c>
      <c r="B3883" s="1" t="s">
        <v>658</v>
      </c>
      <c r="C3883" t="str">
        <f t="shared" si="60"/>
        <v xml:space="preserve"> </v>
      </c>
      <c r="D3883" s="1">
        <v>1</v>
      </c>
      <c r="E3883" s="1">
        <v>2</v>
      </c>
      <c r="F3883" s="1" t="s">
        <v>659</v>
      </c>
      <c r="G3883" s="3"/>
      <c r="H3883" s="3">
        <v>0</v>
      </c>
      <c r="I3883" s="9"/>
    </row>
    <row r="3884" spans="1:9">
      <c r="A3884" t="s">
        <v>16</v>
      </c>
      <c r="B3884" t="s">
        <v>658</v>
      </c>
      <c r="C3884" t="str">
        <f t="shared" si="60"/>
        <v xml:space="preserve"> </v>
      </c>
      <c r="D3884">
        <v>1</v>
      </c>
      <c r="E3884">
        <v>2</v>
      </c>
      <c r="F3884" t="s">
        <v>659</v>
      </c>
      <c r="G3884" s="3"/>
      <c r="H3884" s="3">
        <v>0</v>
      </c>
      <c r="I3884" s="9"/>
    </row>
    <row r="3885" spans="1:9">
      <c r="A3885" s="1" t="s">
        <v>16</v>
      </c>
      <c r="B3885" s="1" t="s">
        <v>658</v>
      </c>
      <c r="C3885" t="str">
        <f t="shared" si="60"/>
        <v xml:space="preserve"> </v>
      </c>
      <c r="D3885" s="1">
        <v>1</v>
      </c>
      <c r="E3885" s="1">
        <v>2</v>
      </c>
      <c r="F3885" s="1" t="s">
        <v>659</v>
      </c>
      <c r="G3885" s="3"/>
      <c r="H3885" s="3">
        <v>0</v>
      </c>
      <c r="I3885" s="9"/>
    </row>
    <row r="3886" spans="1:9">
      <c r="A3886" t="s">
        <v>16</v>
      </c>
      <c r="B3886" t="s">
        <v>658</v>
      </c>
      <c r="C3886" t="str">
        <f t="shared" si="60"/>
        <v xml:space="preserve"> </v>
      </c>
      <c r="D3886">
        <v>1</v>
      </c>
      <c r="E3886">
        <v>2</v>
      </c>
      <c r="F3886" t="s">
        <v>659</v>
      </c>
      <c r="G3886" s="3"/>
      <c r="H3886" s="3">
        <v>0</v>
      </c>
      <c r="I3886" s="9"/>
    </row>
    <row r="3887" spans="1:9">
      <c r="A3887" s="1" t="s">
        <v>16</v>
      </c>
      <c r="B3887" s="1" t="s">
        <v>658</v>
      </c>
      <c r="C3887" t="str">
        <f t="shared" si="60"/>
        <v xml:space="preserve"> </v>
      </c>
      <c r="D3887" s="1">
        <v>1</v>
      </c>
      <c r="E3887" s="1">
        <v>2</v>
      </c>
      <c r="F3887" s="1" t="s">
        <v>659</v>
      </c>
      <c r="G3887" s="3"/>
      <c r="H3887" s="3">
        <v>0</v>
      </c>
      <c r="I3887" s="9"/>
    </row>
    <row r="3888" spans="1:9">
      <c r="A3888" t="s">
        <v>16</v>
      </c>
      <c r="B3888" t="s">
        <v>658</v>
      </c>
      <c r="C3888" t="str">
        <f t="shared" si="60"/>
        <v>1430</v>
      </c>
      <c r="D3888">
        <v>1</v>
      </c>
      <c r="E3888">
        <v>2</v>
      </c>
      <c r="F3888" t="s">
        <v>659</v>
      </c>
      <c r="G3888" t="s">
        <v>15</v>
      </c>
      <c r="H3888" s="2">
        <f>H3872-SUMIF(G3873:G3887,"&lt;&gt;",H3873:H3887)</f>
        <v>0</v>
      </c>
    </row>
    <row r="3889" spans="1:9">
      <c r="A3889" s="1"/>
      <c r="B3889" s="1"/>
      <c r="C3889" t="str">
        <f t="shared" si="60"/>
        <v xml:space="preserve"> </v>
      </c>
      <c r="D3889" s="1"/>
      <c r="E3889" s="1"/>
      <c r="F3889" s="1"/>
      <c r="G3889" s="1"/>
      <c r="H3889" s="1"/>
      <c r="I3889" s="43"/>
    </row>
    <row r="3890" spans="1:9">
      <c r="A3890" t="s">
        <v>16</v>
      </c>
      <c r="B3890" t="s">
        <v>660</v>
      </c>
      <c r="C3890" t="str">
        <f t="shared" si="60"/>
        <v xml:space="preserve"> </v>
      </c>
      <c r="D3890">
        <v>1</v>
      </c>
      <c r="E3890">
        <v>2</v>
      </c>
      <c r="F3890" t="s">
        <v>661</v>
      </c>
      <c r="G3890" t="s">
        <v>13</v>
      </c>
      <c r="H3890" s="2">
        <f>VLOOKUP(B3890,'uc_2024-25'!D:U, 18, FALSE)</f>
        <v>56</v>
      </c>
      <c r="I3890" s="9"/>
    </row>
    <row r="3891" spans="1:9">
      <c r="A3891" s="1" t="s">
        <v>16</v>
      </c>
      <c r="B3891" s="1" t="s">
        <v>660</v>
      </c>
      <c r="C3891" t="str">
        <f t="shared" si="60"/>
        <v xml:space="preserve"> </v>
      </c>
      <c r="D3891" s="1">
        <v>1</v>
      </c>
      <c r="E3891" s="1">
        <v>2</v>
      </c>
      <c r="F3891" s="1" t="s">
        <v>661</v>
      </c>
      <c r="G3891" s="4" t="str">
        <f>VLOOKUP(B3890,'uc_2024-25'!D:AB, 25, FALSE)</f>
        <v>Filipe Miguel de Carvalho Costa e Silva</v>
      </c>
      <c r="H3891" s="3">
        <f>H3890-4</f>
        <v>52</v>
      </c>
      <c r="I3891" s="9"/>
    </row>
    <row r="3892" spans="1:9">
      <c r="A3892" t="s">
        <v>16</v>
      </c>
      <c r="B3892" t="s">
        <v>660</v>
      </c>
      <c r="C3892" t="str">
        <f t="shared" si="60"/>
        <v xml:space="preserve"> </v>
      </c>
      <c r="D3892">
        <v>1</v>
      </c>
      <c r="E3892">
        <v>2</v>
      </c>
      <c r="F3892" t="s">
        <v>661</v>
      </c>
      <c r="G3892" s="3" t="s">
        <v>171</v>
      </c>
      <c r="H3892" s="3">
        <v>4</v>
      </c>
      <c r="I3892" s="9"/>
    </row>
    <row r="3893" spans="1:9">
      <c r="A3893" s="1" t="s">
        <v>16</v>
      </c>
      <c r="B3893" s="1" t="s">
        <v>660</v>
      </c>
      <c r="C3893" t="str">
        <f t="shared" si="60"/>
        <v xml:space="preserve"> </v>
      </c>
      <c r="D3893" s="1">
        <v>1</v>
      </c>
      <c r="E3893" s="1">
        <v>2</v>
      </c>
      <c r="F3893" s="1" t="s">
        <v>661</v>
      </c>
      <c r="G3893" s="3"/>
      <c r="H3893" s="3">
        <v>0</v>
      </c>
      <c r="I3893" s="9"/>
    </row>
    <row r="3894" spans="1:9">
      <c r="A3894" t="s">
        <v>16</v>
      </c>
      <c r="B3894" t="s">
        <v>660</v>
      </c>
      <c r="C3894" t="str">
        <f t="shared" si="60"/>
        <v xml:space="preserve"> </v>
      </c>
      <c r="D3894">
        <v>1</v>
      </c>
      <c r="E3894">
        <v>2</v>
      </c>
      <c r="F3894" t="s">
        <v>661</v>
      </c>
      <c r="G3894" s="3"/>
      <c r="H3894" s="3">
        <v>0</v>
      </c>
      <c r="I3894" s="9"/>
    </row>
    <row r="3895" spans="1:9">
      <c r="A3895" s="1" t="s">
        <v>16</v>
      </c>
      <c r="B3895" s="1" t="s">
        <v>660</v>
      </c>
      <c r="C3895" t="str">
        <f t="shared" si="60"/>
        <v xml:space="preserve"> </v>
      </c>
      <c r="D3895" s="1">
        <v>1</v>
      </c>
      <c r="E3895" s="1">
        <v>2</v>
      </c>
      <c r="F3895" s="1" t="s">
        <v>661</v>
      </c>
      <c r="G3895" s="3"/>
      <c r="H3895" s="3">
        <v>0</v>
      </c>
      <c r="I3895" s="9"/>
    </row>
    <row r="3896" spans="1:9">
      <c r="A3896" t="s">
        <v>16</v>
      </c>
      <c r="B3896" t="s">
        <v>660</v>
      </c>
      <c r="C3896" t="str">
        <f t="shared" si="60"/>
        <v xml:space="preserve"> </v>
      </c>
      <c r="D3896">
        <v>1</v>
      </c>
      <c r="E3896">
        <v>2</v>
      </c>
      <c r="F3896" t="s">
        <v>661</v>
      </c>
      <c r="G3896" s="3"/>
      <c r="H3896" s="3">
        <v>0</v>
      </c>
      <c r="I3896" s="9"/>
    </row>
    <row r="3897" spans="1:9">
      <c r="A3897" s="1" t="s">
        <v>16</v>
      </c>
      <c r="B3897" s="1" t="s">
        <v>660</v>
      </c>
      <c r="C3897" t="str">
        <f t="shared" si="60"/>
        <v xml:space="preserve"> </v>
      </c>
      <c r="D3897" s="1">
        <v>1</v>
      </c>
      <c r="E3897" s="1">
        <v>2</v>
      </c>
      <c r="F3897" s="1" t="s">
        <v>661</v>
      </c>
      <c r="G3897" s="3"/>
      <c r="H3897" s="3">
        <v>0</v>
      </c>
      <c r="I3897" s="9"/>
    </row>
    <row r="3898" spans="1:9">
      <c r="A3898" t="s">
        <v>16</v>
      </c>
      <c r="B3898" t="s">
        <v>660</v>
      </c>
      <c r="C3898" t="str">
        <f t="shared" si="60"/>
        <v xml:space="preserve"> </v>
      </c>
      <c r="D3898">
        <v>1</v>
      </c>
      <c r="E3898">
        <v>2</v>
      </c>
      <c r="F3898" t="s">
        <v>661</v>
      </c>
      <c r="G3898" s="3"/>
      <c r="H3898" s="3">
        <v>0</v>
      </c>
      <c r="I3898" s="9"/>
    </row>
    <row r="3899" spans="1:9">
      <c r="A3899" s="1" t="s">
        <v>16</v>
      </c>
      <c r="B3899" s="1" t="s">
        <v>660</v>
      </c>
      <c r="C3899" t="str">
        <f t="shared" si="60"/>
        <v xml:space="preserve"> </v>
      </c>
      <c r="D3899" s="1">
        <v>1</v>
      </c>
      <c r="E3899" s="1">
        <v>2</v>
      </c>
      <c r="F3899" s="1" t="s">
        <v>661</v>
      </c>
      <c r="G3899" s="3"/>
      <c r="H3899" s="3">
        <v>0</v>
      </c>
      <c r="I3899" s="9"/>
    </row>
    <row r="3900" spans="1:9">
      <c r="A3900" t="s">
        <v>16</v>
      </c>
      <c r="B3900" t="s">
        <v>660</v>
      </c>
      <c r="C3900" t="str">
        <f t="shared" si="60"/>
        <v xml:space="preserve"> </v>
      </c>
      <c r="D3900">
        <v>1</v>
      </c>
      <c r="E3900">
        <v>2</v>
      </c>
      <c r="F3900" t="s">
        <v>661</v>
      </c>
      <c r="G3900" s="3"/>
      <c r="H3900" s="3">
        <v>0</v>
      </c>
      <c r="I3900" s="9"/>
    </row>
    <row r="3901" spans="1:9">
      <c r="A3901" s="1" t="s">
        <v>16</v>
      </c>
      <c r="B3901" s="1" t="s">
        <v>660</v>
      </c>
      <c r="C3901" t="str">
        <f t="shared" si="60"/>
        <v xml:space="preserve"> </v>
      </c>
      <c r="D3901" s="1">
        <v>1</v>
      </c>
      <c r="E3901" s="1">
        <v>2</v>
      </c>
      <c r="F3901" s="1" t="s">
        <v>661</v>
      </c>
      <c r="G3901" s="3"/>
      <c r="H3901" s="3">
        <v>0</v>
      </c>
      <c r="I3901" s="9"/>
    </row>
    <row r="3902" spans="1:9">
      <c r="A3902" t="s">
        <v>16</v>
      </c>
      <c r="B3902" t="s">
        <v>660</v>
      </c>
      <c r="C3902" t="str">
        <f t="shared" si="60"/>
        <v xml:space="preserve"> </v>
      </c>
      <c r="D3902">
        <v>1</v>
      </c>
      <c r="E3902">
        <v>2</v>
      </c>
      <c r="F3902" t="s">
        <v>661</v>
      </c>
      <c r="G3902" s="3"/>
      <c r="H3902" s="3">
        <v>0</v>
      </c>
      <c r="I3902" s="9"/>
    </row>
    <row r="3903" spans="1:9">
      <c r="A3903" s="1" t="s">
        <v>16</v>
      </c>
      <c r="B3903" s="1" t="s">
        <v>660</v>
      </c>
      <c r="C3903" t="str">
        <f t="shared" si="60"/>
        <v xml:space="preserve"> </v>
      </c>
      <c r="D3903" s="1">
        <v>1</v>
      </c>
      <c r="E3903" s="1">
        <v>2</v>
      </c>
      <c r="F3903" s="1" t="s">
        <v>661</v>
      </c>
      <c r="G3903" s="3"/>
      <c r="H3903" s="3">
        <v>0</v>
      </c>
      <c r="I3903" s="9"/>
    </row>
    <row r="3904" spans="1:9">
      <c r="A3904" t="s">
        <v>16</v>
      </c>
      <c r="B3904" t="s">
        <v>660</v>
      </c>
      <c r="C3904" t="str">
        <f t="shared" si="60"/>
        <v xml:space="preserve"> </v>
      </c>
      <c r="D3904">
        <v>1</v>
      </c>
      <c r="E3904">
        <v>2</v>
      </c>
      <c r="F3904" t="s">
        <v>661</v>
      </c>
      <c r="G3904" s="3"/>
      <c r="H3904" s="3">
        <v>0</v>
      </c>
      <c r="I3904" s="9"/>
    </row>
    <row r="3905" spans="1:9">
      <c r="A3905" s="1" t="s">
        <v>16</v>
      </c>
      <c r="B3905" s="1" t="s">
        <v>660</v>
      </c>
      <c r="C3905" t="str">
        <f t="shared" si="60"/>
        <v xml:space="preserve"> </v>
      </c>
      <c r="D3905" s="1">
        <v>1</v>
      </c>
      <c r="E3905" s="1">
        <v>2</v>
      </c>
      <c r="F3905" s="1" t="s">
        <v>661</v>
      </c>
      <c r="G3905" s="3"/>
      <c r="H3905" s="3">
        <v>0</v>
      </c>
      <c r="I3905" s="9"/>
    </row>
    <row r="3906" spans="1:9">
      <c r="A3906" t="s">
        <v>16</v>
      </c>
      <c r="B3906" t="s">
        <v>660</v>
      </c>
      <c r="C3906" t="str">
        <f t="shared" si="60"/>
        <v>10053</v>
      </c>
      <c r="D3906">
        <v>1</v>
      </c>
      <c r="E3906">
        <v>2</v>
      </c>
      <c r="F3906" t="s">
        <v>661</v>
      </c>
      <c r="G3906" t="s">
        <v>15</v>
      </c>
      <c r="H3906" s="2">
        <f>H3890-SUMIF(G3891:G3905,"&lt;&gt;",H3891:H3905)</f>
        <v>0</v>
      </c>
    </row>
    <row r="3907" spans="1:9">
      <c r="A3907" s="1"/>
      <c r="B3907" s="1"/>
      <c r="C3907" t="str">
        <f t="shared" ref="C3907:C3970" si="61">IF(G3907="Em falta (positivo); A mais (negativo):",B3907," ")</f>
        <v xml:space="preserve"> </v>
      </c>
      <c r="D3907" s="1"/>
      <c r="E3907" s="1"/>
      <c r="F3907" s="1"/>
      <c r="G3907" s="1"/>
      <c r="H3907" s="1"/>
      <c r="I3907" s="43"/>
    </row>
    <row r="3908" spans="1:9">
      <c r="A3908" t="s">
        <v>8</v>
      </c>
      <c r="B3908" t="s">
        <v>662</v>
      </c>
      <c r="C3908" t="str">
        <f t="shared" si="61"/>
        <v xml:space="preserve"> </v>
      </c>
      <c r="D3908">
        <v>1</v>
      </c>
      <c r="E3908">
        <v>1</v>
      </c>
      <c r="F3908" t="s">
        <v>663</v>
      </c>
      <c r="G3908" t="s">
        <v>13</v>
      </c>
      <c r="H3908" s="2">
        <f>VLOOKUP(B3908,'uc_2024-25'!D:U, 18, FALSE)</f>
        <v>0</v>
      </c>
      <c r="I3908" s="9"/>
    </row>
    <row r="3909" spans="1:9">
      <c r="A3909" s="1" t="s">
        <v>8</v>
      </c>
      <c r="B3909" s="1" t="s">
        <v>662</v>
      </c>
      <c r="C3909" t="str">
        <f t="shared" si="61"/>
        <v xml:space="preserve"> </v>
      </c>
      <c r="D3909" s="1">
        <v>1</v>
      </c>
      <c r="E3909" s="1">
        <v>1</v>
      </c>
      <c r="F3909" s="1" t="s">
        <v>663</v>
      </c>
      <c r="G3909" s="4">
        <f>VLOOKUP(B3908,'uc_2024-25'!D:AB, 25, FALSE)</f>
        <v>0</v>
      </c>
      <c r="H3909" s="3">
        <v>0</v>
      </c>
      <c r="I3909" s="9"/>
    </row>
    <row r="3910" spans="1:9">
      <c r="A3910" t="s">
        <v>8</v>
      </c>
      <c r="B3910" t="s">
        <v>662</v>
      </c>
      <c r="C3910" t="str">
        <f t="shared" si="61"/>
        <v xml:space="preserve"> </v>
      </c>
      <c r="D3910">
        <v>1</v>
      </c>
      <c r="E3910">
        <v>1</v>
      </c>
      <c r="F3910" t="s">
        <v>663</v>
      </c>
      <c r="G3910" s="3"/>
      <c r="H3910" s="3">
        <v>0</v>
      </c>
      <c r="I3910" s="9"/>
    </row>
    <row r="3911" spans="1:9">
      <c r="A3911" s="1" t="s">
        <v>8</v>
      </c>
      <c r="B3911" s="1" t="s">
        <v>662</v>
      </c>
      <c r="C3911" t="str">
        <f t="shared" si="61"/>
        <v xml:space="preserve"> </v>
      </c>
      <c r="D3911" s="1">
        <v>1</v>
      </c>
      <c r="E3911" s="1">
        <v>1</v>
      </c>
      <c r="F3911" s="1" t="s">
        <v>663</v>
      </c>
      <c r="G3911" s="3"/>
      <c r="H3911" s="3">
        <v>0</v>
      </c>
      <c r="I3911" s="9"/>
    </row>
    <row r="3912" spans="1:9">
      <c r="A3912" t="s">
        <v>8</v>
      </c>
      <c r="B3912" t="s">
        <v>662</v>
      </c>
      <c r="C3912" t="str">
        <f t="shared" si="61"/>
        <v xml:space="preserve"> </v>
      </c>
      <c r="D3912">
        <v>1</v>
      </c>
      <c r="E3912">
        <v>1</v>
      </c>
      <c r="F3912" t="s">
        <v>663</v>
      </c>
      <c r="G3912" s="3"/>
      <c r="H3912" s="3">
        <v>0</v>
      </c>
      <c r="I3912" s="9"/>
    </row>
    <row r="3913" spans="1:9">
      <c r="A3913" s="1" t="s">
        <v>8</v>
      </c>
      <c r="B3913" s="1" t="s">
        <v>662</v>
      </c>
      <c r="C3913" t="str">
        <f t="shared" si="61"/>
        <v xml:space="preserve"> </v>
      </c>
      <c r="D3913" s="1">
        <v>1</v>
      </c>
      <c r="E3913" s="1">
        <v>1</v>
      </c>
      <c r="F3913" s="1" t="s">
        <v>663</v>
      </c>
      <c r="G3913" s="3"/>
      <c r="H3913" s="3">
        <v>0</v>
      </c>
      <c r="I3913" s="9"/>
    </row>
    <row r="3914" spans="1:9">
      <c r="A3914" t="s">
        <v>8</v>
      </c>
      <c r="B3914" t="s">
        <v>662</v>
      </c>
      <c r="C3914" t="str">
        <f t="shared" si="61"/>
        <v xml:space="preserve"> </v>
      </c>
      <c r="D3914">
        <v>1</v>
      </c>
      <c r="E3914">
        <v>1</v>
      </c>
      <c r="F3914" t="s">
        <v>663</v>
      </c>
      <c r="G3914" s="3"/>
      <c r="H3914" s="3">
        <v>0</v>
      </c>
      <c r="I3914" s="9"/>
    </row>
    <row r="3915" spans="1:9">
      <c r="A3915" s="1" t="s">
        <v>8</v>
      </c>
      <c r="B3915" s="1" t="s">
        <v>662</v>
      </c>
      <c r="C3915" t="str">
        <f t="shared" si="61"/>
        <v xml:space="preserve"> </v>
      </c>
      <c r="D3915" s="1">
        <v>1</v>
      </c>
      <c r="E3915" s="1">
        <v>1</v>
      </c>
      <c r="F3915" s="1" t="s">
        <v>663</v>
      </c>
      <c r="G3915" s="3"/>
      <c r="H3915" s="3">
        <v>0</v>
      </c>
      <c r="I3915" s="9"/>
    </row>
    <row r="3916" spans="1:9">
      <c r="A3916" t="s">
        <v>8</v>
      </c>
      <c r="B3916" t="s">
        <v>662</v>
      </c>
      <c r="C3916" t="str">
        <f t="shared" si="61"/>
        <v xml:space="preserve"> </v>
      </c>
      <c r="D3916">
        <v>1</v>
      </c>
      <c r="E3916">
        <v>1</v>
      </c>
      <c r="F3916" t="s">
        <v>663</v>
      </c>
      <c r="G3916" s="3"/>
      <c r="H3916" s="3">
        <v>0</v>
      </c>
      <c r="I3916" s="9"/>
    </row>
    <row r="3917" spans="1:9">
      <c r="A3917" s="1" t="s">
        <v>8</v>
      </c>
      <c r="B3917" s="1" t="s">
        <v>662</v>
      </c>
      <c r="C3917" t="str">
        <f t="shared" si="61"/>
        <v xml:space="preserve"> </v>
      </c>
      <c r="D3917" s="1">
        <v>1</v>
      </c>
      <c r="E3917" s="1">
        <v>1</v>
      </c>
      <c r="F3917" s="1" t="s">
        <v>663</v>
      </c>
      <c r="G3917" s="3"/>
      <c r="H3917" s="3">
        <v>0</v>
      </c>
      <c r="I3917" s="9"/>
    </row>
    <row r="3918" spans="1:9">
      <c r="A3918" t="s">
        <v>8</v>
      </c>
      <c r="B3918" t="s">
        <v>662</v>
      </c>
      <c r="C3918" t="str">
        <f t="shared" si="61"/>
        <v xml:space="preserve"> </v>
      </c>
      <c r="D3918">
        <v>1</v>
      </c>
      <c r="E3918">
        <v>1</v>
      </c>
      <c r="F3918" t="s">
        <v>663</v>
      </c>
      <c r="G3918" s="3"/>
      <c r="H3918" s="3">
        <v>0</v>
      </c>
      <c r="I3918" s="9"/>
    </row>
    <row r="3919" spans="1:9">
      <c r="A3919" s="1" t="s">
        <v>8</v>
      </c>
      <c r="B3919" s="1" t="s">
        <v>662</v>
      </c>
      <c r="C3919" t="str">
        <f t="shared" si="61"/>
        <v xml:space="preserve"> </v>
      </c>
      <c r="D3919" s="1">
        <v>1</v>
      </c>
      <c r="E3919" s="1">
        <v>1</v>
      </c>
      <c r="F3919" s="1" t="s">
        <v>663</v>
      </c>
      <c r="G3919" s="3"/>
      <c r="H3919" s="3">
        <v>0</v>
      </c>
      <c r="I3919" s="9"/>
    </row>
    <row r="3920" spans="1:9">
      <c r="A3920" t="s">
        <v>8</v>
      </c>
      <c r="B3920" t="s">
        <v>662</v>
      </c>
      <c r="C3920" t="str">
        <f t="shared" si="61"/>
        <v xml:space="preserve"> </v>
      </c>
      <c r="D3920">
        <v>1</v>
      </c>
      <c r="E3920">
        <v>1</v>
      </c>
      <c r="F3920" t="s">
        <v>663</v>
      </c>
      <c r="G3920" s="3"/>
      <c r="H3920" s="3">
        <v>0</v>
      </c>
      <c r="I3920" s="9"/>
    </row>
    <row r="3921" spans="1:9">
      <c r="A3921" s="1" t="s">
        <v>8</v>
      </c>
      <c r="B3921" s="1" t="s">
        <v>662</v>
      </c>
      <c r="C3921" t="str">
        <f t="shared" si="61"/>
        <v xml:space="preserve"> </v>
      </c>
      <c r="D3921" s="1">
        <v>1</v>
      </c>
      <c r="E3921" s="1">
        <v>1</v>
      </c>
      <c r="F3921" s="1" t="s">
        <v>663</v>
      </c>
      <c r="G3921" s="3"/>
      <c r="H3921" s="3">
        <v>0</v>
      </c>
      <c r="I3921" s="9"/>
    </row>
    <row r="3922" spans="1:9">
      <c r="A3922" t="s">
        <v>8</v>
      </c>
      <c r="B3922" t="s">
        <v>662</v>
      </c>
      <c r="C3922" t="str">
        <f t="shared" si="61"/>
        <v xml:space="preserve"> </v>
      </c>
      <c r="D3922">
        <v>1</v>
      </c>
      <c r="E3922">
        <v>1</v>
      </c>
      <c r="F3922" t="s">
        <v>663</v>
      </c>
      <c r="G3922" s="3"/>
      <c r="H3922" s="3">
        <v>0</v>
      </c>
      <c r="I3922" s="9"/>
    </row>
    <row r="3923" spans="1:9">
      <c r="A3923" s="1" t="s">
        <v>8</v>
      </c>
      <c r="B3923" s="1" t="s">
        <v>662</v>
      </c>
      <c r="C3923" t="str">
        <f t="shared" si="61"/>
        <v xml:space="preserve"> </v>
      </c>
      <c r="D3923" s="1">
        <v>1</v>
      </c>
      <c r="E3923" s="1">
        <v>1</v>
      </c>
      <c r="F3923" s="1" t="s">
        <v>663</v>
      </c>
      <c r="G3923" s="3"/>
      <c r="H3923" s="3">
        <v>0</v>
      </c>
      <c r="I3923" s="9"/>
    </row>
    <row r="3924" spans="1:9">
      <c r="A3924" t="s">
        <v>8</v>
      </c>
      <c r="B3924" t="s">
        <v>662</v>
      </c>
      <c r="C3924" t="str">
        <f t="shared" si="61"/>
        <v>cod64150250</v>
      </c>
      <c r="D3924">
        <v>1</v>
      </c>
      <c r="E3924">
        <v>1</v>
      </c>
      <c r="F3924" t="s">
        <v>663</v>
      </c>
      <c r="G3924" t="s">
        <v>15</v>
      </c>
      <c r="H3924" s="2">
        <f>H3908-SUMIF(G3909:G3923,"&lt;&gt;",H3909:H3923)</f>
        <v>0</v>
      </c>
    </row>
    <row r="3925" spans="1:9">
      <c r="A3925" s="1"/>
      <c r="B3925" s="1"/>
      <c r="C3925" t="str">
        <f t="shared" si="61"/>
        <v xml:space="preserve"> </v>
      </c>
      <c r="D3925" s="1"/>
      <c r="E3925" s="1"/>
      <c r="F3925" s="1"/>
      <c r="G3925" s="1"/>
      <c r="H3925" s="1"/>
      <c r="I3925" s="43"/>
    </row>
    <row r="3926" spans="1:9">
      <c r="A3926" t="s">
        <v>8</v>
      </c>
      <c r="B3926" t="s">
        <v>664</v>
      </c>
      <c r="C3926" t="str">
        <f t="shared" si="61"/>
        <v xml:space="preserve"> </v>
      </c>
      <c r="D3926">
        <v>1</v>
      </c>
      <c r="E3926">
        <v>2</v>
      </c>
      <c r="F3926" t="s">
        <v>665</v>
      </c>
      <c r="G3926" t="s">
        <v>13</v>
      </c>
      <c r="H3926" s="2">
        <f>VLOOKUP(B3926,'uc_2024-25'!D:U, 18, FALSE)</f>
        <v>0</v>
      </c>
      <c r="I3926" s="9"/>
    </row>
    <row r="3927" spans="1:9">
      <c r="A3927" s="1" t="s">
        <v>8</v>
      </c>
      <c r="B3927" s="1" t="s">
        <v>664</v>
      </c>
      <c r="C3927" t="str">
        <f t="shared" si="61"/>
        <v xml:space="preserve"> </v>
      </c>
      <c r="D3927" s="1">
        <v>1</v>
      </c>
      <c r="E3927" s="1">
        <v>2</v>
      </c>
      <c r="F3927" s="1" t="s">
        <v>665</v>
      </c>
      <c r="G3927" s="4">
        <f>VLOOKUP(B3926,'uc_2024-25'!D:AB, 25, FALSE)</f>
        <v>0</v>
      </c>
      <c r="H3927" s="3">
        <v>0</v>
      </c>
      <c r="I3927" s="9"/>
    </row>
    <row r="3928" spans="1:9">
      <c r="A3928" t="s">
        <v>8</v>
      </c>
      <c r="B3928" t="s">
        <v>664</v>
      </c>
      <c r="C3928" t="str">
        <f t="shared" si="61"/>
        <v xml:space="preserve"> </v>
      </c>
      <c r="D3928">
        <v>1</v>
      </c>
      <c r="E3928">
        <v>2</v>
      </c>
      <c r="F3928" t="s">
        <v>665</v>
      </c>
      <c r="G3928" s="3"/>
      <c r="H3928" s="3">
        <v>0</v>
      </c>
      <c r="I3928" s="9"/>
    </row>
    <row r="3929" spans="1:9">
      <c r="A3929" s="1" t="s">
        <v>8</v>
      </c>
      <c r="B3929" s="1" t="s">
        <v>664</v>
      </c>
      <c r="C3929" t="str">
        <f t="shared" si="61"/>
        <v xml:space="preserve"> </v>
      </c>
      <c r="D3929" s="1">
        <v>1</v>
      </c>
      <c r="E3929" s="1">
        <v>2</v>
      </c>
      <c r="F3929" s="1" t="s">
        <v>665</v>
      </c>
      <c r="G3929" s="3"/>
      <c r="H3929" s="3">
        <v>0</v>
      </c>
      <c r="I3929" s="9"/>
    </row>
    <row r="3930" spans="1:9">
      <c r="A3930" t="s">
        <v>8</v>
      </c>
      <c r="B3930" t="s">
        <v>664</v>
      </c>
      <c r="C3930" t="str">
        <f t="shared" si="61"/>
        <v xml:space="preserve"> </v>
      </c>
      <c r="D3930">
        <v>1</v>
      </c>
      <c r="E3930">
        <v>2</v>
      </c>
      <c r="F3930" t="s">
        <v>665</v>
      </c>
      <c r="G3930" s="3"/>
      <c r="H3930" s="3">
        <v>0</v>
      </c>
      <c r="I3930" s="9"/>
    </row>
    <row r="3931" spans="1:9">
      <c r="A3931" s="1" t="s">
        <v>8</v>
      </c>
      <c r="B3931" s="1" t="s">
        <v>664</v>
      </c>
      <c r="C3931" t="str">
        <f t="shared" si="61"/>
        <v xml:space="preserve"> </v>
      </c>
      <c r="D3931" s="1">
        <v>1</v>
      </c>
      <c r="E3931" s="1">
        <v>2</v>
      </c>
      <c r="F3931" s="1" t="s">
        <v>665</v>
      </c>
      <c r="G3931" s="3"/>
      <c r="H3931" s="3">
        <v>0</v>
      </c>
      <c r="I3931" s="9"/>
    </row>
    <row r="3932" spans="1:9">
      <c r="A3932" t="s">
        <v>8</v>
      </c>
      <c r="B3932" t="s">
        <v>664</v>
      </c>
      <c r="C3932" t="str">
        <f t="shared" si="61"/>
        <v xml:space="preserve"> </v>
      </c>
      <c r="D3932">
        <v>1</v>
      </c>
      <c r="E3932">
        <v>2</v>
      </c>
      <c r="F3932" t="s">
        <v>665</v>
      </c>
      <c r="G3932" s="3"/>
      <c r="H3932" s="3">
        <v>0</v>
      </c>
      <c r="I3932" s="9"/>
    </row>
    <row r="3933" spans="1:9">
      <c r="A3933" s="1" t="s">
        <v>8</v>
      </c>
      <c r="B3933" s="1" t="s">
        <v>664</v>
      </c>
      <c r="C3933" t="str">
        <f t="shared" si="61"/>
        <v xml:space="preserve"> </v>
      </c>
      <c r="D3933" s="1">
        <v>1</v>
      </c>
      <c r="E3933" s="1">
        <v>2</v>
      </c>
      <c r="F3933" s="1" t="s">
        <v>665</v>
      </c>
      <c r="G3933" s="3"/>
      <c r="H3933" s="3">
        <v>0</v>
      </c>
      <c r="I3933" s="9"/>
    </row>
    <row r="3934" spans="1:9">
      <c r="A3934" t="s">
        <v>8</v>
      </c>
      <c r="B3934" t="s">
        <v>664</v>
      </c>
      <c r="C3934" t="str">
        <f t="shared" si="61"/>
        <v xml:space="preserve"> </v>
      </c>
      <c r="D3934">
        <v>1</v>
      </c>
      <c r="E3934">
        <v>2</v>
      </c>
      <c r="F3934" t="s">
        <v>665</v>
      </c>
      <c r="G3934" s="3"/>
      <c r="H3934" s="3">
        <v>0</v>
      </c>
      <c r="I3934" s="9"/>
    </row>
    <row r="3935" spans="1:9">
      <c r="A3935" s="1" t="s">
        <v>8</v>
      </c>
      <c r="B3935" s="1" t="s">
        <v>664</v>
      </c>
      <c r="C3935" t="str">
        <f t="shared" si="61"/>
        <v xml:space="preserve"> </v>
      </c>
      <c r="D3935" s="1">
        <v>1</v>
      </c>
      <c r="E3935" s="1">
        <v>2</v>
      </c>
      <c r="F3935" s="1" t="s">
        <v>665</v>
      </c>
      <c r="G3935" s="3"/>
      <c r="H3935" s="3">
        <v>0</v>
      </c>
      <c r="I3935" s="9"/>
    </row>
    <row r="3936" spans="1:9">
      <c r="A3936" t="s">
        <v>8</v>
      </c>
      <c r="B3936" t="s">
        <v>664</v>
      </c>
      <c r="C3936" t="str">
        <f t="shared" si="61"/>
        <v xml:space="preserve"> </v>
      </c>
      <c r="D3936">
        <v>1</v>
      </c>
      <c r="E3936">
        <v>2</v>
      </c>
      <c r="F3936" t="s">
        <v>665</v>
      </c>
      <c r="G3936" s="3"/>
      <c r="H3936" s="3">
        <v>0</v>
      </c>
      <c r="I3936" s="9"/>
    </row>
    <row r="3937" spans="1:9">
      <c r="A3937" s="1" t="s">
        <v>8</v>
      </c>
      <c r="B3937" s="1" t="s">
        <v>664</v>
      </c>
      <c r="C3937" t="str">
        <f t="shared" si="61"/>
        <v xml:space="preserve"> </v>
      </c>
      <c r="D3937" s="1">
        <v>1</v>
      </c>
      <c r="E3937" s="1">
        <v>2</v>
      </c>
      <c r="F3937" s="1" t="s">
        <v>665</v>
      </c>
      <c r="G3937" s="3"/>
      <c r="H3937" s="3">
        <v>0</v>
      </c>
      <c r="I3937" s="9"/>
    </row>
    <row r="3938" spans="1:9">
      <c r="A3938" t="s">
        <v>8</v>
      </c>
      <c r="B3938" t="s">
        <v>664</v>
      </c>
      <c r="C3938" t="str">
        <f t="shared" si="61"/>
        <v xml:space="preserve"> </v>
      </c>
      <c r="D3938">
        <v>1</v>
      </c>
      <c r="E3938">
        <v>2</v>
      </c>
      <c r="F3938" t="s">
        <v>665</v>
      </c>
      <c r="G3938" s="3"/>
      <c r="H3938" s="3">
        <v>0</v>
      </c>
      <c r="I3938" s="9"/>
    </row>
    <row r="3939" spans="1:9">
      <c r="A3939" s="1" t="s">
        <v>8</v>
      </c>
      <c r="B3939" s="1" t="s">
        <v>664</v>
      </c>
      <c r="C3939" t="str">
        <f t="shared" si="61"/>
        <v xml:space="preserve"> </v>
      </c>
      <c r="D3939" s="1">
        <v>1</v>
      </c>
      <c r="E3939" s="1">
        <v>2</v>
      </c>
      <c r="F3939" s="1" t="s">
        <v>665</v>
      </c>
      <c r="G3939" s="3"/>
      <c r="H3939" s="3">
        <v>0</v>
      </c>
      <c r="I3939" s="9"/>
    </row>
    <row r="3940" spans="1:9">
      <c r="A3940" t="s">
        <v>8</v>
      </c>
      <c r="B3940" t="s">
        <v>664</v>
      </c>
      <c r="C3940" t="str">
        <f t="shared" si="61"/>
        <v xml:space="preserve"> </v>
      </c>
      <c r="D3940">
        <v>1</v>
      </c>
      <c r="E3940">
        <v>2</v>
      </c>
      <c r="F3940" t="s">
        <v>665</v>
      </c>
      <c r="G3940" s="3"/>
      <c r="H3940" s="3">
        <v>0</v>
      </c>
      <c r="I3940" s="9"/>
    </row>
    <row r="3941" spans="1:9">
      <c r="A3941" s="1" t="s">
        <v>8</v>
      </c>
      <c r="B3941" s="1" t="s">
        <v>664</v>
      </c>
      <c r="C3941" t="str">
        <f t="shared" si="61"/>
        <v xml:space="preserve"> </v>
      </c>
      <c r="D3941" s="1">
        <v>1</v>
      </c>
      <c r="E3941" s="1">
        <v>2</v>
      </c>
      <c r="F3941" s="1" t="s">
        <v>665</v>
      </c>
      <c r="G3941" s="3"/>
      <c r="H3941" s="3">
        <v>0</v>
      </c>
      <c r="I3941" s="9"/>
    </row>
    <row r="3942" spans="1:9">
      <c r="A3942" t="s">
        <v>8</v>
      </c>
      <c r="B3942" t="s">
        <v>664</v>
      </c>
      <c r="C3942" t="str">
        <f t="shared" si="61"/>
        <v>cod77873570</v>
      </c>
      <c r="D3942">
        <v>1</v>
      </c>
      <c r="E3942">
        <v>2</v>
      </c>
      <c r="F3942" t="s">
        <v>665</v>
      </c>
      <c r="G3942" t="s">
        <v>15</v>
      </c>
      <c r="H3942" s="2">
        <f>H3926-SUMIF(G3927:G3941,"&lt;&gt;",H3927:H3941)</f>
        <v>0</v>
      </c>
    </row>
    <row r="3943" spans="1:9">
      <c r="A3943" s="1"/>
      <c r="B3943" s="1"/>
      <c r="C3943" t="str">
        <f t="shared" si="61"/>
        <v xml:space="preserve"> </v>
      </c>
      <c r="D3943" s="1"/>
      <c r="E3943" s="1"/>
      <c r="F3943" s="1"/>
      <c r="G3943" s="1"/>
      <c r="H3943" s="1"/>
      <c r="I3943" s="43"/>
    </row>
    <row r="3944" spans="1:9">
      <c r="A3944" t="s">
        <v>16</v>
      </c>
      <c r="B3944" t="s">
        <v>666</v>
      </c>
      <c r="C3944" t="str">
        <f t="shared" si="61"/>
        <v xml:space="preserve"> </v>
      </c>
      <c r="D3944">
        <v>1</v>
      </c>
      <c r="E3944">
        <v>1</v>
      </c>
      <c r="F3944" t="s">
        <v>667</v>
      </c>
      <c r="G3944" t="s">
        <v>13</v>
      </c>
      <c r="H3944" s="2">
        <f>VLOOKUP(B3944,'uc_2024-25'!D:U, 18, FALSE)</f>
        <v>56</v>
      </c>
      <c r="I3944" s="9"/>
    </row>
    <row r="3945" spans="1:9">
      <c r="A3945" s="1" t="s">
        <v>16</v>
      </c>
      <c r="B3945" s="1" t="s">
        <v>666</v>
      </c>
      <c r="C3945" t="str">
        <f t="shared" si="61"/>
        <v xml:space="preserve"> </v>
      </c>
      <c r="D3945" s="1">
        <v>1</v>
      </c>
      <c r="E3945" s="1">
        <v>1</v>
      </c>
      <c r="F3945" s="1" t="s">
        <v>667</v>
      </c>
      <c r="G3945" s="4" t="str">
        <f>VLOOKUP(B3944,'uc_2024-25'!D:AB, 25, FALSE)</f>
        <v>António José Guerreiro de Brito</v>
      </c>
      <c r="H3945" s="3">
        <v>2</v>
      </c>
      <c r="I3945" s="9"/>
    </row>
    <row r="3946" spans="1:9" ht="30.75">
      <c r="A3946" t="s">
        <v>16</v>
      </c>
      <c r="B3946" t="s">
        <v>666</v>
      </c>
      <c r="C3946" t="str">
        <f t="shared" si="61"/>
        <v xml:space="preserve"> </v>
      </c>
      <c r="D3946">
        <v>1</v>
      </c>
      <c r="E3946">
        <v>1</v>
      </c>
      <c r="F3946" t="s">
        <v>667</v>
      </c>
      <c r="G3946" s="3"/>
      <c r="H3946" s="3">
        <v>54</v>
      </c>
      <c r="I3946" s="9" t="s">
        <v>668</v>
      </c>
    </row>
    <row r="3947" spans="1:9">
      <c r="A3947" s="1" t="s">
        <v>16</v>
      </c>
      <c r="B3947" s="1" t="s">
        <v>666</v>
      </c>
      <c r="C3947" t="str">
        <f t="shared" si="61"/>
        <v xml:space="preserve"> </v>
      </c>
      <c r="D3947" s="1">
        <v>1</v>
      </c>
      <c r="E3947" s="1">
        <v>1</v>
      </c>
      <c r="F3947" s="1" t="s">
        <v>667</v>
      </c>
      <c r="G3947" s="3"/>
      <c r="H3947" s="3">
        <v>0</v>
      </c>
      <c r="I3947" s="9"/>
    </row>
    <row r="3948" spans="1:9">
      <c r="A3948" t="s">
        <v>16</v>
      </c>
      <c r="B3948" t="s">
        <v>666</v>
      </c>
      <c r="C3948" t="str">
        <f t="shared" si="61"/>
        <v xml:space="preserve"> </v>
      </c>
      <c r="D3948">
        <v>1</v>
      </c>
      <c r="E3948">
        <v>1</v>
      </c>
      <c r="F3948" t="s">
        <v>667</v>
      </c>
      <c r="G3948" s="3"/>
      <c r="H3948" s="3">
        <v>0</v>
      </c>
      <c r="I3948" s="9"/>
    </row>
    <row r="3949" spans="1:9">
      <c r="A3949" s="1" t="s">
        <v>16</v>
      </c>
      <c r="B3949" s="1" t="s">
        <v>666</v>
      </c>
      <c r="C3949" t="str">
        <f t="shared" si="61"/>
        <v xml:space="preserve"> </v>
      </c>
      <c r="D3949" s="1">
        <v>1</v>
      </c>
      <c r="E3949" s="1">
        <v>1</v>
      </c>
      <c r="F3949" s="1" t="s">
        <v>667</v>
      </c>
      <c r="G3949" s="3"/>
      <c r="H3949" s="3">
        <v>0</v>
      </c>
      <c r="I3949" s="9"/>
    </row>
    <row r="3950" spans="1:9">
      <c r="A3950" t="s">
        <v>16</v>
      </c>
      <c r="B3950" t="s">
        <v>666</v>
      </c>
      <c r="C3950" t="str">
        <f t="shared" si="61"/>
        <v xml:space="preserve"> </v>
      </c>
      <c r="D3950">
        <v>1</v>
      </c>
      <c r="E3950">
        <v>1</v>
      </c>
      <c r="F3950" t="s">
        <v>667</v>
      </c>
      <c r="G3950" s="3"/>
      <c r="H3950" s="3">
        <v>0</v>
      </c>
      <c r="I3950" s="9"/>
    </row>
    <row r="3951" spans="1:9">
      <c r="A3951" s="1" t="s">
        <v>16</v>
      </c>
      <c r="B3951" s="1" t="s">
        <v>666</v>
      </c>
      <c r="C3951" t="str">
        <f t="shared" si="61"/>
        <v xml:space="preserve"> </v>
      </c>
      <c r="D3951" s="1">
        <v>1</v>
      </c>
      <c r="E3951" s="1">
        <v>1</v>
      </c>
      <c r="F3951" s="1" t="s">
        <v>667</v>
      </c>
      <c r="G3951" s="3"/>
      <c r="H3951" s="3">
        <v>0</v>
      </c>
      <c r="I3951" s="9"/>
    </row>
    <row r="3952" spans="1:9">
      <c r="A3952" t="s">
        <v>16</v>
      </c>
      <c r="B3952" t="s">
        <v>666</v>
      </c>
      <c r="C3952" t="str">
        <f t="shared" si="61"/>
        <v xml:space="preserve"> </v>
      </c>
      <c r="D3952">
        <v>1</v>
      </c>
      <c r="E3952">
        <v>1</v>
      </c>
      <c r="F3952" t="s">
        <v>667</v>
      </c>
      <c r="G3952" s="3"/>
      <c r="H3952" s="3">
        <v>0</v>
      </c>
      <c r="I3952" s="9"/>
    </row>
    <row r="3953" spans="1:9">
      <c r="A3953" s="1" t="s">
        <v>16</v>
      </c>
      <c r="B3953" s="1" t="s">
        <v>666</v>
      </c>
      <c r="C3953" t="str">
        <f t="shared" si="61"/>
        <v xml:space="preserve"> </v>
      </c>
      <c r="D3953" s="1">
        <v>1</v>
      </c>
      <c r="E3953" s="1">
        <v>1</v>
      </c>
      <c r="F3953" s="1" t="s">
        <v>667</v>
      </c>
      <c r="G3953" s="3"/>
      <c r="H3953" s="3">
        <v>0</v>
      </c>
      <c r="I3953" s="9"/>
    </row>
    <row r="3954" spans="1:9">
      <c r="A3954" t="s">
        <v>16</v>
      </c>
      <c r="B3954" t="s">
        <v>666</v>
      </c>
      <c r="C3954" t="str">
        <f t="shared" si="61"/>
        <v xml:space="preserve"> </v>
      </c>
      <c r="D3954">
        <v>1</v>
      </c>
      <c r="E3954">
        <v>1</v>
      </c>
      <c r="F3954" t="s">
        <v>667</v>
      </c>
      <c r="G3954" s="3"/>
      <c r="H3954" s="3">
        <v>0</v>
      </c>
      <c r="I3954" s="9"/>
    </row>
    <row r="3955" spans="1:9">
      <c r="A3955" s="1" t="s">
        <v>16</v>
      </c>
      <c r="B3955" s="1" t="s">
        <v>666</v>
      </c>
      <c r="C3955" t="str">
        <f t="shared" si="61"/>
        <v xml:space="preserve"> </v>
      </c>
      <c r="D3955" s="1">
        <v>1</v>
      </c>
      <c r="E3955" s="1">
        <v>1</v>
      </c>
      <c r="F3955" s="1" t="s">
        <v>667</v>
      </c>
      <c r="G3955" s="3"/>
      <c r="H3955" s="3">
        <v>0</v>
      </c>
      <c r="I3955" s="9"/>
    </row>
    <row r="3956" spans="1:9">
      <c r="A3956" t="s">
        <v>16</v>
      </c>
      <c r="B3956" t="s">
        <v>666</v>
      </c>
      <c r="C3956" t="str">
        <f t="shared" si="61"/>
        <v xml:space="preserve"> </v>
      </c>
      <c r="D3956">
        <v>1</v>
      </c>
      <c r="E3956">
        <v>1</v>
      </c>
      <c r="F3956" t="s">
        <v>667</v>
      </c>
      <c r="G3956" s="3"/>
      <c r="H3956" s="3">
        <v>0</v>
      </c>
      <c r="I3956" s="9"/>
    </row>
    <row r="3957" spans="1:9">
      <c r="A3957" s="1" t="s">
        <v>16</v>
      </c>
      <c r="B3957" s="1" t="s">
        <v>666</v>
      </c>
      <c r="C3957" t="str">
        <f t="shared" si="61"/>
        <v xml:space="preserve"> </v>
      </c>
      <c r="D3957" s="1">
        <v>1</v>
      </c>
      <c r="E3957" s="1">
        <v>1</v>
      </c>
      <c r="F3957" s="1" t="s">
        <v>667</v>
      </c>
      <c r="G3957" s="3"/>
      <c r="H3957" s="3">
        <v>0</v>
      </c>
      <c r="I3957" s="9"/>
    </row>
    <row r="3958" spans="1:9">
      <c r="A3958" t="s">
        <v>16</v>
      </c>
      <c r="B3958" t="s">
        <v>666</v>
      </c>
      <c r="C3958" t="str">
        <f t="shared" si="61"/>
        <v xml:space="preserve"> </v>
      </c>
      <c r="D3958">
        <v>1</v>
      </c>
      <c r="E3958">
        <v>1</v>
      </c>
      <c r="F3958" t="s">
        <v>667</v>
      </c>
      <c r="G3958" s="3"/>
      <c r="H3958" s="3">
        <v>0</v>
      </c>
      <c r="I3958" s="9"/>
    </row>
    <row r="3959" spans="1:9">
      <c r="A3959" s="1" t="s">
        <v>16</v>
      </c>
      <c r="B3959" s="1" t="s">
        <v>666</v>
      </c>
      <c r="C3959" t="str">
        <f t="shared" si="61"/>
        <v xml:space="preserve"> </v>
      </c>
      <c r="D3959" s="1">
        <v>1</v>
      </c>
      <c r="E3959" s="1">
        <v>1</v>
      </c>
      <c r="F3959" s="1" t="s">
        <v>667</v>
      </c>
      <c r="G3959" s="3"/>
      <c r="H3959" s="3">
        <v>0</v>
      </c>
      <c r="I3959" s="9"/>
    </row>
    <row r="3960" spans="1:9">
      <c r="A3960" t="s">
        <v>16</v>
      </c>
      <c r="B3960" t="s">
        <v>666</v>
      </c>
      <c r="C3960" t="str">
        <f t="shared" si="61"/>
        <v>10054</v>
      </c>
      <c r="D3960">
        <v>1</v>
      </c>
      <c r="E3960">
        <v>1</v>
      </c>
      <c r="F3960" t="s">
        <v>667</v>
      </c>
      <c r="G3960" t="s">
        <v>15</v>
      </c>
      <c r="H3960" s="2">
        <f>H3944-SUMIF(G3945:G3959,"&lt;&gt;",H3945:H3959)</f>
        <v>54</v>
      </c>
    </row>
    <row r="3961" spans="1:9">
      <c r="A3961" s="1"/>
      <c r="B3961" s="1"/>
      <c r="C3961" t="str">
        <f t="shared" si="61"/>
        <v xml:space="preserve"> </v>
      </c>
      <c r="D3961" s="1"/>
      <c r="E3961" s="1"/>
      <c r="F3961" s="1"/>
      <c r="G3961" s="1"/>
      <c r="H3961" s="1"/>
      <c r="I3961" s="43"/>
    </row>
    <row r="3962" spans="1:9">
      <c r="A3962" t="s">
        <v>16</v>
      </c>
      <c r="B3962" t="s">
        <v>669</v>
      </c>
      <c r="C3962" t="str">
        <f t="shared" si="61"/>
        <v xml:space="preserve"> </v>
      </c>
      <c r="D3962">
        <v>2</v>
      </c>
      <c r="E3962">
        <v>1</v>
      </c>
      <c r="F3962" t="s">
        <v>670</v>
      </c>
      <c r="G3962" t="s">
        <v>13</v>
      </c>
      <c r="H3962" s="2">
        <f>VLOOKUP(B3962,'uc_2024-25'!D:U, 18, FALSE)</f>
        <v>0</v>
      </c>
      <c r="I3962" s="9"/>
    </row>
    <row r="3963" spans="1:9">
      <c r="A3963" s="1" t="s">
        <v>16</v>
      </c>
      <c r="B3963" s="1" t="s">
        <v>669</v>
      </c>
      <c r="C3963" t="str">
        <f t="shared" si="61"/>
        <v xml:space="preserve"> </v>
      </c>
      <c r="D3963" s="1">
        <v>2</v>
      </c>
      <c r="E3963" s="1">
        <v>1</v>
      </c>
      <c r="F3963" s="1" t="s">
        <v>670</v>
      </c>
      <c r="G3963" s="4" t="str">
        <f>VLOOKUP(B3962,'uc_2024-25'!D:AB, 25, FALSE)</f>
        <v>Coordenação externa ao ISA</v>
      </c>
      <c r="H3963" s="3">
        <v>0</v>
      </c>
      <c r="I3963" s="9"/>
    </row>
    <row r="3964" spans="1:9">
      <c r="A3964" t="s">
        <v>16</v>
      </c>
      <c r="B3964" t="s">
        <v>669</v>
      </c>
      <c r="C3964" t="str">
        <f t="shared" si="61"/>
        <v xml:space="preserve"> </v>
      </c>
      <c r="D3964">
        <v>2</v>
      </c>
      <c r="E3964">
        <v>1</v>
      </c>
      <c r="F3964" t="s">
        <v>670</v>
      </c>
      <c r="G3964" s="3"/>
      <c r="H3964" s="3">
        <v>0</v>
      </c>
      <c r="I3964" s="9"/>
    </row>
    <row r="3965" spans="1:9">
      <c r="A3965" s="1" t="s">
        <v>16</v>
      </c>
      <c r="B3965" s="1" t="s">
        <v>669</v>
      </c>
      <c r="C3965" t="str">
        <f t="shared" si="61"/>
        <v xml:space="preserve"> </v>
      </c>
      <c r="D3965" s="1">
        <v>2</v>
      </c>
      <c r="E3965" s="1">
        <v>1</v>
      </c>
      <c r="F3965" s="1" t="s">
        <v>670</v>
      </c>
      <c r="G3965" s="3"/>
      <c r="H3965" s="3">
        <v>0</v>
      </c>
      <c r="I3965" s="9"/>
    </row>
    <row r="3966" spans="1:9">
      <c r="A3966" t="s">
        <v>16</v>
      </c>
      <c r="B3966" t="s">
        <v>669</v>
      </c>
      <c r="C3966" t="str">
        <f t="shared" si="61"/>
        <v xml:space="preserve"> </v>
      </c>
      <c r="D3966">
        <v>2</v>
      </c>
      <c r="E3966">
        <v>1</v>
      </c>
      <c r="F3966" t="s">
        <v>670</v>
      </c>
      <c r="G3966" s="3"/>
      <c r="H3966" s="3">
        <v>0</v>
      </c>
      <c r="I3966" s="9"/>
    </row>
    <row r="3967" spans="1:9">
      <c r="A3967" s="1" t="s">
        <v>16</v>
      </c>
      <c r="B3967" s="1" t="s">
        <v>669</v>
      </c>
      <c r="C3967" t="str">
        <f t="shared" si="61"/>
        <v xml:space="preserve"> </v>
      </c>
      <c r="D3967" s="1">
        <v>2</v>
      </c>
      <c r="E3967" s="1">
        <v>1</v>
      </c>
      <c r="F3967" s="1" t="s">
        <v>670</v>
      </c>
      <c r="G3967" s="3"/>
      <c r="H3967" s="3">
        <v>0</v>
      </c>
      <c r="I3967" s="9"/>
    </row>
    <row r="3968" spans="1:9">
      <c r="A3968" t="s">
        <v>16</v>
      </c>
      <c r="B3968" t="s">
        <v>669</v>
      </c>
      <c r="C3968" t="str">
        <f t="shared" si="61"/>
        <v xml:space="preserve"> </v>
      </c>
      <c r="D3968">
        <v>2</v>
      </c>
      <c r="E3968">
        <v>1</v>
      </c>
      <c r="F3968" t="s">
        <v>670</v>
      </c>
      <c r="G3968" s="3"/>
      <c r="H3968" s="3">
        <v>0</v>
      </c>
      <c r="I3968" s="9"/>
    </row>
    <row r="3969" spans="1:9">
      <c r="A3969" s="1" t="s">
        <v>16</v>
      </c>
      <c r="B3969" s="1" t="s">
        <v>669</v>
      </c>
      <c r="C3969" t="str">
        <f t="shared" si="61"/>
        <v xml:space="preserve"> </v>
      </c>
      <c r="D3969" s="1">
        <v>2</v>
      </c>
      <c r="E3969" s="1">
        <v>1</v>
      </c>
      <c r="F3969" s="1" t="s">
        <v>670</v>
      </c>
      <c r="G3969" s="3"/>
      <c r="H3969" s="3">
        <v>0</v>
      </c>
      <c r="I3969" s="9"/>
    </row>
    <row r="3970" spans="1:9">
      <c r="A3970" t="s">
        <v>16</v>
      </c>
      <c r="B3970" t="s">
        <v>669</v>
      </c>
      <c r="C3970" t="str">
        <f t="shared" si="61"/>
        <v xml:space="preserve"> </v>
      </c>
      <c r="D3970">
        <v>2</v>
      </c>
      <c r="E3970">
        <v>1</v>
      </c>
      <c r="F3970" t="s">
        <v>670</v>
      </c>
      <c r="G3970" s="3"/>
      <c r="H3970" s="3">
        <v>0</v>
      </c>
      <c r="I3970" s="9"/>
    </row>
    <row r="3971" spans="1:9">
      <c r="A3971" s="1" t="s">
        <v>16</v>
      </c>
      <c r="B3971" s="1" t="s">
        <v>669</v>
      </c>
      <c r="C3971" t="str">
        <f t="shared" ref="C3971:C4034" si="62">IF(G3971="Em falta (positivo); A mais (negativo):",B3971," ")</f>
        <v xml:space="preserve"> </v>
      </c>
      <c r="D3971" s="1">
        <v>2</v>
      </c>
      <c r="E3971" s="1">
        <v>1</v>
      </c>
      <c r="F3971" s="1" t="s">
        <v>670</v>
      </c>
      <c r="G3971" s="3"/>
      <c r="H3971" s="3">
        <v>0</v>
      </c>
      <c r="I3971" s="9"/>
    </row>
    <row r="3972" spans="1:9">
      <c r="A3972" t="s">
        <v>16</v>
      </c>
      <c r="B3972" t="s">
        <v>669</v>
      </c>
      <c r="C3972" t="str">
        <f t="shared" si="62"/>
        <v xml:space="preserve"> </v>
      </c>
      <c r="D3972">
        <v>2</v>
      </c>
      <c r="E3972">
        <v>1</v>
      </c>
      <c r="F3972" t="s">
        <v>670</v>
      </c>
      <c r="G3972" s="3"/>
      <c r="H3972" s="3">
        <v>0</v>
      </c>
      <c r="I3972" s="9"/>
    </row>
    <row r="3973" spans="1:9">
      <c r="A3973" s="1" t="s">
        <v>16</v>
      </c>
      <c r="B3973" s="1" t="s">
        <v>669</v>
      </c>
      <c r="C3973" t="str">
        <f t="shared" si="62"/>
        <v xml:space="preserve"> </v>
      </c>
      <c r="D3973" s="1">
        <v>2</v>
      </c>
      <c r="E3973" s="1">
        <v>1</v>
      </c>
      <c r="F3973" s="1" t="s">
        <v>670</v>
      </c>
      <c r="G3973" s="3"/>
      <c r="H3973" s="3">
        <v>0</v>
      </c>
      <c r="I3973" s="9"/>
    </row>
    <row r="3974" spans="1:9">
      <c r="A3974" t="s">
        <v>16</v>
      </c>
      <c r="B3974" t="s">
        <v>669</v>
      </c>
      <c r="C3974" t="str">
        <f t="shared" si="62"/>
        <v xml:space="preserve"> </v>
      </c>
      <c r="D3974">
        <v>2</v>
      </c>
      <c r="E3974">
        <v>1</v>
      </c>
      <c r="F3974" t="s">
        <v>670</v>
      </c>
      <c r="G3974" s="3"/>
      <c r="H3974" s="3">
        <v>0</v>
      </c>
      <c r="I3974" s="9"/>
    </row>
    <row r="3975" spans="1:9">
      <c r="A3975" s="1" t="s">
        <v>16</v>
      </c>
      <c r="B3975" s="1" t="s">
        <v>669</v>
      </c>
      <c r="C3975" t="str">
        <f t="shared" si="62"/>
        <v xml:space="preserve"> </v>
      </c>
      <c r="D3975" s="1">
        <v>2</v>
      </c>
      <c r="E3975" s="1">
        <v>1</v>
      </c>
      <c r="F3975" s="1" t="s">
        <v>670</v>
      </c>
      <c r="G3975" s="3"/>
      <c r="H3975" s="3">
        <v>0</v>
      </c>
      <c r="I3975" s="9"/>
    </row>
    <row r="3976" spans="1:9">
      <c r="A3976" t="s">
        <v>16</v>
      </c>
      <c r="B3976" t="s">
        <v>669</v>
      </c>
      <c r="C3976" t="str">
        <f t="shared" si="62"/>
        <v xml:space="preserve"> </v>
      </c>
      <c r="D3976">
        <v>2</v>
      </c>
      <c r="E3976">
        <v>1</v>
      </c>
      <c r="F3976" t="s">
        <v>670</v>
      </c>
      <c r="G3976" s="3"/>
      <c r="H3976" s="3">
        <v>0</v>
      </c>
      <c r="I3976" s="9"/>
    </row>
    <row r="3977" spans="1:9">
      <c r="A3977" s="1" t="s">
        <v>16</v>
      </c>
      <c r="B3977" s="1" t="s">
        <v>669</v>
      </c>
      <c r="C3977" t="str">
        <f t="shared" si="62"/>
        <v xml:space="preserve"> </v>
      </c>
      <c r="D3977" s="1">
        <v>2</v>
      </c>
      <c r="E3977" s="1">
        <v>1</v>
      </c>
      <c r="F3977" s="1" t="s">
        <v>670</v>
      </c>
      <c r="G3977" s="3"/>
      <c r="H3977" s="3">
        <v>0</v>
      </c>
      <c r="I3977" s="9"/>
    </row>
    <row r="3978" spans="1:9">
      <c r="A3978" t="s">
        <v>16</v>
      </c>
      <c r="B3978" t="s">
        <v>669</v>
      </c>
      <c r="C3978" t="str">
        <f t="shared" si="62"/>
        <v>10055</v>
      </c>
      <c r="D3978">
        <v>2</v>
      </c>
      <c r="E3978">
        <v>1</v>
      </c>
      <c r="F3978" t="s">
        <v>670</v>
      </c>
      <c r="G3978" t="s">
        <v>15</v>
      </c>
      <c r="H3978" s="2">
        <f>H3962-SUMIF(G3963:G3977,"&lt;&gt;",H3963:H3977)</f>
        <v>0</v>
      </c>
    </row>
    <row r="3979" spans="1:9">
      <c r="A3979" s="1"/>
      <c r="B3979" s="1"/>
      <c r="C3979" t="str">
        <f t="shared" si="62"/>
        <v xml:space="preserve"> </v>
      </c>
      <c r="D3979" s="1"/>
      <c r="E3979" s="1"/>
      <c r="F3979" s="1"/>
      <c r="G3979" s="1"/>
      <c r="H3979" s="1"/>
      <c r="I3979" s="43"/>
    </row>
    <row r="3980" spans="1:9">
      <c r="A3980" t="s">
        <v>8</v>
      </c>
      <c r="B3980" t="s">
        <v>671</v>
      </c>
      <c r="C3980" t="str">
        <f t="shared" si="62"/>
        <v xml:space="preserve"> </v>
      </c>
      <c r="D3980" t="s">
        <v>10</v>
      </c>
      <c r="E3980" t="s">
        <v>11</v>
      </c>
      <c r="F3980" t="s">
        <v>672</v>
      </c>
      <c r="G3980" t="s">
        <v>13</v>
      </c>
      <c r="H3980" s="2">
        <f>VLOOKUP(B3980,'uc_2024-25'!D:U, 18, FALSE)</f>
        <v>0</v>
      </c>
      <c r="I3980" s="9"/>
    </row>
    <row r="3981" spans="1:9">
      <c r="A3981" s="1" t="s">
        <v>8</v>
      </c>
      <c r="B3981" s="1" t="s">
        <v>671</v>
      </c>
      <c r="C3981" t="str">
        <f t="shared" si="62"/>
        <v xml:space="preserve"> </v>
      </c>
      <c r="D3981" s="1" t="s">
        <v>10</v>
      </c>
      <c r="E3981" s="1" t="s">
        <v>11</v>
      </c>
      <c r="F3981" s="1" t="s">
        <v>672</v>
      </c>
      <c r="G3981" s="4">
        <f>VLOOKUP(B3980,'uc_2024-25'!D:AB, 25, FALSE)</f>
        <v>0</v>
      </c>
      <c r="H3981" s="3">
        <v>0</v>
      </c>
      <c r="I3981" s="9"/>
    </row>
    <row r="3982" spans="1:9">
      <c r="A3982" t="s">
        <v>8</v>
      </c>
      <c r="B3982" t="s">
        <v>671</v>
      </c>
      <c r="C3982" t="str">
        <f t="shared" si="62"/>
        <v xml:space="preserve"> </v>
      </c>
      <c r="D3982" t="s">
        <v>10</v>
      </c>
      <c r="E3982" t="s">
        <v>11</v>
      </c>
      <c r="F3982" t="s">
        <v>672</v>
      </c>
      <c r="G3982" s="3"/>
      <c r="H3982" s="3">
        <v>0</v>
      </c>
      <c r="I3982" s="9"/>
    </row>
    <row r="3983" spans="1:9">
      <c r="A3983" s="1" t="s">
        <v>8</v>
      </c>
      <c r="B3983" s="1" t="s">
        <v>671</v>
      </c>
      <c r="C3983" t="str">
        <f t="shared" si="62"/>
        <v xml:space="preserve"> </v>
      </c>
      <c r="D3983" s="1" t="s">
        <v>10</v>
      </c>
      <c r="E3983" s="1" t="s">
        <v>11</v>
      </c>
      <c r="F3983" s="1" t="s">
        <v>672</v>
      </c>
      <c r="G3983" s="3"/>
      <c r="H3983" s="3">
        <v>0</v>
      </c>
      <c r="I3983" s="9"/>
    </row>
    <row r="3984" spans="1:9">
      <c r="A3984" t="s">
        <v>8</v>
      </c>
      <c r="B3984" t="s">
        <v>671</v>
      </c>
      <c r="C3984" t="str">
        <f t="shared" si="62"/>
        <v xml:space="preserve"> </v>
      </c>
      <c r="D3984" t="s">
        <v>10</v>
      </c>
      <c r="E3984" t="s">
        <v>11</v>
      </c>
      <c r="F3984" t="s">
        <v>672</v>
      </c>
      <c r="G3984" s="3"/>
      <c r="H3984" s="3">
        <v>0</v>
      </c>
      <c r="I3984" s="9"/>
    </row>
    <row r="3985" spans="1:9">
      <c r="A3985" s="1" t="s">
        <v>8</v>
      </c>
      <c r="B3985" s="1" t="s">
        <v>671</v>
      </c>
      <c r="C3985" t="str">
        <f t="shared" si="62"/>
        <v xml:space="preserve"> </v>
      </c>
      <c r="D3985" s="1" t="s">
        <v>10</v>
      </c>
      <c r="E3985" s="1" t="s">
        <v>11</v>
      </c>
      <c r="F3985" s="1" t="s">
        <v>672</v>
      </c>
      <c r="G3985" s="3"/>
      <c r="H3985" s="3">
        <v>0</v>
      </c>
      <c r="I3985" s="9"/>
    </row>
    <row r="3986" spans="1:9">
      <c r="A3986" t="s">
        <v>8</v>
      </c>
      <c r="B3986" t="s">
        <v>671</v>
      </c>
      <c r="C3986" t="str">
        <f t="shared" si="62"/>
        <v xml:space="preserve"> </v>
      </c>
      <c r="D3986" t="s">
        <v>10</v>
      </c>
      <c r="E3986" t="s">
        <v>11</v>
      </c>
      <c r="F3986" t="s">
        <v>672</v>
      </c>
      <c r="G3986" s="3"/>
      <c r="H3986" s="3">
        <v>0</v>
      </c>
      <c r="I3986" s="9"/>
    </row>
    <row r="3987" spans="1:9">
      <c r="A3987" s="1" t="s">
        <v>8</v>
      </c>
      <c r="B3987" s="1" t="s">
        <v>671</v>
      </c>
      <c r="C3987" t="str">
        <f t="shared" si="62"/>
        <v xml:space="preserve"> </v>
      </c>
      <c r="D3987" s="1" t="s">
        <v>10</v>
      </c>
      <c r="E3987" s="1" t="s">
        <v>11</v>
      </c>
      <c r="F3987" s="1" t="s">
        <v>672</v>
      </c>
      <c r="G3987" s="3"/>
      <c r="H3987" s="3">
        <v>0</v>
      </c>
      <c r="I3987" s="9"/>
    </row>
    <row r="3988" spans="1:9">
      <c r="A3988" t="s">
        <v>8</v>
      </c>
      <c r="B3988" t="s">
        <v>671</v>
      </c>
      <c r="C3988" t="str">
        <f t="shared" si="62"/>
        <v xml:space="preserve"> </v>
      </c>
      <c r="D3988" t="s">
        <v>10</v>
      </c>
      <c r="E3988" t="s">
        <v>11</v>
      </c>
      <c r="F3988" t="s">
        <v>672</v>
      </c>
      <c r="G3988" s="3"/>
      <c r="H3988" s="3">
        <v>0</v>
      </c>
      <c r="I3988" s="9"/>
    </row>
    <row r="3989" spans="1:9">
      <c r="A3989" s="1" t="s">
        <v>8</v>
      </c>
      <c r="B3989" s="1" t="s">
        <v>671</v>
      </c>
      <c r="C3989" t="str">
        <f t="shared" si="62"/>
        <v xml:space="preserve"> </v>
      </c>
      <c r="D3989" s="1" t="s">
        <v>10</v>
      </c>
      <c r="E3989" s="1" t="s">
        <v>11</v>
      </c>
      <c r="F3989" s="1" t="s">
        <v>672</v>
      </c>
      <c r="G3989" s="3"/>
      <c r="H3989" s="3">
        <v>0</v>
      </c>
      <c r="I3989" s="9"/>
    </row>
    <row r="3990" spans="1:9">
      <c r="A3990" t="s">
        <v>8</v>
      </c>
      <c r="B3990" t="s">
        <v>671</v>
      </c>
      <c r="C3990" t="str">
        <f t="shared" si="62"/>
        <v xml:space="preserve"> </v>
      </c>
      <c r="D3990" t="s">
        <v>10</v>
      </c>
      <c r="E3990" t="s">
        <v>11</v>
      </c>
      <c r="F3990" t="s">
        <v>672</v>
      </c>
      <c r="G3990" s="3"/>
      <c r="H3990" s="3">
        <v>0</v>
      </c>
      <c r="I3990" s="9"/>
    </row>
    <row r="3991" spans="1:9">
      <c r="A3991" s="1" t="s">
        <v>8</v>
      </c>
      <c r="B3991" s="1" t="s">
        <v>671</v>
      </c>
      <c r="C3991" t="str">
        <f t="shared" si="62"/>
        <v xml:space="preserve"> </v>
      </c>
      <c r="D3991" s="1" t="s">
        <v>10</v>
      </c>
      <c r="E3991" s="1" t="s">
        <v>11</v>
      </c>
      <c r="F3991" s="1" t="s">
        <v>672</v>
      </c>
      <c r="G3991" s="3"/>
      <c r="H3991" s="3">
        <v>0</v>
      </c>
      <c r="I3991" s="9"/>
    </row>
    <row r="3992" spans="1:9">
      <c r="A3992" t="s">
        <v>8</v>
      </c>
      <c r="B3992" t="s">
        <v>671</v>
      </c>
      <c r="C3992" t="str">
        <f t="shared" si="62"/>
        <v xml:space="preserve"> </v>
      </c>
      <c r="D3992" t="s">
        <v>10</v>
      </c>
      <c r="E3992" t="s">
        <v>11</v>
      </c>
      <c r="F3992" t="s">
        <v>672</v>
      </c>
      <c r="G3992" s="3"/>
      <c r="H3992" s="3">
        <v>0</v>
      </c>
      <c r="I3992" s="9"/>
    </row>
    <row r="3993" spans="1:9">
      <c r="A3993" s="1" t="s">
        <v>8</v>
      </c>
      <c r="B3993" s="1" t="s">
        <v>671</v>
      </c>
      <c r="C3993" t="str">
        <f t="shared" si="62"/>
        <v xml:space="preserve"> </v>
      </c>
      <c r="D3993" s="1" t="s">
        <v>10</v>
      </c>
      <c r="E3993" s="1" t="s">
        <v>11</v>
      </c>
      <c r="F3993" s="1" t="s">
        <v>672</v>
      </c>
      <c r="G3993" s="3"/>
      <c r="H3993" s="3">
        <v>0</v>
      </c>
      <c r="I3993" s="9"/>
    </row>
    <row r="3994" spans="1:9">
      <c r="A3994" t="s">
        <v>8</v>
      </c>
      <c r="B3994" t="s">
        <v>671</v>
      </c>
      <c r="C3994" t="str">
        <f t="shared" si="62"/>
        <v xml:space="preserve"> </v>
      </c>
      <c r="D3994" t="s">
        <v>10</v>
      </c>
      <c r="E3994" t="s">
        <v>11</v>
      </c>
      <c r="F3994" t="s">
        <v>672</v>
      </c>
      <c r="G3994" s="3"/>
      <c r="H3994" s="3">
        <v>0</v>
      </c>
      <c r="I3994" s="9"/>
    </row>
    <row r="3995" spans="1:9">
      <c r="A3995" s="1" t="s">
        <v>8</v>
      </c>
      <c r="B3995" s="1" t="s">
        <v>671</v>
      </c>
      <c r="C3995" t="str">
        <f t="shared" si="62"/>
        <v xml:space="preserve"> </v>
      </c>
      <c r="D3995" s="1" t="s">
        <v>10</v>
      </c>
      <c r="E3995" s="1" t="s">
        <v>11</v>
      </c>
      <c r="F3995" s="1" t="s">
        <v>672</v>
      </c>
      <c r="G3995" s="3"/>
      <c r="H3995" s="3">
        <v>0</v>
      </c>
      <c r="I3995" s="9"/>
    </row>
    <row r="3996" spans="1:9">
      <c r="A3996" t="s">
        <v>8</v>
      </c>
      <c r="B3996" t="s">
        <v>671</v>
      </c>
      <c r="C3996" t="str">
        <f t="shared" si="62"/>
        <v>2258</v>
      </c>
      <c r="D3996" t="s">
        <v>10</v>
      </c>
      <c r="E3996" t="s">
        <v>11</v>
      </c>
      <c r="F3996" t="s">
        <v>672</v>
      </c>
      <c r="G3996" t="s">
        <v>15</v>
      </c>
      <c r="H3996" s="2">
        <f>H3980-SUMIF(G3981:G3995,"&lt;&gt;",H3981:H3995)</f>
        <v>0</v>
      </c>
    </row>
    <row r="3997" spans="1:9">
      <c r="A3997" s="1"/>
      <c r="B3997" s="1"/>
      <c r="C3997" t="str">
        <f t="shared" si="62"/>
        <v xml:space="preserve"> </v>
      </c>
      <c r="D3997" s="1"/>
      <c r="E3997" s="1"/>
      <c r="F3997" s="1"/>
      <c r="G3997" s="1"/>
      <c r="H3997" s="1"/>
      <c r="I3997" s="43"/>
    </row>
    <row r="3998" spans="1:9">
      <c r="A3998" t="s">
        <v>8</v>
      </c>
      <c r="B3998" t="s">
        <v>673</v>
      </c>
      <c r="C3998" t="str">
        <f t="shared" si="62"/>
        <v xml:space="preserve"> </v>
      </c>
      <c r="D3998" t="s">
        <v>10</v>
      </c>
      <c r="E3998" t="s">
        <v>10</v>
      </c>
      <c r="F3998" t="s">
        <v>674</v>
      </c>
      <c r="G3998" t="s">
        <v>13</v>
      </c>
      <c r="H3998" s="2">
        <f>VLOOKUP(B3998,'uc_2024-25'!D:U, 18, FALSE)</f>
        <v>0</v>
      </c>
      <c r="I3998" s="9"/>
    </row>
    <row r="3999" spans="1:9">
      <c r="A3999" s="1" t="s">
        <v>8</v>
      </c>
      <c r="B3999" s="1" t="s">
        <v>673</v>
      </c>
      <c r="C3999" t="str">
        <f t="shared" si="62"/>
        <v xml:space="preserve"> </v>
      </c>
      <c r="D3999" s="1" t="s">
        <v>10</v>
      </c>
      <c r="E3999" s="1" t="s">
        <v>10</v>
      </c>
      <c r="F3999" s="1" t="s">
        <v>674</v>
      </c>
      <c r="G3999" s="4">
        <f>VLOOKUP(B3998,'uc_2024-25'!D:AB, 25, FALSE)</f>
        <v>0</v>
      </c>
      <c r="H3999" s="3">
        <v>0</v>
      </c>
      <c r="I3999" s="9"/>
    </row>
    <row r="4000" spans="1:9">
      <c r="A4000" t="s">
        <v>8</v>
      </c>
      <c r="B4000" t="s">
        <v>673</v>
      </c>
      <c r="C4000" t="str">
        <f t="shared" si="62"/>
        <v xml:space="preserve"> </v>
      </c>
      <c r="D4000" t="s">
        <v>10</v>
      </c>
      <c r="E4000" t="s">
        <v>10</v>
      </c>
      <c r="F4000" t="s">
        <v>674</v>
      </c>
      <c r="G4000" s="3"/>
      <c r="H4000" s="3">
        <v>0</v>
      </c>
      <c r="I4000" s="9"/>
    </row>
    <row r="4001" spans="1:9">
      <c r="A4001" s="1" t="s">
        <v>8</v>
      </c>
      <c r="B4001" s="1" t="s">
        <v>673</v>
      </c>
      <c r="C4001" t="str">
        <f t="shared" si="62"/>
        <v xml:space="preserve"> </v>
      </c>
      <c r="D4001" s="1" t="s">
        <v>10</v>
      </c>
      <c r="E4001" s="1" t="s">
        <v>10</v>
      </c>
      <c r="F4001" s="1" t="s">
        <v>674</v>
      </c>
      <c r="G4001" s="3"/>
      <c r="H4001" s="3">
        <v>0</v>
      </c>
      <c r="I4001" s="9"/>
    </row>
    <row r="4002" spans="1:9">
      <c r="A4002" t="s">
        <v>8</v>
      </c>
      <c r="B4002" t="s">
        <v>673</v>
      </c>
      <c r="C4002" t="str">
        <f t="shared" si="62"/>
        <v xml:space="preserve"> </v>
      </c>
      <c r="D4002" t="s">
        <v>10</v>
      </c>
      <c r="E4002" t="s">
        <v>10</v>
      </c>
      <c r="F4002" t="s">
        <v>674</v>
      </c>
      <c r="G4002" s="3"/>
      <c r="H4002" s="3">
        <v>0</v>
      </c>
      <c r="I4002" s="9"/>
    </row>
    <row r="4003" spans="1:9">
      <c r="A4003" s="1" t="s">
        <v>8</v>
      </c>
      <c r="B4003" s="1" t="s">
        <v>673</v>
      </c>
      <c r="C4003" t="str">
        <f t="shared" si="62"/>
        <v xml:space="preserve"> </v>
      </c>
      <c r="D4003" s="1" t="s">
        <v>10</v>
      </c>
      <c r="E4003" s="1" t="s">
        <v>10</v>
      </c>
      <c r="F4003" s="1" t="s">
        <v>674</v>
      </c>
      <c r="G4003" s="3"/>
      <c r="H4003" s="3">
        <v>0</v>
      </c>
      <c r="I4003" s="9"/>
    </row>
    <row r="4004" spans="1:9">
      <c r="A4004" t="s">
        <v>8</v>
      </c>
      <c r="B4004" t="s">
        <v>673</v>
      </c>
      <c r="C4004" t="str">
        <f t="shared" si="62"/>
        <v xml:space="preserve"> </v>
      </c>
      <c r="D4004" t="s">
        <v>10</v>
      </c>
      <c r="E4004" t="s">
        <v>10</v>
      </c>
      <c r="F4004" t="s">
        <v>674</v>
      </c>
      <c r="G4004" s="3"/>
      <c r="H4004" s="3">
        <v>0</v>
      </c>
      <c r="I4004" s="9"/>
    </row>
    <row r="4005" spans="1:9">
      <c r="A4005" s="1" t="s">
        <v>8</v>
      </c>
      <c r="B4005" s="1" t="s">
        <v>673</v>
      </c>
      <c r="C4005" t="str">
        <f t="shared" si="62"/>
        <v xml:space="preserve"> </v>
      </c>
      <c r="D4005" s="1" t="s">
        <v>10</v>
      </c>
      <c r="E4005" s="1" t="s">
        <v>10</v>
      </c>
      <c r="F4005" s="1" t="s">
        <v>674</v>
      </c>
      <c r="G4005" s="3"/>
      <c r="H4005" s="3">
        <v>0</v>
      </c>
      <c r="I4005" s="9"/>
    </row>
    <row r="4006" spans="1:9">
      <c r="A4006" t="s">
        <v>8</v>
      </c>
      <c r="B4006" t="s">
        <v>673</v>
      </c>
      <c r="C4006" t="str">
        <f t="shared" si="62"/>
        <v xml:space="preserve"> </v>
      </c>
      <c r="D4006" t="s">
        <v>10</v>
      </c>
      <c r="E4006" t="s">
        <v>10</v>
      </c>
      <c r="F4006" t="s">
        <v>674</v>
      </c>
      <c r="G4006" s="3"/>
      <c r="H4006" s="3">
        <v>0</v>
      </c>
      <c r="I4006" s="9"/>
    </row>
    <row r="4007" spans="1:9">
      <c r="A4007" s="1" t="s">
        <v>8</v>
      </c>
      <c r="B4007" s="1" t="s">
        <v>673</v>
      </c>
      <c r="C4007" t="str">
        <f t="shared" si="62"/>
        <v xml:space="preserve"> </v>
      </c>
      <c r="D4007" s="1" t="s">
        <v>10</v>
      </c>
      <c r="E4007" s="1" t="s">
        <v>10</v>
      </c>
      <c r="F4007" s="1" t="s">
        <v>674</v>
      </c>
      <c r="G4007" s="3"/>
      <c r="H4007" s="3">
        <v>0</v>
      </c>
      <c r="I4007" s="9"/>
    </row>
    <row r="4008" spans="1:9">
      <c r="A4008" t="s">
        <v>8</v>
      </c>
      <c r="B4008" t="s">
        <v>673</v>
      </c>
      <c r="C4008" t="str">
        <f t="shared" si="62"/>
        <v xml:space="preserve"> </v>
      </c>
      <c r="D4008" t="s">
        <v>10</v>
      </c>
      <c r="E4008" t="s">
        <v>10</v>
      </c>
      <c r="F4008" t="s">
        <v>674</v>
      </c>
      <c r="G4008" s="3"/>
      <c r="H4008" s="3">
        <v>0</v>
      </c>
      <c r="I4008" s="9"/>
    </row>
    <row r="4009" spans="1:9">
      <c r="A4009" s="1" t="s">
        <v>8</v>
      </c>
      <c r="B4009" s="1" t="s">
        <v>673</v>
      </c>
      <c r="C4009" t="str">
        <f t="shared" si="62"/>
        <v xml:space="preserve"> </v>
      </c>
      <c r="D4009" s="1" t="s">
        <v>10</v>
      </c>
      <c r="E4009" s="1" t="s">
        <v>10</v>
      </c>
      <c r="F4009" s="1" t="s">
        <v>674</v>
      </c>
      <c r="G4009" s="3"/>
      <c r="H4009" s="3">
        <v>0</v>
      </c>
      <c r="I4009" s="9"/>
    </row>
    <row r="4010" spans="1:9">
      <c r="A4010" t="s">
        <v>8</v>
      </c>
      <c r="B4010" t="s">
        <v>673</v>
      </c>
      <c r="C4010" t="str">
        <f t="shared" si="62"/>
        <v xml:space="preserve"> </v>
      </c>
      <c r="D4010" t="s">
        <v>10</v>
      </c>
      <c r="E4010" t="s">
        <v>10</v>
      </c>
      <c r="F4010" t="s">
        <v>674</v>
      </c>
      <c r="G4010" s="3"/>
      <c r="H4010" s="3">
        <v>0</v>
      </c>
      <c r="I4010" s="9"/>
    </row>
    <row r="4011" spans="1:9">
      <c r="A4011" s="1" t="s">
        <v>8</v>
      </c>
      <c r="B4011" s="1" t="s">
        <v>673</v>
      </c>
      <c r="C4011" t="str">
        <f t="shared" si="62"/>
        <v xml:space="preserve"> </v>
      </c>
      <c r="D4011" s="1" t="s">
        <v>10</v>
      </c>
      <c r="E4011" s="1" t="s">
        <v>10</v>
      </c>
      <c r="F4011" s="1" t="s">
        <v>674</v>
      </c>
      <c r="G4011" s="3"/>
      <c r="H4011" s="3">
        <v>0</v>
      </c>
      <c r="I4011" s="9"/>
    </row>
    <row r="4012" spans="1:9">
      <c r="A4012" t="s">
        <v>8</v>
      </c>
      <c r="B4012" t="s">
        <v>673</v>
      </c>
      <c r="C4012" t="str">
        <f t="shared" si="62"/>
        <v xml:space="preserve"> </v>
      </c>
      <c r="D4012" t="s">
        <v>10</v>
      </c>
      <c r="E4012" t="s">
        <v>10</v>
      </c>
      <c r="F4012" t="s">
        <v>674</v>
      </c>
      <c r="G4012" s="3"/>
      <c r="H4012" s="3">
        <v>0</v>
      </c>
      <c r="I4012" s="9"/>
    </row>
    <row r="4013" spans="1:9">
      <c r="A4013" s="1" t="s">
        <v>8</v>
      </c>
      <c r="B4013" s="1" t="s">
        <v>673</v>
      </c>
      <c r="C4013" t="str">
        <f t="shared" si="62"/>
        <v xml:space="preserve"> </v>
      </c>
      <c r="D4013" s="1" t="s">
        <v>10</v>
      </c>
      <c r="E4013" s="1" t="s">
        <v>10</v>
      </c>
      <c r="F4013" s="1" t="s">
        <v>674</v>
      </c>
      <c r="G4013" s="3"/>
      <c r="H4013" s="3">
        <v>0</v>
      </c>
      <c r="I4013" s="9"/>
    </row>
    <row r="4014" spans="1:9">
      <c r="A4014" t="s">
        <v>8</v>
      </c>
      <c r="B4014" t="s">
        <v>673</v>
      </c>
      <c r="C4014" t="str">
        <f t="shared" si="62"/>
        <v>2253</v>
      </c>
      <c r="D4014" t="s">
        <v>10</v>
      </c>
      <c r="E4014" t="s">
        <v>10</v>
      </c>
      <c r="F4014" t="s">
        <v>674</v>
      </c>
      <c r="G4014" t="s">
        <v>15</v>
      </c>
      <c r="H4014" s="2">
        <f>H3998-SUMIF(G3999:G4013,"&lt;&gt;",H3999:H4013)</f>
        <v>0</v>
      </c>
    </row>
    <row r="4015" spans="1:9">
      <c r="A4015" s="1"/>
      <c r="B4015" s="1"/>
      <c r="C4015" t="str">
        <f t="shared" si="62"/>
        <v xml:space="preserve"> </v>
      </c>
      <c r="D4015" s="1"/>
      <c r="E4015" s="1"/>
      <c r="F4015" s="1"/>
      <c r="G4015" s="1"/>
      <c r="H4015" s="1"/>
      <c r="I4015" s="43"/>
    </row>
    <row r="4016" spans="1:9">
      <c r="A4016" t="s">
        <v>34</v>
      </c>
      <c r="B4016" t="s">
        <v>675</v>
      </c>
      <c r="C4016" t="str">
        <f t="shared" si="62"/>
        <v xml:space="preserve"> </v>
      </c>
      <c r="D4016">
        <v>2</v>
      </c>
      <c r="E4016">
        <v>1</v>
      </c>
      <c r="F4016" t="s">
        <v>676</v>
      </c>
      <c r="G4016" t="s">
        <v>13</v>
      </c>
      <c r="H4016" s="2">
        <f>VLOOKUP(B4016,'uc_2024-25'!D:U, 18, FALSE)</f>
        <v>56</v>
      </c>
      <c r="I4016" s="9"/>
    </row>
    <row r="4017" spans="1:9">
      <c r="A4017" s="1" t="s">
        <v>34</v>
      </c>
      <c r="B4017" s="1" t="s">
        <v>675</v>
      </c>
      <c r="C4017" t="str">
        <f t="shared" si="62"/>
        <v xml:space="preserve"> </v>
      </c>
      <c r="D4017" s="1">
        <v>2</v>
      </c>
      <c r="E4017" s="1">
        <v>1</v>
      </c>
      <c r="F4017" s="1" t="s">
        <v>676</v>
      </c>
      <c r="G4017" s="4" t="str">
        <f>VLOOKUP(B4016,'uc_2024-25'!D:AB, 25, FALSE)</f>
        <v>Miguel Pedro de Freitas Barbosa Mourato</v>
      </c>
      <c r="H4017" s="3">
        <v>28</v>
      </c>
      <c r="I4017" s="9"/>
    </row>
    <row r="4018" spans="1:9">
      <c r="A4018" t="s">
        <v>34</v>
      </c>
      <c r="B4018" t="s">
        <v>675</v>
      </c>
      <c r="C4018" t="str">
        <f t="shared" si="62"/>
        <v xml:space="preserve"> </v>
      </c>
      <c r="D4018">
        <v>2</v>
      </c>
      <c r="E4018">
        <v>1</v>
      </c>
      <c r="F4018" t="s">
        <v>676</v>
      </c>
      <c r="G4018" s="3" t="s">
        <v>160</v>
      </c>
      <c r="H4018" s="3">
        <v>28</v>
      </c>
      <c r="I4018" s="9"/>
    </row>
    <row r="4019" spans="1:9">
      <c r="A4019" s="1" t="s">
        <v>34</v>
      </c>
      <c r="B4019" s="1" t="s">
        <v>675</v>
      </c>
      <c r="C4019" t="str">
        <f t="shared" si="62"/>
        <v xml:space="preserve"> </v>
      </c>
      <c r="D4019" s="1">
        <v>2</v>
      </c>
      <c r="E4019" s="1">
        <v>1</v>
      </c>
      <c r="F4019" s="1" t="s">
        <v>676</v>
      </c>
      <c r="G4019" s="3"/>
      <c r="H4019" s="3">
        <v>0</v>
      </c>
      <c r="I4019" s="9"/>
    </row>
    <row r="4020" spans="1:9">
      <c r="A4020" t="s">
        <v>34</v>
      </c>
      <c r="B4020" t="s">
        <v>675</v>
      </c>
      <c r="C4020" t="str">
        <f t="shared" si="62"/>
        <v xml:space="preserve"> </v>
      </c>
      <c r="D4020">
        <v>2</v>
      </c>
      <c r="E4020">
        <v>1</v>
      </c>
      <c r="F4020" t="s">
        <v>676</v>
      </c>
      <c r="G4020" s="3"/>
      <c r="H4020" s="3">
        <v>0</v>
      </c>
      <c r="I4020" s="9"/>
    </row>
    <row r="4021" spans="1:9">
      <c r="A4021" s="1" t="s">
        <v>34</v>
      </c>
      <c r="B4021" s="1" t="s">
        <v>675</v>
      </c>
      <c r="C4021" t="str">
        <f t="shared" si="62"/>
        <v xml:space="preserve"> </v>
      </c>
      <c r="D4021" s="1">
        <v>2</v>
      </c>
      <c r="E4021" s="1">
        <v>1</v>
      </c>
      <c r="F4021" s="1" t="s">
        <v>676</v>
      </c>
      <c r="G4021" s="3"/>
      <c r="H4021" s="3">
        <v>0</v>
      </c>
      <c r="I4021" s="9"/>
    </row>
    <row r="4022" spans="1:9">
      <c r="A4022" t="s">
        <v>34</v>
      </c>
      <c r="B4022" t="s">
        <v>675</v>
      </c>
      <c r="C4022" t="str">
        <f t="shared" si="62"/>
        <v xml:space="preserve"> </v>
      </c>
      <c r="D4022">
        <v>2</v>
      </c>
      <c r="E4022">
        <v>1</v>
      </c>
      <c r="F4022" t="s">
        <v>676</v>
      </c>
      <c r="G4022" s="3"/>
      <c r="H4022" s="3">
        <v>0</v>
      </c>
      <c r="I4022" s="9"/>
    </row>
    <row r="4023" spans="1:9">
      <c r="A4023" s="1" t="s">
        <v>34</v>
      </c>
      <c r="B4023" s="1" t="s">
        <v>675</v>
      </c>
      <c r="C4023" t="str">
        <f t="shared" si="62"/>
        <v xml:space="preserve"> </v>
      </c>
      <c r="D4023" s="1">
        <v>2</v>
      </c>
      <c r="E4023" s="1">
        <v>1</v>
      </c>
      <c r="F4023" s="1" t="s">
        <v>676</v>
      </c>
      <c r="G4023" s="3"/>
      <c r="H4023" s="3">
        <v>0</v>
      </c>
      <c r="I4023" s="9"/>
    </row>
    <row r="4024" spans="1:9">
      <c r="A4024" t="s">
        <v>34</v>
      </c>
      <c r="B4024" t="s">
        <v>675</v>
      </c>
      <c r="C4024" t="str">
        <f t="shared" si="62"/>
        <v xml:space="preserve"> </v>
      </c>
      <c r="D4024">
        <v>2</v>
      </c>
      <c r="E4024">
        <v>1</v>
      </c>
      <c r="F4024" t="s">
        <v>676</v>
      </c>
      <c r="G4024" s="3"/>
      <c r="H4024" s="3">
        <v>0</v>
      </c>
      <c r="I4024" s="9"/>
    </row>
    <row r="4025" spans="1:9">
      <c r="A4025" s="1" t="s">
        <v>34</v>
      </c>
      <c r="B4025" s="1" t="s">
        <v>675</v>
      </c>
      <c r="C4025" t="str">
        <f t="shared" si="62"/>
        <v xml:space="preserve"> </v>
      </c>
      <c r="D4025" s="1">
        <v>2</v>
      </c>
      <c r="E4025" s="1">
        <v>1</v>
      </c>
      <c r="F4025" s="1" t="s">
        <v>676</v>
      </c>
      <c r="G4025" s="3"/>
      <c r="H4025" s="3">
        <v>0</v>
      </c>
      <c r="I4025" s="9"/>
    </row>
    <row r="4026" spans="1:9">
      <c r="A4026" t="s">
        <v>34</v>
      </c>
      <c r="B4026" t="s">
        <v>675</v>
      </c>
      <c r="C4026" t="str">
        <f t="shared" si="62"/>
        <v xml:space="preserve"> </v>
      </c>
      <c r="D4026">
        <v>2</v>
      </c>
      <c r="E4026">
        <v>1</v>
      </c>
      <c r="F4026" t="s">
        <v>676</v>
      </c>
      <c r="G4026" s="3"/>
      <c r="H4026" s="3">
        <v>0</v>
      </c>
      <c r="I4026" s="9"/>
    </row>
    <row r="4027" spans="1:9">
      <c r="A4027" s="1" t="s">
        <v>34</v>
      </c>
      <c r="B4027" s="1" t="s">
        <v>675</v>
      </c>
      <c r="C4027" t="str">
        <f t="shared" si="62"/>
        <v xml:space="preserve"> </v>
      </c>
      <c r="D4027" s="1">
        <v>2</v>
      </c>
      <c r="E4027" s="1">
        <v>1</v>
      </c>
      <c r="F4027" s="1" t="s">
        <v>676</v>
      </c>
      <c r="G4027" s="3"/>
      <c r="H4027" s="3">
        <v>0</v>
      </c>
      <c r="I4027" s="9"/>
    </row>
    <row r="4028" spans="1:9">
      <c r="A4028" t="s">
        <v>34</v>
      </c>
      <c r="B4028" t="s">
        <v>675</v>
      </c>
      <c r="C4028" t="str">
        <f t="shared" si="62"/>
        <v xml:space="preserve"> </v>
      </c>
      <c r="D4028">
        <v>2</v>
      </c>
      <c r="E4028">
        <v>1</v>
      </c>
      <c r="F4028" t="s">
        <v>676</v>
      </c>
      <c r="G4028" s="3"/>
      <c r="H4028" s="3">
        <v>0</v>
      </c>
      <c r="I4028" s="9"/>
    </row>
    <row r="4029" spans="1:9">
      <c r="A4029" s="1" t="s">
        <v>34</v>
      </c>
      <c r="B4029" s="1" t="s">
        <v>675</v>
      </c>
      <c r="C4029" t="str">
        <f t="shared" si="62"/>
        <v xml:space="preserve"> </v>
      </c>
      <c r="D4029" s="1">
        <v>2</v>
      </c>
      <c r="E4029" s="1">
        <v>1</v>
      </c>
      <c r="F4029" s="1" t="s">
        <v>676</v>
      </c>
      <c r="G4029" s="3"/>
      <c r="H4029" s="3">
        <v>0</v>
      </c>
      <c r="I4029" s="9"/>
    </row>
    <row r="4030" spans="1:9">
      <c r="A4030" t="s">
        <v>34</v>
      </c>
      <c r="B4030" t="s">
        <v>675</v>
      </c>
      <c r="C4030" t="str">
        <f t="shared" si="62"/>
        <v xml:space="preserve"> </v>
      </c>
      <c r="D4030">
        <v>2</v>
      </c>
      <c r="E4030">
        <v>1</v>
      </c>
      <c r="F4030" t="s">
        <v>676</v>
      </c>
      <c r="G4030" s="3"/>
      <c r="H4030" s="3">
        <v>0</v>
      </c>
      <c r="I4030" s="9"/>
    </row>
    <row r="4031" spans="1:9">
      <c r="A4031" s="1" t="s">
        <v>34</v>
      </c>
      <c r="B4031" s="1" t="s">
        <v>675</v>
      </c>
      <c r="C4031" t="str">
        <f t="shared" si="62"/>
        <v xml:space="preserve"> </v>
      </c>
      <c r="D4031" s="1">
        <v>2</v>
      </c>
      <c r="E4031" s="1">
        <v>1</v>
      </c>
      <c r="F4031" s="1" t="s">
        <v>676</v>
      </c>
      <c r="G4031" s="3"/>
      <c r="H4031" s="3">
        <v>0</v>
      </c>
      <c r="I4031" s="9"/>
    </row>
    <row r="4032" spans="1:9">
      <c r="A4032" t="s">
        <v>34</v>
      </c>
      <c r="B4032" t="s">
        <v>675</v>
      </c>
      <c r="C4032" t="str">
        <f t="shared" si="62"/>
        <v>2533</v>
      </c>
      <c r="D4032">
        <v>2</v>
      </c>
      <c r="E4032">
        <v>1</v>
      </c>
      <c r="F4032" t="s">
        <v>676</v>
      </c>
      <c r="G4032" t="s">
        <v>15</v>
      </c>
      <c r="H4032" s="2">
        <f>H4016-SUMIF(G4017:G4031,"&lt;&gt;",H4017:H4031)</f>
        <v>0</v>
      </c>
    </row>
    <row r="4033" spans="1:9">
      <c r="A4033" s="1"/>
      <c r="B4033" s="1"/>
      <c r="C4033" t="str">
        <f t="shared" si="62"/>
        <v xml:space="preserve"> </v>
      </c>
      <c r="D4033" s="1"/>
      <c r="E4033" s="1"/>
      <c r="F4033" s="1"/>
      <c r="G4033" s="1"/>
      <c r="H4033" s="1"/>
      <c r="I4033" s="43"/>
    </row>
    <row r="4034" spans="1:9">
      <c r="A4034" t="s">
        <v>8</v>
      </c>
      <c r="B4034" t="s">
        <v>677</v>
      </c>
      <c r="C4034" t="str">
        <f t="shared" si="62"/>
        <v xml:space="preserve"> </v>
      </c>
      <c r="D4034">
        <v>1</v>
      </c>
      <c r="E4034">
        <v>2</v>
      </c>
      <c r="F4034" t="s">
        <v>678</v>
      </c>
      <c r="G4034" t="s">
        <v>13</v>
      </c>
      <c r="H4034" s="2">
        <f>VLOOKUP(B4034,'uc_2024-25'!D:U, 18, FALSE)</f>
        <v>0</v>
      </c>
      <c r="I4034" s="9"/>
    </row>
    <row r="4035" spans="1:9">
      <c r="A4035" s="1" t="s">
        <v>8</v>
      </c>
      <c r="B4035" s="1" t="s">
        <v>677</v>
      </c>
      <c r="C4035" t="str">
        <f t="shared" ref="C4035:C4098" si="63">IF(G4035="Em falta (positivo); A mais (negativo):",B4035," ")</f>
        <v xml:space="preserve"> </v>
      </c>
      <c r="D4035" s="1">
        <v>1</v>
      </c>
      <c r="E4035" s="1">
        <v>2</v>
      </c>
      <c r="F4035" s="1" t="s">
        <v>678</v>
      </c>
      <c r="G4035" s="4" t="str">
        <f>VLOOKUP(B4034,'uc_2024-25'!D:AB, 25, FALSE)</f>
        <v>Coordenação externa ao ISA</v>
      </c>
      <c r="H4035" s="3">
        <v>0</v>
      </c>
      <c r="I4035" s="9"/>
    </row>
    <row r="4036" spans="1:9">
      <c r="A4036" t="s">
        <v>8</v>
      </c>
      <c r="B4036" t="s">
        <v>677</v>
      </c>
      <c r="C4036" t="str">
        <f t="shared" si="63"/>
        <v xml:space="preserve"> </v>
      </c>
      <c r="D4036">
        <v>1</v>
      </c>
      <c r="E4036">
        <v>2</v>
      </c>
      <c r="F4036" t="s">
        <v>678</v>
      </c>
      <c r="G4036" s="3"/>
      <c r="H4036" s="3">
        <v>0</v>
      </c>
      <c r="I4036" s="9"/>
    </row>
    <row r="4037" spans="1:9">
      <c r="A4037" s="1" t="s">
        <v>8</v>
      </c>
      <c r="B4037" s="1" t="s">
        <v>677</v>
      </c>
      <c r="C4037" t="str">
        <f t="shared" si="63"/>
        <v xml:space="preserve"> </v>
      </c>
      <c r="D4037" s="1">
        <v>1</v>
      </c>
      <c r="E4037" s="1">
        <v>2</v>
      </c>
      <c r="F4037" s="1" t="s">
        <v>678</v>
      </c>
      <c r="G4037" s="3"/>
      <c r="H4037" s="3">
        <v>0</v>
      </c>
      <c r="I4037" s="9"/>
    </row>
    <row r="4038" spans="1:9">
      <c r="A4038" t="s">
        <v>8</v>
      </c>
      <c r="B4038" t="s">
        <v>677</v>
      </c>
      <c r="C4038" t="str">
        <f t="shared" si="63"/>
        <v xml:space="preserve"> </v>
      </c>
      <c r="D4038">
        <v>1</v>
      </c>
      <c r="E4038">
        <v>2</v>
      </c>
      <c r="F4038" t="s">
        <v>678</v>
      </c>
      <c r="G4038" s="3"/>
      <c r="H4038" s="3">
        <v>0</v>
      </c>
      <c r="I4038" s="9"/>
    </row>
    <row r="4039" spans="1:9">
      <c r="A4039" s="1" t="s">
        <v>8</v>
      </c>
      <c r="B4039" s="1" t="s">
        <v>677</v>
      </c>
      <c r="C4039" t="str">
        <f t="shared" si="63"/>
        <v xml:space="preserve"> </v>
      </c>
      <c r="D4039" s="1">
        <v>1</v>
      </c>
      <c r="E4039" s="1">
        <v>2</v>
      </c>
      <c r="F4039" s="1" t="s">
        <v>678</v>
      </c>
      <c r="G4039" s="3"/>
      <c r="H4039" s="3">
        <v>0</v>
      </c>
      <c r="I4039" s="9"/>
    </row>
    <row r="4040" spans="1:9">
      <c r="A4040" t="s">
        <v>8</v>
      </c>
      <c r="B4040" t="s">
        <v>677</v>
      </c>
      <c r="C4040" t="str">
        <f t="shared" si="63"/>
        <v xml:space="preserve"> </v>
      </c>
      <c r="D4040">
        <v>1</v>
      </c>
      <c r="E4040">
        <v>2</v>
      </c>
      <c r="F4040" t="s">
        <v>678</v>
      </c>
      <c r="G4040" s="3"/>
      <c r="H4040" s="3">
        <v>0</v>
      </c>
      <c r="I4040" s="9"/>
    </row>
    <row r="4041" spans="1:9">
      <c r="A4041" s="1" t="s">
        <v>8</v>
      </c>
      <c r="B4041" s="1" t="s">
        <v>677</v>
      </c>
      <c r="C4041" t="str">
        <f t="shared" si="63"/>
        <v xml:space="preserve"> </v>
      </c>
      <c r="D4041" s="1">
        <v>1</v>
      </c>
      <c r="E4041" s="1">
        <v>2</v>
      </c>
      <c r="F4041" s="1" t="s">
        <v>678</v>
      </c>
      <c r="G4041" s="3"/>
      <c r="H4041" s="3">
        <v>0</v>
      </c>
      <c r="I4041" s="9"/>
    </row>
    <row r="4042" spans="1:9">
      <c r="A4042" t="s">
        <v>8</v>
      </c>
      <c r="B4042" t="s">
        <v>677</v>
      </c>
      <c r="C4042" t="str">
        <f t="shared" si="63"/>
        <v xml:space="preserve"> </v>
      </c>
      <c r="D4042">
        <v>1</v>
      </c>
      <c r="E4042">
        <v>2</v>
      </c>
      <c r="F4042" t="s">
        <v>678</v>
      </c>
      <c r="G4042" s="3"/>
      <c r="H4042" s="3">
        <v>0</v>
      </c>
      <c r="I4042" s="9"/>
    </row>
    <row r="4043" spans="1:9">
      <c r="A4043" s="1" t="s">
        <v>8</v>
      </c>
      <c r="B4043" s="1" t="s">
        <v>677</v>
      </c>
      <c r="C4043" t="str">
        <f t="shared" si="63"/>
        <v xml:space="preserve"> </v>
      </c>
      <c r="D4043" s="1">
        <v>1</v>
      </c>
      <c r="E4043" s="1">
        <v>2</v>
      </c>
      <c r="F4043" s="1" t="s">
        <v>678</v>
      </c>
      <c r="G4043" s="3"/>
      <c r="H4043" s="3">
        <v>0</v>
      </c>
      <c r="I4043" s="9"/>
    </row>
    <row r="4044" spans="1:9">
      <c r="A4044" t="s">
        <v>8</v>
      </c>
      <c r="B4044" t="s">
        <v>677</v>
      </c>
      <c r="C4044" t="str">
        <f t="shared" si="63"/>
        <v xml:space="preserve"> </v>
      </c>
      <c r="D4044">
        <v>1</v>
      </c>
      <c r="E4044">
        <v>2</v>
      </c>
      <c r="F4044" t="s">
        <v>678</v>
      </c>
      <c r="G4044" s="3"/>
      <c r="H4044" s="3">
        <v>0</v>
      </c>
      <c r="I4044" s="9"/>
    </row>
    <row r="4045" spans="1:9">
      <c r="A4045" s="1" t="s">
        <v>8</v>
      </c>
      <c r="B4045" s="1" t="s">
        <v>677</v>
      </c>
      <c r="C4045" t="str">
        <f t="shared" si="63"/>
        <v xml:space="preserve"> </v>
      </c>
      <c r="D4045" s="1">
        <v>1</v>
      </c>
      <c r="E4045" s="1">
        <v>2</v>
      </c>
      <c r="F4045" s="1" t="s">
        <v>678</v>
      </c>
      <c r="G4045" s="3"/>
      <c r="H4045" s="3">
        <v>0</v>
      </c>
      <c r="I4045" s="9"/>
    </row>
    <row r="4046" spans="1:9">
      <c r="A4046" t="s">
        <v>8</v>
      </c>
      <c r="B4046" t="s">
        <v>677</v>
      </c>
      <c r="C4046" t="str">
        <f t="shared" si="63"/>
        <v xml:space="preserve"> </v>
      </c>
      <c r="D4046">
        <v>1</v>
      </c>
      <c r="E4046">
        <v>2</v>
      </c>
      <c r="F4046" t="s">
        <v>678</v>
      </c>
      <c r="G4046" s="3"/>
      <c r="H4046" s="3">
        <v>0</v>
      </c>
      <c r="I4046" s="9"/>
    </row>
    <row r="4047" spans="1:9">
      <c r="A4047" s="1" t="s">
        <v>8</v>
      </c>
      <c r="B4047" s="1" t="s">
        <v>677</v>
      </c>
      <c r="C4047" t="str">
        <f t="shared" si="63"/>
        <v xml:space="preserve"> </v>
      </c>
      <c r="D4047" s="1">
        <v>1</v>
      </c>
      <c r="E4047" s="1">
        <v>2</v>
      </c>
      <c r="F4047" s="1" t="s">
        <v>678</v>
      </c>
      <c r="G4047" s="3"/>
      <c r="H4047" s="3">
        <v>0</v>
      </c>
      <c r="I4047" s="9"/>
    </row>
    <row r="4048" spans="1:9">
      <c r="A4048" t="s">
        <v>8</v>
      </c>
      <c r="B4048" t="s">
        <v>677</v>
      </c>
      <c r="C4048" t="str">
        <f t="shared" si="63"/>
        <v xml:space="preserve"> </v>
      </c>
      <c r="D4048">
        <v>1</v>
      </c>
      <c r="E4048">
        <v>2</v>
      </c>
      <c r="F4048" t="s">
        <v>678</v>
      </c>
      <c r="G4048" s="3"/>
      <c r="H4048" s="3">
        <v>0</v>
      </c>
      <c r="I4048" s="9"/>
    </row>
    <row r="4049" spans="1:9">
      <c r="A4049" s="1" t="s">
        <v>8</v>
      </c>
      <c r="B4049" s="1" t="s">
        <v>677</v>
      </c>
      <c r="C4049" t="str">
        <f t="shared" si="63"/>
        <v xml:space="preserve"> </v>
      </c>
      <c r="D4049" s="1">
        <v>1</v>
      </c>
      <c r="E4049" s="1">
        <v>2</v>
      </c>
      <c r="F4049" s="1" t="s">
        <v>678</v>
      </c>
      <c r="G4049" s="3"/>
      <c r="H4049" s="3">
        <v>0</v>
      </c>
      <c r="I4049" s="9"/>
    </row>
    <row r="4050" spans="1:9">
      <c r="A4050" t="s">
        <v>8</v>
      </c>
      <c r="B4050" t="s">
        <v>677</v>
      </c>
      <c r="C4050" t="str">
        <f t="shared" si="63"/>
        <v>cod79902991</v>
      </c>
      <c r="D4050">
        <v>1</v>
      </c>
      <c r="E4050">
        <v>2</v>
      </c>
      <c r="F4050" t="s">
        <v>678</v>
      </c>
      <c r="G4050" t="s">
        <v>15</v>
      </c>
      <c r="H4050" s="2">
        <f>H4034-SUMIF(G4035:G4049,"&lt;&gt;",H4035:H4049)</f>
        <v>0</v>
      </c>
    </row>
    <row r="4051" spans="1:9">
      <c r="A4051" s="1"/>
      <c r="B4051" s="1"/>
      <c r="C4051" t="str">
        <f t="shared" si="63"/>
        <v xml:space="preserve"> </v>
      </c>
      <c r="D4051" s="1"/>
      <c r="E4051" s="1"/>
      <c r="F4051" s="1"/>
      <c r="G4051" s="1"/>
      <c r="H4051" s="1"/>
      <c r="I4051" s="43"/>
    </row>
    <row r="4052" spans="1:9">
      <c r="A4052" t="s">
        <v>8</v>
      </c>
      <c r="B4052" t="s">
        <v>679</v>
      </c>
      <c r="C4052" t="str">
        <f t="shared" si="63"/>
        <v xml:space="preserve"> </v>
      </c>
      <c r="D4052">
        <v>1</v>
      </c>
      <c r="E4052" t="s">
        <v>21</v>
      </c>
      <c r="F4052" t="s">
        <v>680</v>
      </c>
      <c r="G4052" t="s">
        <v>13</v>
      </c>
      <c r="H4052" s="2">
        <f>VLOOKUP(B4052,'uc_2024-25'!D:U, 18, FALSE)</f>
        <v>56</v>
      </c>
      <c r="I4052" s="9" t="s">
        <v>681</v>
      </c>
    </row>
    <row r="4053" spans="1:9">
      <c r="A4053" s="1" t="s">
        <v>8</v>
      </c>
      <c r="B4053" s="1" t="s">
        <v>679</v>
      </c>
      <c r="C4053" t="str">
        <f t="shared" si="63"/>
        <v xml:space="preserve"> </v>
      </c>
      <c r="D4053" s="1">
        <v>1</v>
      </c>
      <c r="E4053" s="1" t="s">
        <v>21</v>
      </c>
      <c r="F4053" s="1" t="s">
        <v>680</v>
      </c>
      <c r="G4053" s="4" t="str">
        <f>VLOOKUP(B4052,'uc_2024-25'!D:AB, 25, FALSE)</f>
        <v>Maria da Conceição Brálio de Brito Caldeira</v>
      </c>
      <c r="H4053" s="3">
        <v>56</v>
      </c>
      <c r="I4053" s="9" t="s">
        <v>682</v>
      </c>
    </row>
    <row r="4054" spans="1:9">
      <c r="A4054" t="s">
        <v>8</v>
      </c>
      <c r="B4054" t="s">
        <v>679</v>
      </c>
      <c r="C4054" t="str">
        <f t="shared" si="63"/>
        <v xml:space="preserve"> </v>
      </c>
      <c r="D4054">
        <v>1</v>
      </c>
      <c r="E4054" t="s">
        <v>21</v>
      </c>
      <c r="F4054" t="s">
        <v>680</v>
      </c>
      <c r="G4054" s="3"/>
      <c r="H4054" s="3">
        <v>0</v>
      </c>
      <c r="I4054" s="9"/>
    </row>
    <row r="4055" spans="1:9">
      <c r="A4055" s="1" t="s">
        <v>8</v>
      </c>
      <c r="B4055" s="1" t="s">
        <v>679</v>
      </c>
      <c r="C4055" t="str">
        <f t="shared" si="63"/>
        <v xml:space="preserve"> </v>
      </c>
      <c r="D4055" s="1">
        <v>1</v>
      </c>
      <c r="E4055" s="1" t="s">
        <v>21</v>
      </c>
      <c r="F4055" s="1" t="s">
        <v>680</v>
      </c>
      <c r="G4055" s="3"/>
      <c r="H4055" s="3">
        <v>0</v>
      </c>
      <c r="I4055" s="9"/>
    </row>
    <row r="4056" spans="1:9">
      <c r="A4056" t="s">
        <v>8</v>
      </c>
      <c r="B4056" t="s">
        <v>679</v>
      </c>
      <c r="C4056" t="str">
        <f t="shared" si="63"/>
        <v xml:space="preserve"> </v>
      </c>
      <c r="D4056">
        <v>1</v>
      </c>
      <c r="E4056" t="s">
        <v>21</v>
      </c>
      <c r="F4056" t="s">
        <v>680</v>
      </c>
      <c r="G4056" s="3"/>
      <c r="H4056" s="3">
        <v>0</v>
      </c>
      <c r="I4056" s="9"/>
    </row>
    <row r="4057" spans="1:9">
      <c r="A4057" s="1" t="s">
        <v>8</v>
      </c>
      <c r="B4057" s="1" t="s">
        <v>679</v>
      </c>
      <c r="C4057" t="str">
        <f t="shared" si="63"/>
        <v xml:space="preserve"> </v>
      </c>
      <c r="D4057" s="1">
        <v>1</v>
      </c>
      <c r="E4057" s="1" t="s">
        <v>21</v>
      </c>
      <c r="F4057" s="1" t="s">
        <v>680</v>
      </c>
      <c r="G4057" s="3"/>
      <c r="H4057" s="3">
        <v>0</v>
      </c>
      <c r="I4057" s="9"/>
    </row>
    <row r="4058" spans="1:9">
      <c r="A4058" t="s">
        <v>8</v>
      </c>
      <c r="B4058" t="s">
        <v>679</v>
      </c>
      <c r="C4058" t="str">
        <f t="shared" si="63"/>
        <v xml:space="preserve"> </v>
      </c>
      <c r="D4058">
        <v>1</v>
      </c>
      <c r="E4058" t="s">
        <v>21</v>
      </c>
      <c r="F4058" t="s">
        <v>680</v>
      </c>
      <c r="G4058" s="3"/>
      <c r="H4058" s="3">
        <v>0</v>
      </c>
      <c r="I4058" s="9"/>
    </row>
    <row r="4059" spans="1:9">
      <c r="A4059" s="1" t="s">
        <v>8</v>
      </c>
      <c r="B4059" s="1" t="s">
        <v>679</v>
      </c>
      <c r="C4059" t="str">
        <f t="shared" si="63"/>
        <v xml:space="preserve"> </v>
      </c>
      <c r="D4059" s="1">
        <v>1</v>
      </c>
      <c r="E4059" s="1" t="s">
        <v>21</v>
      </c>
      <c r="F4059" s="1" t="s">
        <v>680</v>
      </c>
      <c r="G4059" s="3"/>
      <c r="H4059" s="3">
        <v>0</v>
      </c>
      <c r="I4059" s="9"/>
    </row>
    <row r="4060" spans="1:9">
      <c r="A4060" t="s">
        <v>8</v>
      </c>
      <c r="B4060" t="s">
        <v>679</v>
      </c>
      <c r="C4060" t="str">
        <f t="shared" si="63"/>
        <v xml:space="preserve"> </v>
      </c>
      <c r="D4060">
        <v>1</v>
      </c>
      <c r="E4060" t="s">
        <v>21</v>
      </c>
      <c r="F4060" t="s">
        <v>680</v>
      </c>
      <c r="G4060" s="3"/>
      <c r="H4060" s="3">
        <v>0</v>
      </c>
      <c r="I4060" s="9"/>
    </row>
    <row r="4061" spans="1:9">
      <c r="A4061" s="1" t="s">
        <v>8</v>
      </c>
      <c r="B4061" s="1" t="s">
        <v>679</v>
      </c>
      <c r="C4061" t="str">
        <f t="shared" si="63"/>
        <v xml:space="preserve"> </v>
      </c>
      <c r="D4061" s="1">
        <v>1</v>
      </c>
      <c r="E4061" s="1" t="s">
        <v>21</v>
      </c>
      <c r="F4061" s="1" t="s">
        <v>680</v>
      </c>
      <c r="G4061" s="3"/>
      <c r="H4061" s="3">
        <v>0</v>
      </c>
      <c r="I4061" s="9"/>
    </row>
    <row r="4062" spans="1:9">
      <c r="A4062" t="s">
        <v>8</v>
      </c>
      <c r="B4062" t="s">
        <v>679</v>
      </c>
      <c r="C4062" t="str">
        <f t="shared" si="63"/>
        <v xml:space="preserve"> </v>
      </c>
      <c r="D4062">
        <v>1</v>
      </c>
      <c r="E4062" t="s">
        <v>21</v>
      </c>
      <c r="F4062" t="s">
        <v>680</v>
      </c>
      <c r="G4062" s="3"/>
      <c r="H4062" s="3">
        <v>0</v>
      </c>
      <c r="I4062" s="9"/>
    </row>
    <row r="4063" spans="1:9">
      <c r="A4063" s="1" t="s">
        <v>8</v>
      </c>
      <c r="B4063" s="1" t="s">
        <v>679</v>
      </c>
      <c r="C4063" t="str">
        <f t="shared" si="63"/>
        <v xml:space="preserve"> </v>
      </c>
      <c r="D4063" s="1">
        <v>1</v>
      </c>
      <c r="E4063" s="1" t="s">
        <v>21</v>
      </c>
      <c r="F4063" s="1" t="s">
        <v>680</v>
      </c>
      <c r="G4063" s="3"/>
      <c r="H4063" s="3">
        <v>0</v>
      </c>
      <c r="I4063" s="9"/>
    </row>
    <row r="4064" spans="1:9">
      <c r="A4064" t="s">
        <v>8</v>
      </c>
      <c r="B4064" t="s">
        <v>679</v>
      </c>
      <c r="C4064" t="str">
        <f t="shared" si="63"/>
        <v xml:space="preserve"> </v>
      </c>
      <c r="D4064">
        <v>1</v>
      </c>
      <c r="E4064" t="s">
        <v>21</v>
      </c>
      <c r="F4064" t="s">
        <v>680</v>
      </c>
      <c r="G4064" s="3"/>
      <c r="H4064" s="3">
        <v>0</v>
      </c>
      <c r="I4064" s="9"/>
    </row>
    <row r="4065" spans="1:9">
      <c r="A4065" s="1" t="s">
        <v>8</v>
      </c>
      <c r="B4065" s="1" t="s">
        <v>679</v>
      </c>
      <c r="C4065" t="str">
        <f t="shared" si="63"/>
        <v xml:space="preserve"> </v>
      </c>
      <c r="D4065" s="1">
        <v>1</v>
      </c>
      <c r="E4065" s="1" t="s">
        <v>21</v>
      </c>
      <c r="F4065" s="1" t="s">
        <v>680</v>
      </c>
      <c r="G4065" s="3"/>
      <c r="H4065" s="3">
        <v>0</v>
      </c>
      <c r="I4065" s="9"/>
    </row>
    <row r="4066" spans="1:9">
      <c r="A4066" t="s">
        <v>8</v>
      </c>
      <c r="B4066" t="s">
        <v>679</v>
      </c>
      <c r="C4066" t="str">
        <f t="shared" si="63"/>
        <v xml:space="preserve"> </v>
      </c>
      <c r="D4066">
        <v>1</v>
      </c>
      <c r="E4066" t="s">
        <v>21</v>
      </c>
      <c r="F4066" t="s">
        <v>680</v>
      </c>
      <c r="G4066" s="3"/>
      <c r="H4066" s="3">
        <v>0</v>
      </c>
      <c r="I4066" s="9"/>
    </row>
    <row r="4067" spans="1:9">
      <c r="A4067" s="1" t="s">
        <v>8</v>
      </c>
      <c r="B4067" s="1" t="s">
        <v>679</v>
      </c>
      <c r="C4067" t="str">
        <f t="shared" si="63"/>
        <v xml:space="preserve"> </v>
      </c>
      <c r="D4067" s="1">
        <v>1</v>
      </c>
      <c r="E4067" s="1" t="s">
        <v>21</v>
      </c>
      <c r="F4067" s="1" t="s">
        <v>680</v>
      </c>
      <c r="G4067" s="3"/>
      <c r="H4067" s="3">
        <v>0</v>
      </c>
      <c r="I4067" s="9"/>
    </row>
    <row r="4068" spans="1:9">
      <c r="A4068" t="s">
        <v>8</v>
      </c>
      <c r="B4068" t="s">
        <v>679</v>
      </c>
      <c r="C4068" t="str">
        <f t="shared" si="63"/>
        <v>2104</v>
      </c>
      <c r="D4068">
        <v>1</v>
      </c>
      <c r="E4068" t="s">
        <v>21</v>
      </c>
      <c r="F4068" t="s">
        <v>680</v>
      </c>
      <c r="G4068" t="s">
        <v>15</v>
      </c>
      <c r="H4068" s="2">
        <f>H4052-SUMIF(G4053:G4067,"&lt;&gt;",H4053:H4067)</f>
        <v>0</v>
      </c>
    </row>
    <row r="4069" spans="1:9">
      <c r="A4069" s="1"/>
      <c r="B4069" s="1"/>
      <c r="C4069" t="str">
        <f t="shared" si="63"/>
        <v xml:space="preserve"> </v>
      </c>
      <c r="D4069" s="1"/>
      <c r="E4069" s="1"/>
      <c r="F4069" s="1"/>
      <c r="G4069" s="1"/>
      <c r="H4069" s="1"/>
      <c r="I4069" s="43"/>
    </row>
    <row r="4070" spans="1:9">
      <c r="A4070" t="s">
        <v>34</v>
      </c>
      <c r="B4070" t="s">
        <v>683</v>
      </c>
      <c r="C4070" t="str">
        <f t="shared" si="63"/>
        <v xml:space="preserve"> </v>
      </c>
      <c r="D4070">
        <v>1</v>
      </c>
      <c r="E4070">
        <v>1</v>
      </c>
      <c r="F4070" t="s">
        <v>684</v>
      </c>
      <c r="G4070" t="s">
        <v>13</v>
      </c>
      <c r="H4070" s="2">
        <f>VLOOKUP(B4070,'uc_2024-25'!D:U, 18, FALSE)</f>
        <v>112</v>
      </c>
      <c r="I4070" s="9"/>
    </row>
    <row r="4071" spans="1:9" ht="30.75">
      <c r="A4071" s="1" t="s">
        <v>34</v>
      </c>
      <c r="B4071" s="1" t="s">
        <v>683</v>
      </c>
      <c r="C4071" t="str">
        <f t="shared" si="63"/>
        <v xml:space="preserve"> </v>
      </c>
      <c r="D4071" s="1">
        <v>1</v>
      </c>
      <c r="E4071" s="1">
        <v>1</v>
      </c>
      <c r="F4071" s="1" t="s">
        <v>684</v>
      </c>
      <c r="G4071" s="4" t="str">
        <f>VLOOKUP(B4070,'uc_2024-25'!D:AB, 25, FALSE)</f>
        <v>Maria Luísa Lopes de Castro e Brito</v>
      </c>
      <c r="H4071" s="3">
        <v>82</v>
      </c>
      <c r="I4071" s="9" t="s">
        <v>685</v>
      </c>
    </row>
    <row r="4072" spans="1:9">
      <c r="A4072" t="s">
        <v>34</v>
      </c>
      <c r="B4072" t="s">
        <v>683</v>
      </c>
      <c r="C4072" t="str">
        <f t="shared" si="63"/>
        <v xml:space="preserve"> </v>
      </c>
      <c r="D4072">
        <v>1</v>
      </c>
      <c r="E4072">
        <v>1</v>
      </c>
      <c r="F4072" t="s">
        <v>684</v>
      </c>
      <c r="G4072" s="3"/>
      <c r="H4072" s="3">
        <v>30</v>
      </c>
      <c r="I4072" s="9"/>
    </row>
    <row r="4073" spans="1:9">
      <c r="A4073" s="1" t="s">
        <v>34</v>
      </c>
      <c r="B4073" s="1" t="s">
        <v>683</v>
      </c>
      <c r="C4073" t="str">
        <f t="shared" si="63"/>
        <v xml:space="preserve"> </v>
      </c>
      <c r="D4073" s="1">
        <v>1</v>
      </c>
      <c r="E4073" s="1">
        <v>1</v>
      </c>
      <c r="F4073" s="1" t="s">
        <v>684</v>
      </c>
      <c r="G4073" s="3"/>
      <c r="H4073" s="3">
        <v>0</v>
      </c>
      <c r="I4073" s="9"/>
    </row>
    <row r="4074" spans="1:9">
      <c r="A4074" t="s">
        <v>34</v>
      </c>
      <c r="B4074" t="s">
        <v>683</v>
      </c>
      <c r="C4074" t="str">
        <f t="shared" si="63"/>
        <v xml:space="preserve"> </v>
      </c>
      <c r="D4074">
        <v>1</v>
      </c>
      <c r="E4074">
        <v>1</v>
      </c>
      <c r="F4074" t="s">
        <v>684</v>
      </c>
      <c r="G4074" s="3"/>
      <c r="H4074" s="3">
        <v>0</v>
      </c>
      <c r="I4074" s="9"/>
    </row>
    <row r="4075" spans="1:9">
      <c r="A4075" s="1" t="s">
        <v>34</v>
      </c>
      <c r="B4075" s="1" t="s">
        <v>683</v>
      </c>
      <c r="C4075" t="str">
        <f t="shared" si="63"/>
        <v xml:space="preserve"> </v>
      </c>
      <c r="D4075" s="1">
        <v>1</v>
      </c>
      <c r="E4075" s="1">
        <v>1</v>
      </c>
      <c r="F4075" s="1" t="s">
        <v>684</v>
      </c>
      <c r="G4075" s="3"/>
      <c r="H4075" s="3">
        <v>0</v>
      </c>
      <c r="I4075" s="9"/>
    </row>
    <row r="4076" spans="1:9">
      <c r="A4076" t="s">
        <v>34</v>
      </c>
      <c r="B4076" t="s">
        <v>683</v>
      </c>
      <c r="C4076" t="str">
        <f t="shared" si="63"/>
        <v xml:space="preserve"> </v>
      </c>
      <c r="D4076">
        <v>1</v>
      </c>
      <c r="E4076">
        <v>1</v>
      </c>
      <c r="F4076" t="s">
        <v>684</v>
      </c>
      <c r="G4076" s="3"/>
      <c r="H4076" s="3">
        <v>0</v>
      </c>
      <c r="I4076" s="9"/>
    </row>
    <row r="4077" spans="1:9">
      <c r="A4077" s="1" t="s">
        <v>34</v>
      </c>
      <c r="B4077" s="1" t="s">
        <v>683</v>
      </c>
      <c r="C4077" t="str">
        <f t="shared" si="63"/>
        <v xml:space="preserve"> </v>
      </c>
      <c r="D4077" s="1">
        <v>1</v>
      </c>
      <c r="E4077" s="1">
        <v>1</v>
      </c>
      <c r="F4077" s="1" t="s">
        <v>684</v>
      </c>
      <c r="G4077" s="3"/>
      <c r="H4077" s="3">
        <v>0</v>
      </c>
      <c r="I4077" s="9"/>
    </row>
    <row r="4078" spans="1:9">
      <c r="A4078" t="s">
        <v>34</v>
      </c>
      <c r="B4078" t="s">
        <v>683</v>
      </c>
      <c r="C4078" t="str">
        <f t="shared" si="63"/>
        <v xml:space="preserve"> </v>
      </c>
      <c r="D4078">
        <v>1</v>
      </c>
      <c r="E4078">
        <v>1</v>
      </c>
      <c r="F4078" t="s">
        <v>684</v>
      </c>
      <c r="G4078" s="3"/>
      <c r="H4078" s="3">
        <v>0</v>
      </c>
      <c r="I4078" s="9"/>
    </row>
    <row r="4079" spans="1:9">
      <c r="A4079" s="1" t="s">
        <v>34</v>
      </c>
      <c r="B4079" s="1" t="s">
        <v>683</v>
      </c>
      <c r="C4079" t="str">
        <f t="shared" si="63"/>
        <v xml:space="preserve"> </v>
      </c>
      <c r="D4079" s="1">
        <v>1</v>
      </c>
      <c r="E4079" s="1">
        <v>1</v>
      </c>
      <c r="F4079" s="1" t="s">
        <v>684</v>
      </c>
      <c r="G4079" s="3"/>
      <c r="H4079" s="3">
        <v>0</v>
      </c>
      <c r="I4079" s="9"/>
    </row>
    <row r="4080" spans="1:9">
      <c r="A4080" t="s">
        <v>34</v>
      </c>
      <c r="B4080" t="s">
        <v>683</v>
      </c>
      <c r="C4080" t="str">
        <f t="shared" si="63"/>
        <v xml:space="preserve"> </v>
      </c>
      <c r="D4080">
        <v>1</v>
      </c>
      <c r="E4080">
        <v>1</v>
      </c>
      <c r="F4080" t="s">
        <v>684</v>
      </c>
      <c r="G4080" s="3"/>
      <c r="H4080" s="3">
        <v>0</v>
      </c>
      <c r="I4080" s="9"/>
    </row>
    <row r="4081" spans="1:9">
      <c r="A4081" s="1" t="s">
        <v>34</v>
      </c>
      <c r="B4081" s="1" t="s">
        <v>683</v>
      </c>
      <c r="C4081" t="str">
        <f t="shared" si="63"/>
        <v xml:space="preserve"> </v>
      </c>
      <c r="D4081" s="1">
        <v>1</v>
      </c>
      <c r="E4081" s="1">
        <v>1</v>
      </c>
      <c r="F4081" s="1" t="s">
        <v>684</v>
      </c>
      <c r="G4081" s="3"/>
      <c r="H4081" s="3">
        <v>0</v>
      </c>
      <c r="I4081" s="9"/>
    </row>
    <row r="4082" spans="1:9">
      <c r="A4082" t="s">
        <v>34</v>
      </c>
      <c r="B4082" t="s">
        <v>683</v>
      </c>
      <c r="C4082" t="str">
        <f t="shared" si="63"/>
        <v xml:space="preserve"> </v>
      </c>
      <c r="D4082">
        <v>1</v>
      </c>
      <c r="E4082">
        <v>1</v>
      </c>
      <c r="F4082" t="s">
        <v>684</v>
      </c>
      <c r="G4082" s="3"/>
      <c r="H4082" s="3">
        <v>0</v>
      </c>
      <c r="I4082" s="9"/>
    </row>
    <row r="4083" spans="1:9">
      <c r="A4083" s="1" t="s">
        <v>34</v>
      </c>
      <c r="B4083" s="1" t="s">
        <v>683</v>
      </c>
      <c r="C4083" t="str">
        <f t="shared" si="63"/>
        <v xml:space="preserve"> </v>
      </c>
      <c r="D4083" s="1">
        <v>1</v>
      </c>
      <c r="E4083" s="1">
        <v>1</v>
      </c>
      <c r="F4083" s="1" t="s">
        <v>684</v>
      </c>
      <c r="G4083" s="3"/>
      <c r="H4083" s="3">
        <v>0</v>
      </c>
      <c r="I4083" s="9"/>
    </row>
    <row r="4084" spans="1:9">
      <c r="A4084" t="s">
        <v>34</v>
      </c>
      <c r="B4084" t="s">
        <v>683</v>
      </c>
      <c r="C4084" t="str">
        <f t="shared" si="63"/>
        <v xml:space="preserve"> </v>
      </c>
      <c r="D4084">
        <v>1</v>
      </c>
      <c r="E4084">
        <v>1</v>
      </c>
      <c r="F4084" t="s">
        <v>684</v>
      </c>
      <c r="G4084" s="3"/>
      <c r="H4084" s="3">
        <v>0</v>
      </c>
      <c r="I4084" s="9"/>
    </row>
    <row r="4085" spans="1:9">
      <c r="A4085" s="1" t="s">
        <v>34</v>
      </c>
      <c r="B4085" s="1" t="s">
        <v>683</v>
      </c>
      <c r="C4085" t="str">
        <f t="shared" si="63"/>
        <v xml:space="preserve"> </v>
      </c>
      <c r="D4085" s="1">
        <v>1</v>
      </c>
      <c r="E4085" s="1">
        <v>1</v>
      </c>
      <c r="F4085" s="1" t="s">
        <v>684</v>
      </c>
      <c r="G4085" s="3"/>
      <c r="H4085" s="3">
        <v>0</v>
      </c>
      <c r="I4085" s="9"/>
    </row>
    <row r="4086" spans="1:9">
      <c r="A4086" t="s">
        <v>34</v>
      </c>
      <c r="B4086" t="s">
        <v>683</v>
      </c>
      <c r="C4086" t="str">
        <f t="shared" si="63"/>
        <v>2534</v>
      </c>
      <c r="D4086">
        <v>1</v>
      </c>
      <c r="E4086">
        <v>1</v>
      </c>
      <c r="F4086" t="s">
        <v>684</v>
      </c>
      <c r="G4086" t="s">
        <v>15</v>
      </c>
      <c r="H4086" s="2">
        <f>H4070-SUMIF(G4071:G4085,"&lt;&gt;",H4071:H4085)</f>
        <v>30</v>
      </c>
    </row>
    <row r="4087" spans="1:9">
      <c r="A4087" s="1"/>
      <c r="B4087" s="1"/>
      <c r="C4087" t="str">
        <f t="shared" si="63"/>
        <v xml:space="preserve"> </v>
      </c>
      <c r="D4087" s="1"/>
      <c r="E4087" s="1"/>
      <c r="F4087" s="1"/>
      <c r="G4087" s="1"/>
      <c r="H4087" s="1"/>
      <c r="I4087" s="43"/>
    </row>
    <row r="4088" spans="1:9" ht="30.75">
      <c r="A4088" t="s">
        <v>16</v>
      </c>
      <c r="B4088" t="s">
        <v>686</v>
      </c>
      <c r="C4088" t="str">
        <f t="shared" si="63"/>
        <v xml:space="preserve"> </v>
      </c>
      <c r="D4088">
        <v>1</v>
      </c>
      <c r="E4088">
        <v>1</v>
      </c>
      <c r="F4088" t="s">
        <v>687</v>
      </c>
      <c r="G4088" t="s">
        <v>13</v>
      </c>
      <c r="H4088" s="2">
        <f>VLOOKUP(B4088,'uc_2024-25'!D:U, 18, FALSE)</f>
        <v>56</v>
      </c>
      <c r="I4088" s="9" t="s">
        <v>688</v>
      </c>
    </row>
    <row r="4089" spans="1:9">
      <c r="A4089" s="1" t="s">
        <v>16</v>
      </c>
      <c r="B4089" s="1" t="s">
        <v>686</v>
      </c>
      <c r="C4089" t="str">
        <f t="shared" si="63"/>
        <v xml:space="preserve"> </v>
      </c>
      <c r="D4089" s="1">
        <v>1</v>
      </c>
      <c r="E4089" s="1">
        <v>1</v>
      </c>
      <c r="F4089" s="1" t="s">
        <v>687</v>
      </c>
      <c r="G4089" s="4" t="str">
        <f>VLOOKUP(B4088,'uc_2024-25'!D:AB, 25, FALSE)</f>
        <v>Manuel José de Carvalho Pimenta Malfeito Ferreira</v>
      </c>
      <c r="H4089" s="3">
        <v>56</v>
      </c>
      <c r="I4089" s="9"/>
    </row>
    <row r="4090" spans="1:9">
      <c r="A4090" t="s">
        <v>16</v>
      </c>
      <c r="B4090" t="s">
        <v>686</v>
      </c>
      <c r="C4090" t="str">
        <f t="shared" si="63"/>
        <v xml:space="preserve"> </v>
      </c>
      <c r="D4090">
        <v>1</v>
      </c>
      <c r="E4090">
        <v>1</v>
      </c>
      <c r="F4090" t="s">
        <v>687</v>
      </c>
      <c r="G4090" s="3"/>
      <c r="H4090" s="3">
        <v>0</v>
      </c>
      <c r="I4090" s="9"/>
    </row>
    <row r="4091" spans="1:9">
      <c r="A4091" s="1" t="s">
        <v>16</v>
      </c>
      <c r="B4091" s="1" t="s">
        <v>686</v>
      </c>
      <c r="C4091" t="str">
        <f t="shared" si="63"/>
        <v xml:space="preserve"> </v>
      </c>
      <c r="D4091" s="1">
        <v>1</v>
      </c>
      <c r="E4091" s="1">
        <v>1</v>
      </c>
      <c r="F4091" s="1" t="s">
        <v>687</v>
      </c>
      <c r="G4091" s="3"/>
      <c r="H4091" s="3">
        <v>0</v>
      </c>
      <c r="I4091" s="9"/>
    </row>
    <row r="4092" spans="1:9">
      <c r="A4092" t="s">
        <v>16</v>
      </c>
      <c r="B4092" t="s">
        <v>686</v>
      </c>
      <c r="C4092" t="str">
        <f t="shared" si="63"/>
        <v xml:space="preserve"> </v>
      </c>
      <c r="D4092">
        <v>1</v>
      </c>
      <c r="E4092">
        <v>1</v>
      </c>
      <c r="F4092" t="s">
        <v>687</v>
      </c>
      <c r="G4092" s="3"/>
      <c r="H4092" s="3">
        <v>0</v>
      </c>
      <c r="I4092" s="9"/>
    </row>
    <row r="4093" spans="1:9">
      <c r="A4093" s="1" t="s">
        <v>16</v>
      </c>
      <c r="B4093" s="1" t="s">
        <v>686</v>
      </c>
      <c r="C4093" t="str">
        <f t="shared" si="63"/>
        <v xml:space="preserve"> </v>
      </c>
      <c r="D4093" s="1">
        <v>1</v>
      </c>
      <c r="E4093" s="1">
        <v>1</v>
      </c>
      <c r="F4093" s="1" t="s">
        <v>687</v>
      </c>
      <c r="G4093" s="3"/>
      <c r="H4093" s="3">
        <v>0</v>
      </c>
      <c r="I4093" s="9"/>
    </row>
    <row r="4094" spans="1:9">
      <c r="A4094" t="s">
        <v>16</v>
      </c>
      <c r="B4094" t="s">
        <v>686</v>
      </c>
      <c r="C4094" t="str">
        <f t="shared" si="63"/>
        <v xml:space="preserve"> </v>
      </c>
      <c r="D4094">
        <v>1</v>
      </c>
      <c r="E4094">
        <v>1</v>
      </c>
      <c r="F4094" t="s">
        <v>687</v>
      </c>
      <c r="G4094" s="3"/>
      <c r="H4094" s="3">
        <v>0</v>
      </c>
      <c r="I4094" s="9"/>
    </row>
    <row r="4095" spans="1:9">
      <c r="A4095" s="1" t="s">
        <v>16</v>
      </c>
      <c r="B4095" s="1" t="s">
        <v>686</v>
      </c>
      <c r="C4095" t="str">
        <f t="shared" si="63"/>
        <v xml:space="preserve"> </v>
      </c>
      <c r="D4095" s="1">
        <v>1</v>
      </c>
      <c r="E4095" s="1">
        <v>1</v>
      </c>
      <c r="F4095" s="1" t="s">
        <v>687</v>
      </c>
      <c r="G4095" s="3"/>
      <c r="H4095" s="3">
        <v>0</v>
      </c>
      <c r="I4095" s="9"/>
    </row>
    <row r="4096" spans="1:9">
      <c r="A4096" t="s">
        <v>16</v>
      </c>
      <c r="B4096" t="s">
        <v>686</v>
      </c>
      <c r="C4096" t="str">
        <f t="shared" si="63"/>
        <v xml:space="preserve"> </v>
      </c>
      <c r="D4096">
        <v>1</v>
      </c>
      <c r="E4096">
        <v>1</v>
      </c>
      <c r="F4096" t="s">
        <v>687</v>
      </c>
      <c r="G4096" s="3"/>
      <c r="H4096" s="3">
        <v>0</v>
      </c>
      <c r="I4096" s="9"/>
    </row>
    <row r="4097" spans="1:9">
      <c r="A4097" s="1" t="s">
        <v>16</v>
      </c>
      <c r="B4097" s="1" t="s">
        <v>686</v>
      </c>
      <c r="C4097" t="str">
        <f t="shared" si="63"/>
        <v xml:space="preserve"> </v>
      </c>
      <c r="D4097" s="1">
        <v>1</v>
      </c>
      <c r="E4097" s="1">
        <v>1</v>
      </c>
      <c r="F4097" s="1" t="s">
        <v>687</v>
      </c>
      <c r="G4097" s="3"/>
      <c r="H4097" s="3">
        <v>0</v>
      </c>
      <c r="I4097" s="9"/>
    </row>
    <row r="4098" spans="1:9">
      <c r="A4098" t="s">
        <v>16</v>
      </c>
      <c r="B4098" t="s">
        <v>686</v>
      </c>
      <c r="C4098" t="str">
        <f t="shared" si="63"/>
        <v xml:space="preserve"> </v>
      </c>
      <c r="D4098">
        <v>1</v>
      </c>
      <c r="E4098">
        <v>1</v>
      </c>
      <c r="F4098" t="s">
        <v>687</v>
      </c>
      <c r="G4098" s="3"/>
      <c r="H4098" s="3">
        <v>0</v>
      </c>
      <c r="I4098" s="9"/>
    </row>
    <row r="4099" spans="1:9">
      <c r="A4099" s="1" t="s">
        <v>16</v>
      </c>
      <c r="B4099" s="1" t="s">
        <v>686</v>
      </c>
      <c r="C4099" t="str">
        <f t="shared" ref="C4099:C4162" si="64">IF(G4099="Em falta (positivo); A mais (negativo):",B4099," ")</f>
        <v xml:space="preserve"> </v>
      </c>
      <c r="D4099" s="1">
        <v>1</v>
      </c>
      <c r="E4099" s="1">
        <v>1</v>
      </c>
      <c r="F4099" s="1" t="s">
        <v>687</v>
      </c>
      <c r="G4099" s="3"/>
      <c r="H4099" s="3">
        <v>0</v>
      </c>
      <c r="I4099" s="9"/>
    </row>
    <row r="4100" spans="1:9">
      <c r="A4100" t="s">
        <v>16</v>
      </c>
      <c r="B4100" t="s">
        <v>686</v>
      </c>
      <c r="C4100" t="str">
        <f t="shared" si="64"/>
        <v xml:space="preserve"> </v>
      </c>
      <c r="D4100">
        <v>1</v>
      </c>
      <c r="E4100">
        <v>1</v>
      </c>
      <c r="F4100" t="s">
        <v>687</v>
      </c>
      <c r="G4100" s="3"/>
      <c r="H4100" s="3">
        <v>0</v>
      </c>
      <c r="I4100" s="9"/>
    </row>
    <row r="4101" spans="1:9">
      <c r="A4101" s="1" t="s">
        <v>16</v>
      </c>
      <c r="B4101" s="1" t="s">
        <v>686</v>
      </c>
      <c r="C4101" t="str">
        <f t="shared" si="64"/>
        <v xml:space="preserve"> </v>
      </c>
      <c r="D4101" s="1">
        <v>1</v>
      </c>
      <c r="E4101" s="1">
        <v>1</v>
      </c>
      <c r="F4101" s="1" t="s">
        <v>687</v>
      </c>
      <c r="G4101" s="3"/>
      <c r="H4101" s="3">
        <v>0</v>
      </c>
      <c r="I4101" s="9"/>
    </row>
    <row r="4102" spans="1:9">
      <c r="A4102" t="s">
        <v>16</v>
      </c>
      <c r="B4102" t="s">
        <v>686</v>
      </c>
      <c r="C4102" t="str">
        <f t="shared" si="64"/>
        <v xml:space="preserve"> </v>
      </c>
      <c r="D4102">
        <v>1</v>
      </c>
      <c r="E4102">
        <v>1</v>
      </c>
      <c r="F4102" t="s">
        <v>687</v>
      </c>
      <c r="G4102" s="3"/>
      <c r="H4102" s="3">
        <v>0</v>
      </c>
      <c r="I4102" s="9"/>
    </row>
    <row r="4103" spans="1:9">
      <c r="A4103" s="1" t="s">
        <v>16</v>
      </c>
      <c r="B4103" s="1" t="s">
        <v>686</v>
      </c>
      <c r="C4103" t="str">
        <f t="shared" si="64"/>
        <v xml:space="preserve"> </v>
      </c>
      <c r="D4103" s="1">
        <v>1</v>
      </c>
      <c r="E4103" s="1">
        <v>1</v>
      </c>
      <c r="F4103" s="1" t="s">
        <v>687</v>
      </c>
      <c r="G4103" s="3"/>
      <c r="H4103" s="3">
        <v>0</v>
      </c>
      <c r="I4103" s="9"/>
    </row>
    <row r="4104" spans="1:9">
      <c r="A4104" t="s">
        <v>16</v>
      </c>
      <c r="B4104" t="s">
        <v>686</v>
      </c>
      <c r="C4104" t="str">
        <f t="shared" si="64"/>
        <v>1567</v>
      </c>
      <c r="D4104">
        <v>1</v>
      </c>
      <c r="E4104">
        <v>1</v>
      </c>
      <c r="F4104" t="s">
        <v>687</v>
      </c>
      <c r="G4104" t="s">
        <v>15</v>
      </c>
      <c r="H4104" s="2">
        <f>H4088-SUMIF(G4089:G4103,"&lt;&gt;",H4089:H4103)</f>
        <v>0</v>
      </c>
    </row>
    <row r="4105" spans="1:9">
      <c r="A4105" s="1"/>
      <c r="B4105" s="1"/>
      <c r="C4105" t="str">
        <f t="shared" si="64"/>
        <v xml:space="preserve"> </v>
      </c>
      <c r="D4105" s="1"/>
      <c r="E4105" s="1"/>
      <c r="F4105" s="1"/>
      <c r="G4105" s="1"/>
      <c r="H4105" s="1"/>
      <c r="I4105" s="43"/>
    </row>
    <row r="4106" spans="1:9">
      <c r="A4106" t="s">
        <v>34</v>
      </c>
      <c r="B4106" t="s">
        <v>689</v>
      </c>
      <c r="C4106" t="str">
        <f t="shared" si="64"/>
        <v xml:space="preserve"> </v>
      </c>
      <c r="D4106">
        <v>2</v>
      </c>
      <c r="E4106">
        <v>1</v>
      </c>
      <c r="F4106" t="s">
        <v>690</v>
      </c>
      <c r="G4106" t="s">
        <v>13</v>
      </c>
      <c r="H4106" s="2">
        <f>VLOOKUP(B4106,'uc_2024-25'!D:U, 18, FALSE)</f>
        <v>84</v>
      </c>
      <c r="I4106" s="9"/>
    </row>
    <row r="4107" spans="1:9">
      <c r="A4107" s="1" t="s">
        <v>34</v>
      </c>
      <c r="B4107" s="1" t="s">
        <v>689</v>
      </c>
      <c r="C4107" t="str">
        <f t="shared" si="64"/>
        <v xml:space="preserve"> </v>
      </c>
      <c r="D4107" s="1">
        <v>2</v>
      </c>
      <c r="E4107" s="1">
        <v>1</v>
      </c>
      <c r="F4107" s="1" t="s">
        <v>690</v>
      </c>
      <c r="G4107" s="4" t="str">
        <f>VLOOKUP(B4106,'uc_2024-25'!D:AB, 25, FALSE)</f>
        <v>Manuel José de Carvalho Pimenta Malfeito Ferreira</v>
      </c>
      <c r="H4107" s="3">
        <v>28</v>
      </c>
      <c r="I4107" s="48"/>
    </row>
    <row r="4108" spans="1:9" ht="30.75">
      <c r="A4108" t="s">
        <v>34</v>
      </c>
      <c r="B4108" t="s">
        <v>689</v>
      </c>
      <c r="C4108" t="str">
        <f t="shared" si="64"/>
        <v xml:space="preserve"> </v>
      </c>
      <c r="D4108">
        <v>2</v>
      </c>
      <c r="E4108">
        <v>1</v>
      </c>
      <c r="F4108" t="s">
        <v>690</v>
      </c>
      <c r="G4108" s="3"/>
      <c r="H4108" s="3">
        <v>0</v>
      </c>
      <c r="I4108" s="9" t="s">
        <v>691</v>
      </c>
    </row>
    <row r="4109" spans="1:9">
      <c r="A4109" s="1" t="s">
        <v>34</v>
      </c>
      <c r="B4109" s="1" t="s">
        <v>689</v>
      </c>
      <c r="C4109" t="str">
        <f t="shared" si="64"/>
        <v xml:space="preserve"> </v>
      </c>
      <c r="D4109" s="1">
        <v>2</v>
      </c>
      <c r="E4109" s="1">
        <v>1</v>
      </c>
      <c r="F4109" s="1" t="s">
        <v>690</v>
      </c>
      <c r="G4109" s="3"/>
      <c r="H4109" s="3">
        <v>0</v>
      </c>
      <c r="I4109" s="9"/>
    </row>
    <row r="4110" spans="1:9">
      <c r="A4110" t="s">
        <v>34</v>
      </c>
      <c r="B4110" t="s">
        <v>689</v>
      </c>
      <c r="C4110" t="str">
        <f t="shared" si="64"/>
        <v xml:space="preserve"> </v>
      </c>
      <c r="D4110">
        <v>2</v>
      </c>
      <c r="E4110">
        <v>1</v>
      </c>
      <c r="F4110" t="s">
        <v>690</v>
      </c>
      <c r="G4110" s="3"/>
      <c r="H4110" s="3">
        <v>0</v>
      </c>
      <c r="I4110" s="9"/>
    </row>
    <row r="4111" spans="1:9">
      <c r="A4111" s="1" t="s">
        <v>34</v>
      </c>
      <c r="B4111" s="1" t="s">
        <v>689</v>
      </c>
      <c r="C4111" t="str">
        <f t="shared" si="64"/>
        <v xml:space="preserve"> </v>
      </c>
      <c r="D4111" s="1">
        <v>2</v>
      </c>
      <c r="E4111" s="1">
        <v>1</v>
      </c>
      <c r="F4111" s="1" t="s">
        <v>690</v>
      </c>
      <c r="G4111" s="3"/>
      <c r="H4111" s="3">
        <v>0</v>
      </c>
      <c r="I4111" s="9"/>
    </row>
    <row r="4112" spans="1:9">
      <c r="A4112" t="s">
        <v>34</v>
      </c>
      <c r="B4112" t="s">
        <v>689</v>
      </c>
      <c r="C4112" t="str">
        <f t="shared" si="64"/>
        <v xml:space="preserve"> </v>
      </c>
      <c r="D4112">
        <v>2</v>
      </c>
      <c r="E4112">
        <v>1</v>
      </c>
      <c r="F4112" t="s">
        <v>690</v>
      </c>
      <c r="G4112" s="3"/>
      <c r="H4112" s="3">
        <v>0</v>
      </c>
      <c r="I4112" s="9"/>
    </row>
    <row r="4113" spans="1:9">
      <c r="A4113" s="1" t="s">
        <v>34</v>
      </c>
      <c r="B4113" s="1" t="s">
        <v>689</v>
      </c>
      <c r="C4113" t="str">
        <f t="shared" si="64"/>
        <v xml:space="preserve"> </v>
      </c>
      <c r="D4113" s="1">
        <v>2</v>
      </c>
      <c r="E4113" s="1">
        <v>1</v>
      </c>
      <c r="F4113" s="1" t="s">
        <v>690</v>
      </c>
      <c r="G4113" s="3"/>
      <c r="H4113" s="3">
        <v>0</v>
      </c>
      <c r="I4113" s="9"/>
    </row>
    <row r="4114" spans="1:9">
      <c r="A4114" t="s">
        <v>34</v>
      </c>
      <c r="B4114" t="s">
        <v>689</v>
      </c>
      <c r="C4114" t="str">
        <f t="shared" si="64"/>
        <v xml:space="preserve"> </v>
      </c>
      <c r="D4114">
        <v>2</v>
      </c>
      <c r="E4114">
        <v>1</v>
      </c>
      <c r="F4114" t="s">
        <v>690</v>
      </c>
      <c r="G4114" s="3"/>
      <c r="H4114" s="3">
        <v>0</v>
      </c>
      <c r="I4114" s="9"/>
    </row>
    <row r="4115" spans="1:9">
      <c r="A4115" s="1" t="s">
        <v>34</v>
      </c>
      <c r="B4115" s="1" t="s">
        <v>689</v>
      </c>
      <c r="C4115" t="str">
        <f t="shared" si="64"/>
        <v xml:space="preserve"> </v>
      </c>
      <c r="D4115" s="1">
        <v>2</v>
      </c>
      <c r="E4115" s="1">
        <v>1</v>
      </c>
      <c r="F4115" s="1" t="s">
        <v>690</v>
      </c>
      <c r="G4115" s="3"/>
      <c r="H4115" s="3">
        <v>0</v>
      </c>
      <c r="I4115" s="9"/>
    </row>
    <row r="4116" spans="1:9">
      <c r="A4116" t="s">
        <v>34</v>
      </c>
      <c r="B4116" t="s">
        <v>689</v>
      </c>
      <c r="C4116" t="str">
        <f t="shared" si="64"/>
        <v xml:space="preserve"> </v>
      </c>
      <c r="D4116">
        <v>2</v>
      </c>
      <c r="E4116">
        <v>1</v>
      </c>
      <c r="F4116" t="s">
        <v>690</v>
      </c>
      <c r="G4116" s="3"/>
      <c r="H4116" s="3">
        <v>0</v>
      </c>
      <c r="I4116" s="9"/>
    </row>
    <row r="4117" spans="1:9">
      <c r="A4117" s="1" t="s">
        <v>34</v>
      </c>
      <c r="B4117" s="1" t="s">
        <v>689</v>
      </c>
      <c r="C4117" t="str">
        <f t="shared" si="64"/>
        <v xml:space="preserve"> </v>
      </c>
      <c r="D4117" s="1">
        <v>2</v>
      </c>
      <c r="E4117" s="1">
        <v>1</v>
      </c>
      <c r="F4117" s="1" t="s">
        <v>690</v>
      </c>
      <c r="G4117" s="3"/>
      <c r="H4117" s="3">
        <v>0</v>
      </c>
      <c r="I4117" s="9"/>
    </row>
    <row r="4118" spans="1:9">
      <c r="A4118" t="s">
        <v>34</v>
      </c>
      <c r="B4118" t="s">
        <v>689</v>
      </c>
      <c r="C4118" t="str">
        <f t="shared" si="64"/>
        <v xml:space="preserve"> </v>
      </c>
      <c r="D4118">
        <v>2</v>
      </c>
      <c r="E4118">
        <v>1</v>
      </c>
      <c r="F4118" t="s">
        <v>690</v>
      </c>
      <c r="G4118" s="3"/>
      <c r="H4118" s="3">
        <v>0</v>
      </c>
      <c r="I4118" s="9"/>
    </row>
    <row r="4119" spans="1:9">
      <c r="A4119" s="1" t="s">
        <v>34</v>
      </c>
      <c r="B4119" s="1" t="s">
        <v>689</v>
      </c>
      <c r="C4119" t="str">
        <f t="shared" si="64"/>
        <v xml:space="preserve"> </v>
      </c>
      <c r="D4119" s="1">
        <v>2</v>
      </c>
      <c r="E4119" s="1">
        <v>1</v>
      </c>
      <c r="F4119" s="1" t="s">
        <v>690</v>
      </c>
      <c r="G4119" s="3"/>
      <c r="H4119" s="3">
        <v>0</v>
      </c>
      <c r="I4119" s="9"/>
    </row>
    <row r="4120" spans="1:9">
      <c r="A4120" t="s">
        <v>34</v>
      </c>
      <c r="B4120" t="s">
        <v>689</v>
      </c>
      <c r="C4120" t="str">
        <f t="shared" si="64"/>
        <v xml:space="preserve"> </v>
      </c>
      <c r="D4120">
        <v>2</v>
      </c>
      <c r="E4120">
        <v>1</v>
      </c>
      <c r="F4120" t="s">
        <v>690</v>
      </c>
      <c r="G4120" s="3"/>
      <c r="H4120" s="3">
        <v>0</v>
      </c>
      <c r="I4120" s="9"/>
    </row>
    <row r="4121" spans="1:9">
      <c r="A4121" s="1" t="s">
        <v>34</v>
      </c>
      <c r="B4121" s="1" t="s">
        <v>689</v>
      </c>
      <c r="C4121" t="str">
        <f t="shared" si="64"/>
        <v xml:space="preserve"> </v>
      </c>
      <c r="D4121" s="1">
        <v>2</v>
      </c>
      <c r="E4121" s="1">
        <v>1</v>
      </c>
      <c r="F4121" s="1" t="s">
        <v>690</v>
      </c>
      <c r="G4121" s="3"/>
      <c r="H4121" s="3">
        <v>0</v>
      </c>
      <c r="I4121" s="9"/>
    </row>
    <row r="4122" spans="1:9">
      <c r="A4122" t="s">
        <v>34</v>
      </c>
      <c r="B4122" t="s">
        <v>689</v>
      </c>
      <c r="C4122" t="str">
        <f t="shared" si="64"/>
        <v>2535</v>
      </c>
      <c r="D4122">
        <v>2</v>
      </c>
      <c r="E4122">
        <v>1</v>
      </c>
      <c r="F4122" t="s">
        <v>690</v>
      </c>
      <c r="G4122" t="s">
        <v>15</v>
      </c>
      <c r="H4122" s="2">
        <f>H4106-SUMIF(G4107:G4121,"&lt;&gt;",H4107:H4121)</f>
        <v>56</v>
      </c>
    </row>
    <row r="4123" spans="1:9">
      <c r="A4123" s="1"/>
      <c r="B4123" s="1"/>
      <c r="C4123" t="str">
        <f t="shared" si="64"/>
        <v xml:space="preserve"> </v>
      </c>
      <c r="D4123" s="1"/>
      <c r="E4123" s="1"/>
      <c r="F4123" s="1"/>
      <c r="G4123" s="1"/>
      <c r="H4123" s="1"/>
      <c r="I4123" s="43"/>
    </row>
    <row r="4124" spans="1:9">
      <c r="A4124" t="s">
        <v>16</v>
      </c>
      <c r="B4124" t="s">
        <v>692</v>
      </c>
      <c r="C4124" t="str">
        <f t="shared" si="64"/>
        <v xml:space="preserve"> </v>
      </c>
      <c r="D4124">
        <v>1</v>
      </c>
      <c r="E4124">
        <v>1</v>
      </c>
      <c r="F4124" t="s">
        <v>693</v>
      </c>
      <c r="G4124" t="s">
        <v>13</v>
      </c>
      <c r="H4124" s="2">
        <f>VLOOKUP(B4124,'uc_2024-25'!D:U, 18, FALSE)</f>
        <v>35</v>
      </c>
      <c r="I4124" s="9"/>
    </row>
    <row r="4125" spans="1:9">
      <c r="A4125" s="1" t="s">
        <v>16</v>
      </c>
      <c r="B4125" s="1" t="s">
        <v>692</v>
      </c>
      <c r="C4125" t="str">
        <f t="shared" si="64"/>
        <v xml:space="preserve"> </v>
      </c>
      <c r="D4125" s="1">
        <v>1</v>
      </c>
      <c r="E4125" s="1">
        <v>1</v>
      </c>
      <c r="F4125" s="1" t="s">
        <v>693</v>
      </c>
      <c r="G4125" s="4" t="str">
        <f>VLOOKUP(B4124,'uc_2024-25'!D:AB, 25, FALSE)</f>
        <v>Manuel José de Carvalho Pimenta Malfeito Ferreira</v>
      </c>
      <c r="H4125" s="3">
        <v>35</v>
      </c>
      <c r="I4125" s="9"/>
    </row>
    <row r="4126" spans="1:9">
      <c r="A4126" t="s">
        <v>16</v>
      </c>
      <c r="B4126" t="s">
        <v>692</v>
      </c>
      <c r="C4126" t="str">
        <f t="shared" si="64"/>
        <v xml:space="preserve"> </v>
      </c>
      <c r="D4126">
        <v>1</v>
      </c>
      <c r="E4126">
        <v>1</v>
      </c>
      <c r="F4126" t="s">
        <v>693</v>
      </c>
      <c r="G4126" s="3"/>
      <c r="H4126" s="3">
        <v>0</v>
      </c>
      <c r="I4126" s="9"/>
    </row>
    <row r="4127" spans="1:9">
      <c r="A4127" s="1" t="s">
        <v>16</v>
      </c>
      <c r="B4127" s="1" t="s">
        <v>692</v>
      </c>
      <c r="C4127" t="str">
        <f t="shared" si="64"/>
        <v xml:space="preserve"> </v>
      </c>
      <c r="D4127" s="1">
        <v>1</v>
      </c>
      <c r="E4127" s="1">
        <v>1</v>
      </c>
      <c r="F4127" s="1" t="s">
        <v>693</v>
      </c>
      <c r="G4127" s="3"/>
      <c r="H4127" s="3">
        <v>0</v>
      </c>
      <c r="I4127" s="9"/>
    </row>
    <row r="4128" spans="1:9">
      <c r="A4128" t="s">
        <v>16</v>
      </c>
      <c r="B4128" t="s">
        <v>692</v>
      </c>
      <c r="C4128" t="str">
        <f t="shared" si="64"/>
        <v xml:space="preserve"> </v>
      </c>
      <c r="D4128">
        <v>1</v>
      </c>
      <c r="E4128">
        <v>1</v>
      </c>
      <c r="F4128" t="s">
        <v>693</v>
      </c>
      <c r="G4128" s="3"/>
      <c r="H4128" s="3">
        <v>0</v>
      </c>
      <c r="I4128" s="9"/>
    </row>
    <row r="4129" spans="1:9">
      <c r="A4129" s="1" t="s">
        <v>16</v>
      </c>
      <c r="B4129" s="1" t="s">
        <v>692</v>
      </c>
      <c r="C4129" t="str">
        <f t="shared" si="64"/>
        <v xml:space="preserve"> </v>
      </c>
      <c r="D4129" s="1">
        <v>1</v>
      </c>
      <c r="E4129" s="1">
        <v>1</v>
      </c>
      <c r="F4129" s="1" t="s">
        <v>693</v>
      </c>
      <c r="G4129" s="3"/>
      <c r="H4129" s="3">
        <v>0</v>
      </c>
      <c r="I4129" s="9"/>
    </row>
    <row r="4130" spans="1:9">
      <c r="A4130" t="s">
        <v>16</v>
      </c>
      <c r="B4130" t="s">
        <v>692</v>
      </c>
      <c r="C4130" t="str">
        <f t="shared" si="64"/>
        <v xml:space="preserve"> </v>
      </c>
      <c r="D4130">
        <v>1</v>
      </c>
      <c r="E4130">
        <v>1</v>
      </c>
      <c r="F4130" t="s">
        <v>693</v>
      </c>
      <c r="G4130" s="3"/>
      <c r="H4130" s="3">
        <v>0</v>
      </c>
      <c r="I4130" s="9"/>
    </row>
    <row r="4131" spans="1:9">
      <c r="A4131" s="1" t="s">
        <v>16</v>
      </c>
      <c r="B4131" s="1" t="s">
        <v>692</v>
      </c>
      <c r="C4131" t="str">
        <f t="shared" si="64"/>
        <v xml:space="preserve"> </v>
      </c>
      <c r="D4131" s="1">
        <v>1</v>
      </c>
      <c r="E4131" s="1">
        <v>1</v>
      </c>
      <c r="F4131" s="1" t="s">
        <v>693</v>
      </c>
      <c r="G4131" s="3"/>
      <c r="H4131" s="3">
        <v>0</v>
      </c>
      <c r="I4131" s="9"/>
    </row>
    <row r="4132" spans="1:9">
      <c r="A4132" t="s">
        <v>16</v>
      </c>
      <c r="B4132" t="s">
        <v>692</v>
      </c>
      <c r="C4132" t="str">
        <f t="shared" si="64"/>
        <v xml:space="preserve"> </v>
      </c>
      <c r="D4132">
        <v>1</v>
      </c>
      <c r="E4132">
        <v>1</v>
      </c>
      <c r="F4132" t="s">
        <v>693</v>
      </c>
      <c r="G4132" s="3"/>
      <c r="H4132" s="3">
        <v>0</v>
      </c>
      <c r="I4132" s="9"/>
    </row>
    <row r="4133" spans="1:9">
      <c r="A4133" s="1" t="s">
        <v>16</v>
      </c>
      <c r="B4133" s="1" t="s">
        <v>692</v>
      </c>
      <c r="C4133" t="str">
        <f t="shared" si="64"/>
        <v xml:space="preserve"> </v>
      </c>
      <c r="D4133" s="1">
        <v>1</v>
      </c>
      <c r="E4133" s="1">
        <v>1</v>
      </c>
      <c r="F4133" s="1" t="s">
        <v>693</v>
      </c>
      <c r="G4133" s="3"/>
      <c r="H4133" s="3">
        <v>0</v>
      </c>
      <c r="I4133" s="9"/>
    </row>
    <row r="4134" spans="1:9">
      <c r="A4134" t="s">
        <v>16</v>
      </c>
      <c r="B4134" t="s">
        <v>692</v>
      </c>
      <c r="C4134" t="str">
        <f t="shared" si="64"/>
        <v xml:space="preserve"> </v>
      </c>
      <c r="D4134">
        <v>1</v>
      </c>
      <c r="E4134">
        <v>1</v>
      </c>
      <c r="F4134" t="s">
        <v>693</v>
      </c>
      <c r="G4134" s="3"/>
      <c r="H4134" s="3">
        <v>0</v>
      </c>
      <c r="I4134" s="9"/>
    </row>
    <row r="4135" spans="1:9">
      <c r="A4135" s="1" t="s">
        <v>16</v>
      </c>
      <c r="B4135" s="1" t="s">
        <v>692</v>
      </c>
      <c r="C4135" t="str">
        <f t="shared" si="64"/>
        <v xml:space="preserve"> </v>
      </c>
      <c r="D4135" s="1">
        <v>1</v>
      </c>
      <c r="E4135" s="1">
        <v>1</v>
      </c>
      <c r="F4135" s="1" t="s">
        <v>693</v>
      </c>
      <c r="G4135" s="3"/>
      <c r="H4135" s="3">
        <v>0</v>
      </c>
      <c r="I4135" s="9"/>
    </row>
    <row r="4136" spans="1:9">
      <c r="A4136" t="s">
        <v>16</v>
      </c>
      <c r="B4136" t="s">
        <v>692</v>
      </c>
      <c r="C4136" t="str">
        <f t="shared" si="64"/>
        <v xml:space="preserve"> </v>
      </c>
      <c r="D4136">
        <v>1</v>
      </c>
      <c r="E4136">
        <v>1</v>
      </c>
      <c r="F4136" t="s">
        <v>693</v>
      </c>
      <c r="G4136" s="3"/>
      <c r="H4136" s="3">
        <v>0</v>
      </c>
      <c r="I4136" s="9"/>
    </row>
    <row r="4137" spans="1:9">
      <c r="A4137" s="1" t="s">
        <v>16</v>
      </c>
      <c r="B4137" s="1" t="s">
        <v>692</v>
      </c>
      <c r="C4137" t="str">
        <f t="shared" si="64"/>
        <v xml:space="preserve"> </v>
      </c>
      <c r="D4137" s="1">
        <v>1</v>
      </c>
      <c r="E4137" s="1">
        <v>1</v>
      </c>
      <c r="F4137" s="1" t="s">
        <v>693</v>
      </c>
      <c r="G4137" s="3"/>
      <c r="H4137" s="3">
        <v>0</v>
      </c>
      <c r="I4137" s="9"/>
    </row>
    <row r="4138" spans="1:9">
      <c r="A4138" t="s">
        <v>16</v>
      </c>
      <c r="B4138" t="s">
        <v>692</v>
      </c>
      <c r="C4138" t="str">
        <f t="shared" si="64"/>
        <v xml:space="preserve"> </v>
      </c>
      <c r="D4138">
        <v>1</v>
      </c>
      <c r="E4138">
        <v>1</v>
      </c>
      <c r="F4138" t="s">
        <v>693</v>
      </c>
      <c r="G4138" s="3"/>
      <c r="H4138" s="3">
        <v>0</v>
      </c>
      <c r="I4138" s="9"/>
    </row>
    <row r="4139" spans="1:9">
      <c r="A4139" s="1" t="s">
        <v>16</v>
      </c>
      <c r="B4139" s="1" t="s">
        <v>692</v>
      </c>
      <c r="C4139" t="str">
        <f t="shared" si="64"/>
        <v xml:space="preserve"> </v>
      </c>
      <c r="D4139" s="1">
        <v>1</v>
      </c>
      <c r="E4139" s="1">
        <v>1</v>
      </c>
      <c r="F4139" s="1" t="s">
        <v>693</v>
      </c>
      <c r="G4139" s="3"/>
      <c r="H4139" s="3">
        <v>0</v>
      </c>
      <c r="I4139" s="9"/>
    </row>
    <row r="4140" spans="1:9">
      <c r="A4140" t="s">
        <v>16</v>
      </c>
      <c r="B4140" t="s">
        <v>692</v>
      </c>
      <c r="C4140" t="str">
        <f t="shared" si="64"/>
        <v>1798</v>
      </c>
      <c r="D4140">
        <v>1</v>
      </c>
      <c r="E4140">
        <v>1</v>
      </c>
      <c r="F4140" t="s">
        <v>693</v>
      </c>
      <c r="G4140" t="s">
        <v>15</v>
      </c>
      <c r="H4140" s="2">
        <f>H4124-SUMIF(G4125:G4139,"&lt;&gt;",H4125:H4139)</f>
        <v>0</v>
      </c>
    </row>
    <row r="4141" spans="1:9">
      <c r="A4141" s="1"/>
      <c r="B4141" s="1"/>
      <c r="C4141" t="str">
        <f t="shared" si="64"/>
        <v xml:space="preserve"> </v>
      </c>
      <c r="D4141" s="1"/>
      <c r="E4141" s="1"/>
      <c r="F4141" s="1"/>
      <c r="G4141" s="1"/>
      <c r="H4141" s="1"/>
      <c r="I4141" s="43"/>
    </row>
    <row r="4142" spans="1:9">
      <c r="A4142" t="s">
        <v>16</v>
      </c>
      <c r="B4142" t="s">
        <v>694</v>
      </c>
      <c r="C4142" t="str">
        <f t="shared" si="64"/>
        <v xml:space="preserve"> </v>
      </c>
      <c r="D4142">
        <v>1</v>
      </c>
      <c r="E4142">
        <v>1</v>
      </c>
      <c r="F4142" t="s">
        <v>695</v>
      </c>
      <c r="G4142" t="s">
        <v>13</v>
      </c>
      <c r="H4142" s="2">
        <f>VLOOKUP(B4142,'uc_2024-25'!D:U, 18, FALSE)</f>
        <v>0</v>
      </c>
      <c r="I4142" s="9"/>
    </row>
    <row r="4143" spans="1:9">
      <c r="A4143" s="1" t="s">
        <v>16</v>
      </c>
      <c r="B4143" s="1" t="s">
        <v>694</v>
      </c>
      <c r="C4143" t="str">
        <f t="shared" si="64"/>
        <v xml:space="preserve"> </v>
      </c>
      <c r="D4143" s="1">
        <v>1</v>
      </c>
      <c r="E4143" s="1">
        <v>1</v>
      </c>
      <c r="F4143" s="1" t="s">
        <v>695</v>
      </c>
      <c r="G4143" s="4" t="str">
        <f>VLOOKUP(B4142,'uc_2024-25'!D:AB, 25, FALSE)</f>
        <v>Coordenação externa ao ISA</v>
      </c>
      <c r="H4143" s="3">
        <v>0</v>
      </c>
      <c r="I4143" s="9"/>
    </row>
    <row r="4144" spans="1:9">
      <c r="A4144" t="s">
        <v>16</v>
      </c>
      <c r="B4144" t="s">
        <v>694</v>
      </c>
      <c r="C4144" t="str">
        <f t="shared" si="64"/>
        <v xml:space="preserve"> </v>
      </c>
      <c r="D4144">
        <v>1</v>
      </c>
      <c r="E4144">
        <v>1</v>
      </c>
      <c r="F4144" t="s">
        <v>695</v>
      </c>
      <c r="G4144" s="3"/>
      <c r="H4144" s="3">
        <v>0</v>
      </c>
      <c r="I4144" s="9"/>
    </row>
    <row r="4145" spans="1:9">
      <c r="A4145" s="1" t="s">
        <v>16</v>
      </c>
      <c r="B4145" s="1" t="s">
        <v>694</v>
      </c>
      <c r="C4145" t="str">
        <f t="shared" si="64"/>
        <v xml:space="preserve"> </v>
      </c>
      <c r="D4145" s="1">
        <v>1</v>
      </c>
      <c r="E4145" s="1">
        <v>1</v>
      </c>
      <c r="F4145" s="1" t="s">
        <v>695</v>
      </c>
      <c r="G4145" s="3"/>
      <c r="H4145" s="3">
        <v>0</v>
      </c>
      <c r="I4145" s="9"/>
    </row>
    <row r="4146" spans="1:9">
      <c r="A4146" t="s">
        <v>16</v>
      </c>
      <c r="B4146" t="s">
        <v>694</v>
      </c>
      <c r="C4146" t="str">
        <f t="shared" si="64"/>
        <v xml:space="preserve"> </v>
      </c>
      <c r="D4146">
        <v>1</v>
      </c>
      <c r="E4146">
        <v>1</v>
      </c>
      <c r="F4146" t="s">
        <v>695</v>
      </c>
      <c r="G4146" s="3"/>
      <c r="H4146" s="3">
        <v>0</v>
      </c>
      <c r="I4146" s="9"/>
    </row>
    <row r="4147" spans="1:9">
      <c r="A4147" s="1" t="s">
        <v>16</v>
      </c>
      <c r="B4147" s="1" t="s">
        <v>694</v>
      </c>
      <c r="C4147" t="str">
        <f t="shared" si="64"/>
        <v xml:space="preserve"> </v>
      </c>
      <c r="D4147" s="1">
        <v>1</v>
      </c>
      <c r="E4147" s="1">
        <v>1</v>
      </c>
      <c r="F4147" s="1" t="s">
        <v>695</v>
      </c>
      <c r="G4147" s="3"/>
      <c r="H4147" s="3">
        <v>0</v>
      </c>
      <c r="I4147" s="9"/>
    </row>
    <row r="4148" spans="1:9">
      <c r="A4148" t="s">
        <v>16</v>
      </c>
      <c r="B4148" t="s">
        <v>694</v>
      </c>
      <c r="C4148" t="str">
        <f t="shared" si="64"/>
        <v xml:space="preserve"> </v>
      </c>
      <c r="D4148">
        <v>1</v>
      </c>
      <c r="E4148">
        <v>1</v>
      </c>
      <c r="F4148" t="s">
        <v>695</v>
      </c>
      <c r="G4148" s="3"/>
      <c r="H4148" s="3">
        <v>0</v>
      </c>
      <c r="I4148" s="9"/>
    </row>
    <row r="4149" spans="1:9">
      <c r="A4149" s="1" t="s">
        <v>16</v>
      </c>
      <c r="B4149" s="1" t="s">
        <v>694</v>
      </c>
      <c r="C4149" t="str">
        <f t="shared" si="64"/>
        <v xml:space="preserve"> </v>
      </c>
      <c r="D4149" s="1">
        <v>1</v>
      </c>
      <c r="E4149" s="1">
        <v>1</v>
      </c>
      <c r="F4149" s="1" t="s">
        <v>695</v>
      </c>
      <c r="G4149" s="3"/>
      <c r="H4149" s="3">
        <v>0</v>
      </c>
      <c r="I4149" s="9"/>
    </row>
    <row r="4150" spans="1:9">
      <c r="A4150" t="s">
        <v>16</v>
      </c>
      <c r="B4150" t="s">
        <v>694</v>
      </c>
      <c r="C4150" t="str">
        <f t="shared" si="64"/>
        <v xml:space="preserve"> </v>
      </c>
      <c r="D4150">
        <v>1</v>
      </c>
      <c r="E4150">
        <v>1</v>
      </c>
      <c r="F4150" t="s">
        <v>695</v>
      </c>
      <c r="G4150" s="3"/>
      <c r="H4150" s="3">
        <v>0</v>
      </c>
      <c r="I4150" s="9"/>
    </row>
    <row r="4151" spans="1:9">
      <c r="A4151" s="1" t="s">
        <v>16</v>
      </c>
      <c r="B4151" s="1" t="s">
        <v>694</v>
      </c>
      <c r="C4151" t="str">
        <f t="shared" si="64"/>
        <v xml:space="preserve"> </v>
      </c>
      <c r="D4151" s="1">
        <v>1</v>
      </c>
      <c r="E4151" s="1">
        <v>1</v>
      </c>
      <c r="F4151" s="1" t="s">
        <v>695</v>
      </c>
      <c r="G4151" s="3"/>
      <c r="H4151" s="3">
        <v>0</v>
      </c>
      <c r="I4151" s="9"/>
    </row>
    <row r="4152" spans="1:9">
      <c r="A4152" t="s">
        <v>16</v>
      </c>
      <c r="B4152" t="s">
        <v>694</v>
      </c>
      <c r="C4152" t="str">
        <f t="shared" si="64"/>
        <v xml:space="preserve"> </v>
      </c>
      <c r="D4152">
        <v>1</v>
      </c>
      <c r="E4152">
        <v>1</v>
      </c>
      <c r="F4152" t="s">
        <v>695</v>
      </c>
      <c r="G4152" s="3"/>
      <c r="H4152" s="3">
        <v>0</v>
      </c>
      <c r="I4152" s="9"/>
    </row>
    <row r="4153" spans="1:9">
      <c r="A4153" s="1" t="s">
        <v>16</v>
      </c>
      <c r="B4153" s="1" t="s">
        <v>694</v>
      </c>
      <c r="C4153" t="str">
        <f t="shared" si="64"/>
        <v xml:space="preserve"> </v>
      </c>
      <c r="D4153" s="1">
        <v>1</v>
      </c>
      <c r="E4153" s="1">
        <v>1</v>
      </c>
      <c r="F4153" s="1" t="s">
        <v>695</v>
      </c>
      <c r="G4153" s="3"/>
      <c r="H4153" s="3">
        <v>0</v>
      </c>
      <c r="I4153" s="9"/>
    </row>
    <row r="4154" spans="1:9">
      <c r="A4154" t="s">
        <v>16</v>
      </c>
      <c r="B4154" t="s">
        <v>694</v>
      </c>
      <c r="C4154" t="str">
        <f t="shared" si="64"/>
        <v xml:space="preserve"> </v>
      </c>
      <c r="D4154">
        <v>1</v>
      </c>
      <c r="E4154">
        <v>1</v>
      </c>
      <c r="F4154" t="s">
        <v>695</v>
      </c>
      <c r="G4154" s="3"/>
      <c r="H4154" s="3">
        <v>0</v>
      </c>
      <c r="I4154" s="9"/>
    </row>
    <row r="4155" spans="1:9">
      <c r="A4155" s="1" t="s">
        <v>16</v>
      </c>
      <c r="B4155" s="1" t="s">
        <v>694</v>
      </c>
      <c r="C4155" t="str">
        <f t="shared" si="64"/>
        <v xml:space="preserve"> </v>
      </c>
      <c r="D4155" s="1">
        <v>1</v>
      </c>
      <c r="E4155" s="1">
        <v>1</v>
      </c>
      <c r="F4155" s="1" t="s">
        <v>695</v>
      </c>
      <c r="G4155" s="3"/>
      <c r="H4155" s="3">
        <v>0</v>
      </c>
      <c r="I4155" s="9"/>
    </row>
    <row r="4156" spans="1:9">
      <c r="A4156" t="s">
        <v>16</v>
      </c>
      <c r="B4156" t="s">
        <v>694</v>
      </c>
      <c r="C4156" t="str">
        <f t="shared" si="64"/>
        <v xml:space="preserve"> </v>
      </c>
      <c r="D4156">
        <v>1</v>
      </c>
      <c r="E4156">
        <v>1</v>
      </c>
      <c r="F4156" t="s">
        <v>695</v>
      </c>
      <c r="G4156" s="3"/>
      <c r="H4156" s="3">
        <v>0</v>
      </c>
      <c r="I4156" s="9"/>
    </row>
    <row r="4157" spans="1:9">
      <c r="A4157" s="1" t="s">
        <v>16</v>
      </c>
      <c r="B4157" s="1" t="s">
        <v>694</v>
      </c>
      <c r="C4157" t="str">
        <f t="shared" si="64"/>
        <v xml:space="preserve"> </v>
      </c>
      <c r="D4157" s="1">
        <v>1</v>
      </c>
      <c r="E4157" s="1">
        <v>1</v>
      </c>
      <c r="F4157" s="1" t="s">
        <v>695</v>
      </c>
      <c r="G4157" s="3"/>
      <c r="H4157" s="3">
        <v>0</v>
      </c>
      <c r="I4157" s="9"/>
    </row>
    <row r="4158" spans="1:9">
      <c r="A4158" t="s">
        <v>16</v>
      </c>
      <c r="B4158" t="s">
        <v>694</v>
      </c>
      <c r="C4158" t="str">
        <f t="shared" si="64"/>
        <v>10057</v>
      </c>
      <c r="D4158">
        <v>1</v>
      </c>
      <c r="E4158">
        <v>1</v>
      </c>
      <c r="F4158" t="s">
        <v>695</v>
      </c>
      <c r="G4158" t="s">
        <v>15</v>
      </c>
      <c r="H4158" s="2">
        <f>H4142-SUMIF(G4143:G4157,"&lt;&gt;",H4143:H4157)</f>
        <v>0</v>
      </c>
    </row>
    <row r="4159" spans="1:9">
      <c r="A4159" s="1"/>
      <c r="B4159" s="1"/>
      <c r="C4159" t="str">
        <f t="shared" si="64"/>
        <v xml:space="preserve"> </v>
      </c>
      <c r="D4159" s="1"/>
      <c r="E4159" s="1"/>
      <c r="F4159" s="1"/>
      <c r="G4159" s="1"/>
      <c r="H4159" s="1"/>
      <c r="I4159" s="43"/>
    </row>
    <row r="4160" spans="1:9">
      <c r="A4160" t="s">
        <v>16</v>
      </c>
      <c r="B4160" t="s">
        <v>696</v>
      </c>
      <c r="C4160" t="str">
        <f t="shared" si="64"/>
        <v xml:space="preserve"> </v>
      </c>
      <c r="D4160">
        <v>1</v>
      </c>
      <c r="E4160">
        <v>2</v>
      </c>
      <c r="F4160" t="s">
        <v>697</v>
      </c>
      <c r="G4160" t="s">
        <v>13</v>
      </c>
      <c r="H4160" s="2">
        <f>VLOOKUP(B4160,'uc_2024-25'!D:U, 18, FALSE)</f>
        <v>0</v>
      </c>
      <c r="I4160" s="9"/>
    </row>
    <row r="4161" spans="1:9">
      <c r="A4161" s="1" t="s">
        <v>16</v>
      </c>
      <c r="B4161" s="1" t="s">
        <v>696</v>
      </c>
      <c r="C4161" t="str">
        <f t="shared" si="64"/>
        <v xml:space="preserve"> </v>
      </c>
      <c r="D4161" s="1">
        <v>1</v>
      </c>
      <c r="E4161" s="1">
        <v>2</v>
      </c>
      <c r="F4161" s="1" t="s">
        <v>697</v>
      </c>
      <c r="G4161" s="4" t="str">
        <f>VLOOKUP(B4160,'uc_2024-25'!D:AB, 25, FALSE)</f>
        <v>Coordenação externa ao ISA</v>
      </c>
      <c r="H4161" s="3">
        <v>0</v>
      </c>
      <c r="I4161" s="9"/>
    </row>
    <row r="4162" spans="1:9">
      <c r="A4162" t="s">
        <v>16</v>
      </c>
      <c r="B4162" t="s">
        <v>696</v>
      </c>
      <c r="C4162" t="str">
        <f t="shared" si="64"/>
        <v xml:space="preserve"> </v>
      </c>
      <c r="D4162">
        <v>1</v>
      </c>
      <c r="E4162">
        <v>2</v>
      </c>
      <c r="F4162" t="s">
        <v>697</v>
      </c>
      <c r="G4162" s="3"/>
      <c r="H4162" s="3">
        <v>0</v>
      </c>
      <c r="I4162" s="9"/>
    </row>
    <row r="4163" spans="1:9">
      <c r="A4163" s="1" t="s">
        <v>16</v>
      </c>
      <c r="B4163" s="1" t="s">
        <v>696</v>
      </c>
      <c r="C4163" t="str">
        <f t="shared" ref="C4163:C4226" si="65">IF(G4163="Em falta (positivo); A mais (negativo):",B4163," ")</f>
        <v xml:space="preserve"> </v>
      </c>
      <c r="D4163" s="1">
        <v>1</v>
      </c>
      <c r="E4163" s="1">
        <v>2</v>
      </c>
      <c r="F4163" s="1" t="s">
        <v>697</v>
      </c>
      <c r="G4163" s="3"/>
      <c r="H4163" s="3">
        <v>0</v>
      </c>
      <c r="I4163" s="9"/>
    </row>
    <row r="4164" spans="1:9">
      <c r="A4164" t="s">
        <v>16</v>
      </c>
      <c r="B4164" t="s">
        <v>696</v>
      </c>
      <c r="C4164" t="str">
        <f t="shared" si="65"/>
        <v xml:space="preserve"> </v>
      </c>
      <c r="D4164">
        <v>1</v>
      </c>
      <c r="E4164">
        <v>2</v>
      </c>
      <c r="F4164" t="s">
        <v>697</v>
      </c>
      <c r="G4164" s="3"/>
      <c r="H4164" s="3">
        <v>0</v>
      </c>
      <c r="I4164" s="9"/>
    </row>
    <row r="4165" spans="1:9">
      <c r="A4165" s="1" t="s">
        <v>16</v>
      </c>
      <c r="B4165" s="1" t="s">
        <v>696</v>
      </c>
      <c r="C4165" t="str">
        <f t="shared" si="65"/>
        <v xml:space="preserve"> </v>
      </c>
      <c r="D4165" s="1">
        <v>1</v>
      </c>
      <c r="E4165" s="1">
        <v>2</v>
      </c>
      <c r="F4165" s="1" t="s">
        <v>697</v>
      </c>
      <c r="G4165" s="3"/>
      <c r="H4165" s="3">
        <v>0</v>
      </c>
      <c r="I4165" s="9"/>
    </row>
    <row r="4166" spans="1:9">
      <c r="A4166" t="s">
        <v>16</v>
      </c>
      <c r="B4166" t="s">
        <v>696</v>
      </c>
      <c r="C4166" t="str">
        <f t="shared" si="65"/>
        <v xml:space="preserve"> </v>
      </c>
      <c r="D4166">
        <v>1</v>
      </c>
      <c r="E4166">
        <v>2</v>
      </c>
      <c r="F4166" t="s">
        <v>697</v>
      </c>
      <c r="G4166" s="3"/>
      <c r="H4166" s="3">
        <v>0</v>
      </c>
      <c r="I4166" s="9"/>
    </row>
    <row r="4167" spans="1:9">
      <c r="A4167" s="1" t="s">
        <v>16</v>
      </c>
      <c r="B4167" s="1" t="s">
        <v>696</v>
      </c>
      <c r="C4167" t="str">
        <f t="shared" si="65"/>
        <v xml:space="preserve"> </v>
      </c>
      <c r="D4167" s="1">
        <v>1</v>
      </c>
      <c r="E4167" s="1">
        <v>2</v>
      </c>
      <c r="F4167" s="1" t="s">
        <v>697</v>
      </c>
      <c r="G4167" s="3"/>
      <c r="H4167" s="3">
        <v>0</v>
      </c>
      <c r="I4167" s="9"/>
    </row>
    <row r="4168" spans="1:9">
      <c r="A4168" t="s">
        <v>16</v>
      </c>
      <c r="B4168" t="s">
        <v>696</v>
      </c>
      <c r="C4168" t="str">
        <f t="shared" si="65"/>
        <v xml:space="preserve"> </v>
      </c>
      <c r="D4168">
        <v>1</v>
      </c>
      <c r="E4168">
        <v>2</v>
      </c>
      <c r="F4168" t="s">
        <v>697</v>
      </c>
      <c r="G4168" s="3"/>
      <c r="H4168" s="3">
        <v>0</v>
      </c>
      <c r="I4168" s="9"/>
    </row>
    <row r="4169" spans="1:9">
      <c r="A4169" s="1" t="s">
        <v>16</v>
      </c>
      <c r="B4169" s="1" t="s">
        <v>696</v>
      </c>
      <c r="C4169" t="str">
        <f t="shared" si="65"/>
        <v xml:space="preserve"> </v>
      </c>
      <c r="D4169" s="1">
        <v>1</v>
      </c>
      <c r="E4169" s="1">
        <v>2</v>
      </c>
      <c r="F4169" s="1" t="s">
        <v>697</v>
      </c>
      <c r="G4169" s="3"/>
      <c r="H4169" s="3">
        <v>0</v>
      </c>
      <c r="I4169" s="9"/>
    </row>
    <row r="4170" spans="1:9">
      <c r="A4170" t="s">
        <v>16</v>
      </c>
      <c r="B4170" t="s">
        <v>696</v>
      </c>
      <c r="C4170" t="str">
        <f t="shared" si="65"/>
        <v xml:space="preserve"> </v>
      </c>
      <c r="D4170">
        <v>1</v>
      </c>
      <c r="E4170">
        <v>2</v>
      </c>
      <c r="F4170" t="s">
        <v>697</v>
      </c>
      <c r="G4170" s="3"/>
      <c r="H4170" s="3">
        <v>0</v>
      </c>
      <c r="I4170" s="9"/>
    </row>
    <row r="4171" spans="1:9">
      <c r="A4171" s="1" t="s">
        <v>16</v>
      </c>
      <c r="B4171" s="1" t="s">
        <v>696</v>
      </c>
      <c r="C4171" t="str">
        <f t="shared" si="65"/>
        <v xml:space="preserve"> </v>
      </c>
      <c r="D4171" s="1">
        <v>1</v>
      </c>
      <c r="E4171" s="1">
        <v>2</v>
      </c>
      <c r="F4171" s="1" t="s">
        <v>697</v>
      </c>
      <c r="G4171" s="3"/>
      <c r="H4171" s="3">
        <v>0</v>
      </c>
      <c r="I4171" s="9"/>
    </row>
    <row r="4172" spans="1:9">
      <c r="A4172" t="s">
        <v>16</v>
      </c>
      <c r="B4172" t="s">
        <v>696</v>
      </c>
      <c r="C4172" t="str">
        <f t="shared" si="65"/>
        <v xml:space="preserve"> </v>
      </c>
      <c r="D4172">
        <v>1</v>
      </c>
      <c r="E4172">
        <v>2</v>
      </c>
      <c r="F4172" t="s">
        <v>697</v>
      </c>
      <c r="G4172" s="3"/>
      <c r="H4172" s="3">
        <v>0</v>
      </c>
      <c r="I4172" s="9"/>
    </row>
    <row r="4173" spans="1:9">
      <c r="A4173" s="1" t="s">
        <v>16</v>
      </c>
      <c r="B4173" s="1" t="s">
        <v>696</v>
      </c>
      <c r="C4173" t="str">
        <f t="shared" si="65"/>
        <v xml:space="preserve"> </v>
      </c>
      <c r="D4173" s="1">
        <v>1</v>
      </c>
      <c r="E4173" s="1">
        <v>2</v>
      </c>
      <c r="F4173" s="1" t="s">
        <v>697</v>
      </c>
      <c r="G4173" s="3"/>
      <c r="H4173" s="3">
        <v>0</v>
      </c>
      <c r="I4173" s="9"/>
    </row>
    <row r="4174" spans="1:9">
      <c r="A4174" t="s">
        <v>16</v>
      </c>
      <c r="B4174" t="s">
        <v>696</v>
      </c>
      <c r="C4174" t="str">
        <f t="shared" si="65"/>
        <v xml:space="preserve"> </v>
      </c>
      <c r="D4174">
        <v>1</v>
      </c>
      <c r="E4174">
        <v>2</v>
      </c>
      <c r="F4174" t="s">
        <v>697</v>
      </c>
      <c r="G4174" s="3"/>
      <c r="H4174" s="3">
        <v>0</v>
      </c>
      <c r="I4174" s="9"/>
    </row>
    <row r="4175" spans="1:9">
      <c r="A4175" s="1" t="s">
        <v>16</v>
      </c>
      <c r="B4175" s="1" t="s">
        <v>696</v>
      </c>
      <c r="C4175" t="str">
        <f t="shared" si="65"/>
        <v xml:space="preserve"> </v>
      </c>
      <c r="D4175" s="1">
        <v>1</v>
      </c>
      <c r="E4175" s="1">
        <v>2</v>
      </c>
      <c r="F4175" s="1" t="s">
        <v>697</v>
      </c>
      <c r="G4175" s="3"/>
      <c r="H4175" s="3">
        <v>0</v>
      </c>
      <c r="I4175" s="9"/>
    </row>
    <row r="4176" spans="1:9">
      <c r="A4176" t="s">
        <v>16</v>
      </c>
      <c r="B4176" t="s">
        <v>696</v>
      </c>
      <c r="C4176" t="str">
        <f t="shared" si="65"/>
        <v>10058</v>
      </c>
      <c r="D4176">
        <v>1</v>
      </c>
      <c r="E4176">
        <v>2</v>
      </c>
      <c r="F4176" t="s">
        <v>697</v>
      </c>
      <c r="G4176" t="s">
        <v>15</v>
      </c>
      <c r="H4176" s="2">
        <f>H4160-SUMIF(G4161:G4175,"&lt;&gt;",H4161:H4175)</f>
        <v>0</v>
      </c>
    </row>
    <row r="4177" spans="1:9">
      <c r="A4177" s="1"/>
      <c r="B4177" s="1"/>
      <c r="C4177" t="str">
        <f t="shared" si="65"/>
        <v xml:space="preserve"> </v>
      </c>
      <c r="D4177" s="1"/>
      <c r="E4177" s="1"/>
      <c r="F4177" s="1"/>
      <c r="G4177" s="1"/>
      <c r="H4177" s="1"/>
      <c r="I4177" s="43"/>
    </row>
    <row r="4178" spans="1:9">
      <c r="A4178" t="s">
        <v>16</v>
      </c>
      <c r="B4178" t="s">
        <v>698</v>
      </c>
      <c r="C4178" t="str">
        <f t="shared" si="65"/>
        <v xml:space="preserve"> </v>
      </c>
      <c r="D4178">
        <v>1</v>
      </c>
      <c r="E4178">
        <v>2</v>
      </c>
      <c r="F4178" t="s">
        <v>699</v>
      </c>
      <c r="G4178" t="s">
        <v>13</v>
      </c>
      <c r="H4178" s="2">
        <f>VLOOKUP(B4178,'uc_2024-25'!D:U, 18, FALSE)</f>
        <v>56</v>
      </c>
      <c r="I4178" s="9"/>
    </row>
    <row r="4179" spans="1:9">
      <c r="A4179" s="1" t="s">
        <v>16</v>
      </c>
      <c r="B4179" s="1" t="s">
        <v>698</v>
      </c>
      <c r="C4179" t="str">
        <f t="shared" si="65"/>
        <v xml:space="preserve"> </v>
      </c>
      <c r="D4179" s="1">
        <v>1</v>
      </c>
      <c r="E4179" s="1">
        <v>2</v>
      </c>
      <c r="F4179" s="1" t="s">
        <v>699</v>
      </c>
      <c r="G4179" s="4" t="str">
        <f>VLOOKUP(B4178,'uc_2024-25'!D:AB, 25, FALSE)</f>
        <v>Joana Amaral Paulo</v>
      </c>
      <c r="H4179" s="3">
        <f>H4178/2</f>
        <v>28</v>
      </c>
      <c r="I4179" s="9"/>
    </row>
    <row r="4180" spans="1:9">
      <c r="A4180" t="s">
        <v>16</v>
      </c>
      <c r="B4180" t="s">
        <v>698</v>
      </c>
      <c r="C4180" t="str">
        <f t="shared" si="65"/>
        <v xml:space="preserve"> </v>
      </c>
      <c r="D4180">
        <v>1</v>
      </c>
      <c r="E4180">
        <v>2</v>
      </c>
      <c r="F4180" t="s">
        <v>699</v>
      </c>
      <c r="G4180" s="3" t="s">
        <v>610</v>
      </c>
      <c r="H4180" s="3">
        <v>28</v>
      </c>
      <c r="I4180" s="9"/>
    </row>
    <row r="4181" spans="1:9">
      <c r="A4181" s="1" t="s">
        <v>16</v>
      </c>
      <c r="B4181" s="1" t="s">
        <v>698</v>
      </c>
      <c r="C4181" t="str">
        <f t="shared" si="65"/>
        <v xml:space="preserve"> </v>
      </c>
      <c r="D4181" s="1">
        <v>1</v>
      </c>
      <c r="E4181" s="1">
        <v>2</v>
      </c>
      <c r="F4181" s="1" t="s">
        <v>699</v>
      </c>
      <c r="G4181" s="3"/>
      <c r="H4181" s="3">
        <v>0</v>
      </c>
      <c r="I4181" s="9"/>
    </row>
    <row r="4182" spans="1:9">
      <c r="A4182" t="s">
        <v>16</v>
      </c>
      <c r="B4182" t="s">
        <v>698</v>
      </c>
      <c r="C4182" t="str">
        <f t="shared" si="65"/>
        <v xml:space="preserve"> </v>
      </c>
      <c r="D4182">
        <v>1</v>
      </c>
      <c r="E4182">
        <v>2</v>
      </c>
      <c r="F4182" t="s">
        <v>699</v>
      </c>
      <c r="G4182" s="3"/>
      <c r="H4182" s="3">
        <v>0</v>
      </c>
      <c r="I4182" s="9"/>
    </row>
    <row r="4183" spans="1:9">
      <c r="A4183" s="1" t="s">
        <v>16</v>
      </c>
      <c r="B4183" s="1" t="s">
        <v>698</v>
      </c>
      <c r="C4183" t="str">
        <f t="shared" si="65"/>
        <v xml:space="preserve"> </v>
      </c>
      <c r="D4183" s="1">
        <v>1</v>
      </c>
      <c r="E4183" s="1">
        <v>2</v>
      </c>
      <c r="F4183" s="1" t="s">
        <v>699</v>
      </c>
      <c r="G4183" s="3"/>
      <c r="H4183" s="3">
        <v>0</v>
      </c>
      <c r="I4183" s="9"/>
    </row>
    <row r="4184" spans="1:9">
      <c r="A4184" t="s">
        <v>16</v>
      </c>
      <c r="B4184" t="s">
        <v>698</v>
      </c>
      <c r="C4184" t="str">
        <f t="shared" si="65"/>
        <v xml:space="preserve"> </v>
      </c>
      <c r="D4184">
        <v>1</v>
      </c>
      <c r="E4184">
        <v>2</v>
      </c>
      <c r="F4184" t="s">
        <v>699</v>
      </c>
      <c r="G4184" s="3"/>
      <c r="H4184" s="3">
        <v>0</v>
      </c>
      <c r="I4184" s="9"/>
    </row>
    <row r="4185" spans="1:9">
      <c r="A4185" s="1" t="s">
        <v>16</v>
      </c>
      <c r="B4185" s="1" t="s">
        <v>698</v>
      </c>
      <c r="C4185" t="str">
        <f t="shared" si="65"/>
        <v xml:space="preserve"> </v>
      </c>
      <c r="D4185" s="1">
        <v>1</v>
      </c>
      <c r="E4185" s="1">
        <v>2</v>
      </c>
      <c r="F4185" s="1" t="s">
        <v>699</v>
      </c>
      <c r="G4185" s="3"/>
      <c r="H4185" s="3">
        <v>0</v>
      </c>
      <c r="I4185" s="9"/>
    </row>
    <row r="4186" spans="1:9">
      <c r="A4186" t="s">
        <v>16</v>
      </c>
      <c r="B4186" t="s">
        <v>698</v>
      </c>
      <c r="C4186" t="str">
        <f t="shared" si="65"/>
        <v xml:space="preserve"> </v>
      </c>
      <c r="D4186">
        <v>1</v>
      </c>
      <c r="E4186">
        <v>2</v>
      </c>
      <c r="F4186" t="s">
        <v>699</v>
      </c>
      <c r="G4186" s="3"/>
      <c r="H4186" s="3">
        <v>0</v>
      </c>
      <c r="I4186" s="9"/>
    </row>
    <row r="4187" spans="1:9">
      <c r="A4187" s="1" t="s">
        <v>16</v>
      </c>
      <c r="B4187" s="1" t="s">
        <v>698</v>
      </c>
      <c r="C4187" t="str">
        <f t="shared" si="65"/>
        <v xml:space="preserve"> </v>
      </c>
      <c r="D4187" s="1">
        <v>1</v>
      </c>
      <c r="E4187" s="1">
        <v>2</v>
      </c>
      <c r="F4187" s="1" t="s">
        <v>699</v>
      </c>
      <c r="G4187" s="3"/>
      <c r="H4187" s="3">
        <v>0</v>
      </c>
      <c r="I4187" s="9"/>
    </row>
    <row r="4188" spans="1:9">
      <c r="A4188" t="s">
        <v>16</v>
      </c>
      <c r="B4188" t="s">
        <v>698</v>
      </c>
      <c r="C4188" t="str">
        <f t="shared" si="65"/>
        <v xml:space="preserve"> </v>
      </c>
      <c r="D4188">
        <v>1</v>
      </c>
      <c r="E4188">
        <v>2</v>
      </c>
      <c r="F4188" t="s">
        <v>699</v>
      </c>
      <c r="G4188" s="3"/>
      <c r="H4188" s="3">
        <v>0</v>
      </c>
      <c r="I4188" s="9"/>
    </row>
    <row r="4189" spans="1:9">
      <c r="A4189" s="1" t="s">
        <v>16</v>
      </c>
      <c r="B4189" s="1" t="s">
        <v>698</v>
      </c>
      <c r="C4189" t="str">
        <f t="shared" si="65"/>
        <v xml:space="preserve"> </v>
      </c>
      <c r="D4189" s="1">
        <v>1</v>
      </c>
      <c r="E4189" s="1">
        <v>2</v>
      </c>
      <c r="F4189" s="1" t="s">
        <v>699</v>
      </c>
      <c r="G4189" s="3"/>
      <c r="H4189" s="3">
        <v>0</v>
      </c>
      <c r="I4189" s="9"/>
    </row>
    <row r="4190" spans="1:9">
      <c r="A4190" t="s">
        <v>16</v>
      </c>
      <c r="B4190" t="s">
        <v>698</v>
      </c>
      <c r="C4190" t="str">
        <f t="shared" si="65"/>
        <v xml:space="preserve"> </v>
      </c>
      <c r="D4190">
        <v>1</v>
      </c>
      <c r="E4190">
        <v>2</v>
      </c>
      <c r="F4190" t="s">
        <v>699</v>
      </c>
      <c r="G4190" s="3"/>
      <c r="H4190" s="3">
        <v>0</v>
      </c>
      <c r="I4190" s="9"/>
    </row>
    <row r="4191" spans="1:9">
      <c r="A4191" s="1" t="s">
        <v>16</v>
      </c>
      <c r="B4191" s="1" t="s">
        <v>698</v>
      </c>
      <c r="C4191" t="str">
        <f t="shared" si="65"/>
        <v xml:space="preserve"> </v>
      </c>
      <c r="D4191" s="1">
        <v>1</v>
      </c>
      <c r="E4191" s="1">
        <v>2</v>
      </c>
      <c r="F4191" s="1" t="s">
        <v>699</v>
      </c>
      <c r="G4191" s="3"/>
      <c r="H4191" s="3">
        <v>0</v>
      </c>
      <c r="I4191" s="9"/>
    </row>
    <row r="4192" spans="1:9">
      <c r="A4192" t="s">
        <v>16</v>
      </c>
      <c r="B4192" t="s">
        <v>698</v>
      </c>
      <c r="C4192" t="str">
        <f t="shared" si="65"/>
        <v xml:space="preserve"> </v>
      </c>
      <c r="D4192">
        <v>1</v>
      </c>
      <c r="E4192">
        <v>2</v>
      </c>
      <c r="F4192" t="s">
        <v>699</v>
      </c>
      <c r="G4192" s="3"/>
      <c r="H4192" s="3">
        <v>0</v>
      </c>
      <c r="I4192" s="9"/>
    </row>
    <row r="4193" spans="1:9">
      <c r="A4193" s="1" t="s">
        <v>16</v>
      </c>
      <c r="B4193" s="1" t="s">
        <v>698</v>
      </c>
      <c r="C4193" t="str">
        <f t="shared" si="65"/>
        <v xml:space="preserve"> </v>
      </c>
      <c r="D4193" s="1">
        <v>1</v>
      </c>
      <c r="E4193" s="1">
        <v>2</v>
      </c>
      <c r="F4193" s="1" t="s">
        <v>699</v>
      </c>
      <c r="G4193" s="3"/>
      <c r="H4193" s="3">
        <v>0</v>
      </c>
      <c r="I4193" s="9"/>
    </row>
    <row r="4194" spans="1:9">
      <c r="A4194" t="s">
        <v>16</v>
      </c>
      <c r="B4194" t="s">
        <v>698</v>
      </c>
      <c r="C4194" t="str">
        <f t="shared" si="65"/>
        <v>10056</v>
      </c>
      <c r="D4194">
        <v>1</v>
      </c>
      <c r="E4194">
        <v>2</v>
      </c>
      <c r="F4194" t="s">
        <v>699</v>
      </c>
      <c r="G4194" t="s">
        <v>15</v>
      </c>
      <c r="H4194" s="2">
        <f>H4178-SUMIF(G4179:G4193,"&lt;&gt;",H4179:H4193)</f>
        <v>0</v>
      </c>
    </row>
    <row r="4195" spans="1:9">
      <c r="A4195" s="1"/>
      <c r="B4195" s="1"/>
      <c r="C4195" t="str">
        <f t="shared" si="65"/>
        <v xml:space="preserve"> </v>
      </c>
      <c r="D4195" s="1"/>
      <c r="E4195" s="1"/>
      <c r="F4195" s="1"/>
      <c r="G4195" s="1"/>
      <c r="H4195" s="1"/>
      <c r="I4195" s="43"/>
    </row>
    <row r="4196" spans="1:9" ht="45.75">
      <c r="A4196" t="s">
        <v>16</v>
      </c>
      <c r="B4196" t="s">
        <v>700</v>
      </c>
      <c r="C4196" t="str">
        <f t="shared" si="65"/>
        <v xml:space="preserve"> </v>
      </c>
      <c r="D4196">
        <v>1</v>
      </c>
      <c r="E4196">
        <v>1</v>
      </c>
      <c r="F4196" t="s">
        <v>701</v>
      </c>
      <c r="G4196" t="s">
        <v>13</v>
      </c>
      <c r="H4196" s="2">
        <f>VLOOKUP(B4196,'uc_2024-25'!D:U, 18, FALSE)</f>
        <v>0</v>
      </c>
      <c r="I4196" s="9" t="s">
        <v>702</v>
      </c>
    </row>
    <row r="4197" spans="1:9">
      <c r="A4197" s="1" t="s">
        <v>16</v>
      </c>
      <c r="B4197" s="1" t="s">
        <v>700</v>
      </c>
      <c r="C4197" t="str">
        <f t="shared" si="65"/>
        <v xml:space="preserve"> </v>
      </c>
      <c r="D4197" s="1">
        <v>1</v>
      </c>
      <c r="E4197" s="1">
        <v>1</v>
      </c>
      <c r="F4197" s="1" t="s">
        <v>701</v>
      </c>
      <c r="G4197" s="4" t="str">
        <f>VLOOKUP(B4196,'uc_2024-25'!D:AB, 25, FALSE)</f>
        <v>Joana Amaral Paulo</v>
      </c>
      <c r="H4197" s="3">
        <v>0</v>
      </c>
      <c r="I4197" s="9"/>
    </row>
    <row r="4198" spans="1:9">
      <c r="A4198" t="s">
        <v>16</v>
      </c>
      <c r="B4198" t="s">
        <v>700</v>
      </c>
      <c r="C4198" t="str">
        <f t="shared" si="65"/>
        <v xml:space="preserve"> </v>
      </c>
      <c r="D4198">
        <v>1</v>
      </c>
      <c r="E4198">
        <v>1</v>
      </c>
      <c r="F4198" t="s">
        <v>701</v>
      </c>
      <c r="G4198" s="3"/>
      <c r="H4198" s="3">
        <v>0</v>
      </c>
      <c r="I4198" s="9"/>
    </row>
    <row r="4199" spans="1:9">
      <c r="A4199" s="1" t="s">
        <v>16</v>
      </c>
      <c r="B4199" s="1" t="s">
        <v>700</v>
      </c>
      <c r="C4199" t="str">
        <f t="shared" si="65"/>
        <v xml:space="preserve"> </v>
      </c>
      <c r="D4199" s="1">
        <v>1</v>
      </c>
      <c r="E4199" s="1">
        <v>1</v>
      </c>
      <c r="F4199" s="1" t="s">
        <v>701</v>
      </c>
      <c r="G4199" s="3"/>
      <c r="H4199" s="3">
        <v>0</v>
      </c>
      <c r="I4199" s="9"/>
    </row>
    <row r="4200" spans="1:9">
      <c r="A4200" t="s">
        <v>16</v>
      </c>
      <c r="B4200" t="s">
        <v>700</v>
      </c>
      <c r="C4200" t="str">
        <f t="shared" si="65"/>
        <v xml:space="preserve"> </v>
      </c>
      <c r="D4200">
        <v>1</v>
      </c>
      <c r="E4200">
        <v>1</v>
      </c>
      <c r="F4200" t="s">
        <v>701</v>
      </c>
      <c r="G4200" s="3"/>
      <c r="H4200" s="3">
        <v>0</v>
      </c>
      <c r="I4200" s="9"/>
    </row>
    <row r="4201" spans="1:9">
      <c r="A4201" s="1" t="s">
        <v>16</v>
      </c>
      <c r="B4201" s="1" t="s">
        <v>700</v>
      </c>
      <c r="C4201" t="str">
        <f t="shared" si="65"/>
        <v xml:space="preserve"> </v>
      </c>
      <c r="D4201" s="1">
        <v>1</v>
      </c>
      <c r="E4201" s="1">
        <v>1</v>
      </c>
      <c r="F4201" s="1" t="s">
        <v>701</v>
      </c>
      <c r="G4201" s="3"/>
      <c r="H4201" s="3">
        <v>0</v>
      </c>
      <c r="I4201" s="9"/>
    </row>
    <row r="4202" spans="1:9">
      <c r="A4202" t="s">
        <v>16</v>
      </c>
      <c r="B4202" t="s">
        <v>700</v>
      </c>
      <c r="C4202" t="str">
        <f t="shared" si="65"/>
        <v xml:space="preserve"> </v>
      </c>
      <c r="D4202">
        <v>1</v>
      </c>
      <c r="E4202">
        <v>1</v>
      </c>
      <c r="F4202" t="s">
        <v>701</v>
      </c>
      <c r="G4202" s="3"/>
      <c r="H4202" s="3">
        <v>0</v>
      </c>
      <c r="I4202" s="9"/>
    </row>
    <row r="4203" spans="1:9">
      <c r="A4203" s="1" t="s">
        <v>16</v>
      </c>
      <c r="B4203" s="1" t="s">
        <v>700</v>
      </c>
      <c r="C4203" t="str">
        <f t="shared" si="65"/>
        <v xml:space="preserve"> </v>
      </c>
      <c r="D4203" s="1">
        <v>1</v>
      </c>
      <c r="E4203" s="1">
        <v>1</v>
      </c>
      <c r="F4203" s="1" t="s">
        <v>701</v>
      </c>
      <c r="G4203" s="3"/>
      <c r="H4203" s="3">
        <v>0</v>
      </c>
      <c r="I4203" s="9"/>
    </row>
    <row r="4204" spans="1:9">
      <c r="A4204" t="s">
        <v>16</v>
      </c>
      <c r="B4204" t="s">
        <v>700</v>
      </c>
      <c r="C4204" t="str">
        <f t="shared" si="65"/>
        <v xml:space="preserve"> </v>
      </c>
      <c r="D4204">
        <v>1</v>
      </c>
      <c r="E4204">
        <v>1</v>
      </c>
      <c r="F4204" t="s">
        <v>701</v>
      </c>
      <c r="G4204" s="3"/>
      <c r="H4204" s="3">
        <v>0</v>
      </c>
      <c r="I4204" s="9"/>
    </row>
    <row r="4205" spans="1:9">
      <c r="A4205" s="1" t="s">
        <v>16</v>
      </c>
      <c r="B4205" s="1" t="s">
        <v>700</v>
      </c>
      <c r="C4205" t="str">
        <f t="shared" si="65"/>
        <v xml:space="preserve"> </v>
      </c>
      <c r="D4205" s="1">
        <v>1</v>
      </c>
      <c r="E4205" s="1">
        <v>1</v>
      </c>
      <c r="F4205" s="1" t="s">
        <v>701</v>
      </c>
      <c r="G4205" s="3"/>
      <c r="H4205" s="3">
        <v>0</v>
      </c>
      <c r="I4205" s="9"/>
    </row>
    <row r="4206" spans="1:9">
      <c r="A4206" t="s">
        <v>16</v>
      </c>
      <c r="B4206" t="s">
        <v>700</v>
      </c>
      <c r="C4206" t="str">
        <f t="shared" si="65"/>
        <v xml:space="preserve"> </v>
      </c>
      <c r="D4206">
        <v>1</v>
      </c>
      <c r="E4206">
        <v>1</v>
      </c>
      <c r="F4206" t="s">
        <v>701</v>
      </c>
      <c r="G4206" s="3"/>
      <c r="H4206" s="3">
        <v>0</v>
      </c>
      <c r="I4206" s="9"/>
    </row>
    <row r="4207" spans="1:9">
      <c r="A4207" s="1" t="s">
        <v>16</v>
      </c>
      <c r="B4207" s="1" t="s">
        <v>700</v>
      </c>
      <c r="C4207" t="str">
        <f t="shared" si="65"/>
        <v xml:space="preserve"> </v>
      </c>
      <c r="D4207" s="1">
        <v>1</v>
      </c>
      <c r="E4207" s="1">
        <v>1</v>
      </c>
      <c r="F4207" s="1" t="s">
        <v>701</v>
      </c>
      <c r="G4207" s="3"/>
      <c r="H4207" s="3">
        <v>0</v>
      </c>
      <c r="I4207" s="9"/>
    </row>
    <row r="4208" spans="1:9">
      <c r="A4208" t="s">
        <v>16</v>
      </c>
      <c r="B4208" t="s">
        <v>700</v>
      </c>
      <c r="C4208" t="str">
        <f t="shared" si="65"/>
        <v xml:space="preserve"> </v>
      </c>
      <c r="D4208">
        <v>1</v>
      </c>
      <c r="E4208">
        <v>1</v>
      </c>
      <c r="F4208" t="s">
        <v>701</v>
      </c>
      <c r="G4208" s="3"/>
      <c r="H4208" s="3">
        <v>0</v>
      </c>
      <c r="I4208" s="9"/>
    </row>
    <row r="4209" spans="1:9">
      <c r="A4209" s="1" t="s">
        <v>16</v>
      </c>
      <c r="B4209" s="1" t="s">
        <v>700</v>
      </c>
      <c r="C4209" t="str">
        <f t="shared" si="65"/>
        <v xml:space="preserve"> </v>
      </c>
      <c r="D4209" s="1">
        <v>1</v>
      </c>
      <c r="E4209" s="1">
        <v>1</v>
      </c>
      <c r="F4209" s="1" t="s">
        <v>701</v>
      </c>
      <c r="G4209" s="3"/>
      <c r="H4209" s="3">
        <v>0</v>
      </c>
      <c r="I4209" s="9"/>
    </row>
    <row r="4210" spans="1:9">
      <c r="A4210" t="s">
        <v>16</v>
      </c>
      <c r="B4210" t="s">
        <v>700</v>
      </c>
      <c r="C4210" t="str">
        <f t="shared" si="65"/>
        <v xml:space="preserve"> </v>
      </c>
      <c r="D4210">
        <v>1</v>
      </c>
      <c r="E4210">
        <v>1</v>
      </c>
      <c r="F4210" t="s">
        <v>701</v>
      </c>
      <c r="G4210" s="3"/>
      <c r="H4210" s="3">
        <v>0</v>
      </c>
      <c r="I4210" s="9"/>
    </row>
    <row r="4211" spans="1:9">
      <c r="A4211" s="1" t="s">
        <v>16</v>
      </c>
      <c r="B4211" s="1" t="s">
        <v>700</v>
      </c>
      <c r="C4211" t="str">
        <f t="shared" si="65"/>
        <v xml:space="preserve"> </v>
      </c>
      <c r="D4211" s="1">
        <v>1</v>
      </c>
      <c r="E4211" s="1">
        <v>1</v>
      </c>
      <c r="F4211" s="1" t="s">
        <v>701</v>
      </c>
      <c r="G4211" s="3"/>
      <c r="H4211" s="3">
        <v>0</v>
      </c>
      <c r="I4211" s="9"/>
    </row>
    <row r="4212" spans="1:9">
      <c r="A4212" t="s">
        <v>16</v>
      </c>
      <c r="B4212" t="s">
        <v>700</v>
      </c>
      <c r="C4212" t="str">
        <f t="shared" si="65"/>
        <v>1719</v>
      </c>
      <c r="D4212">
        <v>1</v>
      </c>
      <c r="E4212">
        <v>1</v>
      </c>
      <c r="F4212" t="s">
        <v>701</v>
      </c>
      <c r="G4212" t="s">
        <v>15</v>
      </c>
      <c r="H4212" s="2">
        <f>H4196-SUMIF(G4197:G4211,"&lt;&gt;",H4197:H4211)</f>
        <v>0</v>
      </c>
    </row>
    <row r="4213" spans="1:9">
      <c r="A4213" s="1"/>
      <c r="B4213" s="1"/>
      <c r="C4213" t="str">
        <f t="shared" si="65"/>
        <v xml:space="preserve"> </v>
      </c>
      <c r="D4213" s="1"/>
      <c r="E4213" s="1"/>
      <c r="F4213" s="1"/>
      <c r="G4213" s="1"/>
      <c r="H4213" s="1"/>
      <c r="I4213" s="43"/>
    </row>
    <row r="4214" spans="1:9">
      <c r="A4214" t="s">
        <v>16</v>
      </c>
      <c r="B4214" t="s">
        <v>703</v>
      </c>
      <c r="C4214" t="str">
        <f t="shared" si="65"/>
        <v xml:space="preserve"> </v>
      </c>
      <c r="D4214" t="s">
        <v>21</v>
      </c>
      <c r="E4214">
        <v>1</v>
      </c>
      <c r="F4214" t="s">
        <v>704</v>
      </c>
      <c r="G4214" t="s">
        <v>13</v>
      </c>
      <c r="H4214" s="2">
        <f>VLOOKUP(B4214,'uc_2024-25'!D:U, 18, FALSE)</f>
        <v>56</v>
      </c>
      <c r="I4214" s="9"/>
    </row>
    <row r="4215" spans="1:9">
      <c r="A4215" s="1" t="s">
        <v>16</v>
      </c>
      <c r="B4215" s="1" t="s">
        <v>703</v>
      </c>
      <c r="C4215" t="str">
        <f t="shared" si="65"/>
        <v xml:space="preserve"> </v>
      </c>
      <c r="D4215" s="1" t="s">
        <v>21</v>
      </c>
      <c r="E4215" s="1">
        <v>1</v>
      </c>
      <c r="F4215" s="1" t="s">
        <v>704</v>
      </c>
      <c r="G4215" s="4" t="str">
        <f>VLOOKUP(B4214,'uc_2024-25'!D:AB, 25, FALSE)</f>
        <v>José Maria Horta e Costa Silva Santos</v>
      </c>
      <c r="H4215" s="3">
        <v>36</v>
      </c>
      <c r="I4215" s="9"/>
    </row>
    <row r="4216" spans="1:9">
      <c r="A4216" t="s">
        <v>16</v>
      </c>
      <c r="B4216" t="s">
        <v>703</v>
      </c>
      <c r="C4216" t="str">
        <f t="shared" si="65"/>
        <v xml:space="preserve"> </v>
      </c>
      <c r="D4216" t="s">
        <v>21</v>
      </c>
      <c r="E4216">
        <v>1</v>
      </c>
      <c r="F4216" t="s">
        <v>704</v>
      </c>
      <c r="G4216" s="3" t="s">
        <v>141</v>
      </c>
      <c r="H4216" s="3">
        <v>20</v>
      </c>
      <c r="I4216" s="9"/>
    </row>
    <row r="4217" spans="1:9">
      <c r="A4217" s="1" t="s">
        <v>16</v>
      </c>
      <c r="B4217" s="1" t="s">
        <v>703</v>
      </c>
      <c r="C4217" t="str">
        <f t="shared" si="65"/>
        <v xml:space="preserve"> </v>
      </c>
      <c r="D4217" s="1" t="s">
        <v>21</v>
      </c>
      <c r="E4217" s="1">
        <v>1</v>
      </c>
      <c r="F4217" s="1" t="s">
        <v>704</v>
      </c>
      <c r="G4217" s="3"/>
      <c r="H4217" s="3">
        <v>0</v>
      </c>
      <c r="I4217" s="9"/>
    </row>
    <row r="4218" spans="1:9">
      <c r="A4218" t="s">
        <v>16</v>
      </c>
      <c r="B4218" t="s">
        <v>703</v>
      </c>
      <c r="C4218" t="str">
        <f t="shared" si="65"/>
        <v xml:space="preserve"> </v>
      </c>
      <c r="D4218" t="s">
        <v>21</v>
      </c>
      <c r="E4218">
        <v>1</v>
      </c>
      <c r="F4218" t="s">
        <v>704</v>
      </c>
      <c r="G4218" s="3"/>
      <c r="H4218" s="3">
        <v>0</v>
      </c>
      <c r="I4218" s="9"/>
    </row>
    <row r="4219" spans="1:9">
      <c r="A4219" s="1" t="s">
        <v>16</v>
      </c>
      <c r="B4219" s="1" t="s">
        <v>703</v>
      </c>
      <c r="C4219" t="str">
        <f t="shared" si="65"/>
        <v xml:space="preserve"> </v>
      </c>
      <c r="D4219" s="1" t="s">
        <v>21</v>
      </c>
      <c r="E4219" s="1">
        <v>1</v>
      </c>
      <c r="F4219" s="1" t="s">
        <v>704</v>
      </c>
      <c r="G4219" s="3"/>
      <c r="H4219" s="3">
        <v>0</v>
      </c>
      <c r="I4219" s="9"/>
    </row>
    <row r="4220" spans="1:9">
      <c r="A4220" t="s">
        <v>16</v>
      </c>
      <c r="B4220" t="s">
        <v>703</v>
      </c>
      <c r="C4220" t="str">
        <f t="shared" si="65"/>
        <v xml:space="preserve"> </v>
      </c>
      <c r="D4220" t="s">
        <v>21</v>
      </c>
      <c r="E4220">
        <v>1</v>
      </c>
      <c r="F4220" t="s">
        <v>704</v>
      </c>
      <c r="G4220" s="3"/>
      <c r="H4220" s="3">
        <v>0</v>
      </c>
      <c r="I4220" s="9"/>
    </row>
    <row r="4221" spans="1:9">
      <c r="A4221" s="1" t="s">
        <v>16</v>
      </c>
      <c r="B4221" s="1" t="s">
        <v>703</v>
      </c>
      <c r="C4221" t="str">
        <f t="shared" si="65"/>
        <v xml:space="preserve"> </v>
      </c>
      <c r="D4221" s="1" t="s">
        <v>21</v>
      </c>
      <c r="E4221" s="1">
        <v>1</v>
      </c>
      <c r="F4221" s="1" t="s">
        <v>704</v>
      </c>
      <c r="G4221" s="3"/>
      <c r="H4221" s="3">
        <v>0</v>
      </c>
      <c r="I4221" s="9"/>
    </row>
    <row r="4222" spans="1:9">
      <c r="A4222" t="s">
        <v>16</v>
      </c>
      <c r="B4222" t="s">
        <v>703</v>
      </c>
      <c r="C4222" t="str">
        <f t="shared" si="65"/>
        <v xml:space="preserve"> </v>
      </c>
      <c r="D4222" t="s">
        <v>21</v>
      </c>
      <c r="E4222">
        <v>1</v>
      </c>
      <c r="F4222" t="s">
        <v>704</v>
      </c>
      <c r="G4222" s="3"/>
      <c r="H4222" s="3">
        <v>0</v>
      </c>
      <c r="I4222" s="9"/>
    </row>
    <row r="4223" spans="1:9">
      <c r="A4223" s="1" t="s">
        <v>16</v>
      </c>
      <c r="B4223" s="1" t="s">
        <v>703</v>
      </c>
      <c r="C4223" t="str">
        <f t="shared" si="65"/>
        <v xml:space="preserve"> </v>
      </c>
      <c r="D4223" s="1" t="s">
        <v>21</v>
      </c>
      <c r="E4223" s="1">
        <v>1</v>
      </c>
      <c r="F4223" s="1" t="s">
        <v>704</v>
      </c>
      <c r="G4223" s="3"/>
      <c r="H4223" s="3">
        <v>0</v>
      </c>
      <c r="I4223" s="9"/>
    </row>
    <row r="4224" spans="1:9">
      <c r="A4224" t="s">
        <v>16</v>
      </c>
      <c r="B4224" t="s">
        <v>703</v>
      </c>
      <c r="C4224" t="str">
        <f t="shared" si="65"/>
        <v xml:space="preserve"> </v>
      </c>
      <c r="D4224" t="s">
        <v>21</v>
      </c>
      <c r="E4224">
        <v>1</v>
      </c>
      <c r="F4224" t="s">
        <v>704</v>
      </c>
      <c r="G4224" s="3"/>
      <c r="H4224" s="3">
        <v>0</v>
      </c>
      <c r="I4224" s="9"/>
    </row>
    <row r="4225" spans="1:9">
      <c r="A4225" s="1" t="s">
        <v>16</v>
      </c>
      <c r="B4225" s="1" t="s">
        <v>703</v>
      </c>
      <c r="C4225" t="str">
        <f t="shared" si="65"/>
        <v xml:space="preserve"> </v>
      </c>
      <c r="D4225" s="1" t="s">
        <v>21</v>
      </c>
      <c r="E4225" s="1">
        <v>1</v>
      </c>
      <c r="F4225" s="1" t="s">
        <v>704</v>
      </c>
      <c r="G4225" s="3"/>
      <c r="H4225" s="3">
        <v>0</v>
      </c>
      <c r="I4225" s="9"/>
    </row>
    <row r="4226" spans="1:9">
      <c r="A4226" t="s">
        <v>16</v>
      </c>
      <c r="B4226" t="s">
        <v>703</v>
      </c>
      <c r="C4226" t="str">
        <f t="shared" si="65"/>
        <v xml:space="preserve"> </v>
      </c>
      <c r="D4226" t="s">
        <v>21</v>
      </c>
      <c r="E4226">
        <v>1</v>
      </c>
      <c r="F4226" t="s">
        <v>704</v>
      </c>
      <c r="G4226" s="3"/>
      <c r="H4226" s="3">
        <v>0</v>
      </c>
      <c r="I4226" s="9"/>
    </row>
    <row r="4227" spans="1:9">
      <c r="A4227" s="1" t="s">
        <v>16</v>
      </c>
      <c r="B4227" s="1" t="s">
        <v>703</v>
      </c>
      <c r="C4227" t="str">
        <f t="shared" ref="C4227:C4290" si="66">IF(G4227="Em falta (positivo); A mais (negativo):",B4227," ")</f>
        <v xml:space="preserve"> </v>
      </c>
      <c r="D4227" s="1" t="s">
        <v>21</v>
      </c>
      <c r="E4227" s="1">
        <v>1</v>
      </c>
      <c r="F4227" s="1" t="s">
        <v>704</v>
      </c>
      <c r="G4227" s="3"/>
      <c r="H4227" s="3">
        <v>0</v>
      </c>
      <c r="I4227" s="9"/>
    </row>
    <row r="4228" spans="1:9">
      <c r="A4228" t="s">
        <v>16</v>
      </c>
      <c r="B4228" t="s">
        <v>703</v>
      </c>
      <c r="C4228" t="str">
        <f t="shared" si="66"/>
        <v xml:space="preserve"> </v>
      </c>
      <c r="D4228" t="s">
        <v>21</v>
      </c>
      <c r="E4228">
        <v>1</v>
      </c>
      <c r="F4228" t="s">
        <v>704</v>
      </c>
      <c r="G4228" s="3"/>
      <c r="H4228" s="3">
        <v>0</v>
      </c>
      <c r="I4228" s="9"/>
    </row>
    <row r="4229" spans="1:9">
      <c r="A4229" s="1" t="s">
        <v>16</v>
      </c>
      <c r="B4229" s="1" t="s">
        <v>703</v>
      </c>
      <c r="C4229" t="str">
        <f t="shared" si="66"/>
        <v xml:space="preserve"> </v>
      </c>
      <c r="D4229" s="1" t="s">
        <v>21</v>
      </c>
      <c r="E4229" s="1">
        <v>1</v>
      </c>
      <c r="F4229" s="1" t="s">
        <v>704</v>
      </c>
      <c r="G4229" s="3"/>
      <c r="H4229" s="3">
        <v>0</v>
      </c>
      <c r="I4229" s="9"/>
    </row>
    <row r="4230" spans="1:9">
      <c r="A4230" t="s">
        <v>16</v>
      </c>
      <c r="B4230" t="s">
        <v>703</v>
      </c>
      <c r="C4230" t="str">
        <f t="shared" si="66"/>
        <v>2536</v>
      </c>
      <c r="D4230" t="s">
        <v>21</v>
      </c>
      <c r="E4230">
        <v>1</v>
      </c>
      <c r="F4230" t="s">
        <v>704</v>
      </c>
      <c r="G4230" t="s">
        <v>15</v>
      </c>
      <c r="H4230" s="2">
        <f>H4214-SUMIF(G4215:G4229,"&lt;&gt;",H4215:H4229)</f>
        <v>0</v>
      </c>
    </row>
    <row r="4231" spans="1:9">
      <c r="A4231" s="1"/>
      <c r="B4231" s="1"/>
      <c r="C4231" t="str">
        <f t="shared" si="66"/>
        <v xml:space="preserve"> </v>
      </c>
      <c r="D4231" s="1"/>
      <c r="E4231" s="1"/>
      <c r="F4231" s="1"/>
      <c r="G4231" s="1"/>
      <c r="H4231" s="1"/>
      <c r="I4231" s="43"/>
    </row>
    <row r="4232" spans="1:9">
      <c r="A4232" t="s">
        <v>8</v>
      </c>
      <c r="B4232" t="s">
        <v>705</v>
      </c>
      <c r="C4232" t="str">
        <f t="shared" si="66"/>
        <v xml:space="preserve"> </v>
      </c>
      <c r="D4232">
        <v>1</v>
      </c>
      <c r="E4232" t="s">
        <v>21</v>
      </c>
      <c r="F4232" t="s">
        <v>706</v>
      </c>
      <c r="G4232" t="s">
        <v>13</v>
      </c>
      <c r="H4232" s="2">
        <f>VLOOKUP(B4232,'uc_2024-25'!D:U, 18, FALSE)</f>
        <v>56</v>
      </c>
      <c r="I4232" s="9"/>
    </row>
    <row r="4233" spans="1:9">
      <c r="A4233" s="1" t="s">
        <v>8</v>
      </c>
      <c r="B4233" s="1" t="s">
        <v>705</v>
      </c>
      <c r="C4233" t="str">
        <f t="shared" si="66"/>
        <v xml:space="preserve"> </v>
      </c>
      <c r="D4233" s="1">
        <v>1</v>
      </c>
      <c r="E4233" s="1" t="s">
        <v>21</v>
      </c>
      <c r="F4233" s="1" t="s">
        <v>706</v>
      </c>
      <c r="G4233" s="4" t="str">
        <f>VLOOKUP(B4232,'uc_2024-25'!D:AB, 25, FALSE)</f>
        <v>Elsa Maria Félix Gonçalves</v>
      </c>
      <c r="H4233" s="3">
        <v>16</v>
      </c>
      <c r="I4233" s="9"/>
    </row>
    <row r="4234" spans="1:9">
      <c r="A4234" t="s">
        <v>8</v>
      </c>
      <c r="B4234" t="s">
        <v>705</v>
      </c>
      <c r="C4234" t="str">
        <f t="shared" si="66"/>
        <v xml:space="preserve"> </v>
      </c>
      <c r="D4234">
        <v>1</v>
      </c>
      <c r="E4234" t="s">
        <v>21</v>
      </c>
      <c r="F4234" t="s">
        <v>706</v>
      </c>
      <c r="G4234" s="3" t="s">
        <v>48</v>
      </c>
      <c r="H4234" s="3">
        <v>12</v>
      </c>
      <c r="I4234" s="9" t="s">
        <v>707</v>
      </c>
    </row>
    <row r="4235" spans="1:9">
      <c r="A4235" s="1" t="s">
        <v>8</v>
      </c>
      <c r="B4235" s="1" t="s">
        <v>705</v>
      </c>
      <c r="C4235" t="str">
        <f t="shared" si="66"/>
        <v xml:space="preserve"> </v>
      </c>
      <c r="D4235" s="1">
        <v>1</v>
      </c>
      <c r="E4235" s="1" t="s">
        <v>21</v>
      </c>
      <c r="F4235" s="1" t="s">
        <v>706</v>
      </c>
      <c r="G4235" s="3" t="s">
        <v>102</v>
      </c>
      <c r="H4235" s="3">
        <v>10</v>
      </c>
      <c r="I4235" s="9"/>
    </row>
    <row r="4236" spans="1:9">
      <c r="A4236" t="s">
        <v>8</v>
      </c>
      <c r="B4236" t="s">
        <v>705</v>
      </c>
      <c r="C4236" t="str">
        <f t="shared" si="66"/>
        <v xml:space="preserve"> </v>
      </c>
      <c r="D4236">
        <v>1</v>
      </c>
      <c r="E4236" t="s">
        <v>21</v>
      </c>
      <c r="F4236" t="s">
        <v>706</v>
      </c>
      <c r="G4236" s="3" t="s">
        <v>48</v>
      </c>
      <c r="H4236" s="3">
        <v>14</v>
      </c>
      <c r="I4236" s="9" t="s">
        <v>708</v>
      </c>
    </row>
    <row r="4237" spans="1:9">
      <c r="A4237" s="1" t="s">
        <v>8</v>
      </c>
      <c r="B4237" s="1" t="s">
        <v>705</v>
      </c>
      <c r="C4237" t="str">
        <f t="shared" si="66"/>
        <v xml:space="preserve"> </v>
      </c>
      <c r="D4237" s="1">
        <v>1</v>
      </c>
      <c r="E4237" s="1" t="s">
        <v>21</v>
      </c>
      <c r="F4237" s="1" t="s">
        <v>706</v>
      </c>
      <c r="G4237" s="3" t="s">
        <v>426</v>
      </c>
      <c r="H4237" s="3">
        <v>4</v>
      </c>
      <c r="I4237" s="9"/>
    </row>
    <row r="4238" spans="1:9">
      <c r="A4238" t="s">
        <v>8</v>
      </c>
      <c r="B4238" t="s">
        <v>705</v>
      </c>
      <c r="C4238" t="str">
        <f t="shared" si="66"/>
        <v xml:space="preserve"> </v>
      </c>
      <c r="D4238">
        <v>1</v>
      </c>
      <c r="E4238" t="s">
        <v>21</v>
      </c>
      <c r="F4238" t="s">
        <v>706</v>
      </c>
      <c r="G4238" s="3"/>
      <c r="H4238" s="3">
        <v>0</v>
      </c>
      <c r="I4238" s="9"/>
    </row>
    <row r="4239" spans="1:9">
      <c r="A4239" s="1" t="s">
        <v>8</v>
      </c>
      <c r="B4239" s="1" t="s">
        <v>705</v>
      </c>
      <c r="C4239" t="str">
        <f t="shared" si="66"/>
        <v xml:space="preserve"> </v>
      </c>
      <c r="D4239" s="1">
        <v>1</v>
      </c>
      <c r="E4239" s="1" t="s">
        <v>21</v>
      </c>
      <c r="F4239" s="1" t="s">
        <v>706</v>
      </c>
      <c r="G4239" s="3"/>
      <c r="H4239" s="3">
        <v>0</v>
      </c>
      <c r="I4239" s="9"/>
    </row>
    <row r="4240" spans="1:9">
      <c r="A4240" t="s">
        <v>8</v>
      </c>
      <c r="B4240" t="s">
        <v>705</v>
      </c>
      <c r="C4240" t="str">
        <f t="shared" si="66"/>
        <v xml:space="preserve"> </v>
      </c>
      <c r="D4240">
        <v>1</v>
      </c>
      <c r="E4240" t="s">
        <v>21</v>
      </c>
      <c r="F4240" t="s">
        <v>706</v>
      </c>
      <c r="G4240" s="3"/>
      <c r="H4240" s="3">
        <v>0</v>
      </c>
      <c r="I4240" s="9"/>
    </row>
    <row r="4241" spans="1:9">
      <c r="A4241" s="1" t="s">
        <v>8</v>
      </c>
      <c r="B4241" s="1" t="s">
        <v>705</v>
      </c>
      <c r="C4241" t="str">
        <f t="shared" si="66"/>
        <v xml:space="preserve"> </v>
      </c>
      <c r="D4241" s="1">
        <v>1</v>
      </c>
      <c r="E4241" s="1" t="s">
        <v>21</v>
      </c>
      <c r="F4241" s="1" t="s">
        <v>706</v>
      </c>
      <c r="G4241" s="3"/>
      <c r="H4241" s="3">
        <v>0</v>
      </c>
      <c r="I4241" s="9"/>
    </row>
    <row r="4242" spans="1:9">
      <c r="A4242" t="s">
        <v>8</v>
      </c>
      <c r="B4242" t="s">
        <v>705</v>
      </c>
      <c r="C4242" t="str">
        <f t="shared" si="66"/>
        <v xml:space="preserve"> </v>
      </c>
      <c r="D4242">
        <v>1</v>
      </c>
      <c r="E4242" t="s">
        <v>21</v>
      </c>
      <c r="F4242" t="s">
        <v>706</v>
      </c>
      <c r="G4242" s="3"/>
      <c r="H4242" s="3">
        <v>0</v>
      </c>
      <c r="I4242" s="9"/>
    </row>
    <row r="4243" spans="1:9">
      <c r="A4243" s="1" t="s">
        <v>8</v>
      </c>
      <c r="B4243" s="1" t="s">
        <v>705</v>
      </c>
      <c r="C4243" t="str">
        <f t="shared" si="66"/>
        <v xml:space="preserve"> </v>
      </c>
      <c r="D4243" s="1">
        <v>1</v>
      </c>
      <c r="E4243" s="1" t="s">
        <v>21</v>
      </c>
      <c r="F4243" s="1" t="s">
        <v>706</v>
      </c>
      <c r="G4243" s="3"/>
      <c r="H4243" s="3">
        <v>0</v>
      </c>
      <c r="I4243" s="9"/>
    </row>
    <row r="4244" spans="1:9">
      <c r="A4244" t="s">
        <v>8</v>
      </c>
      <c r="B4244" t="s">
        <v>705</v>
      </c>
      <c r="C4244" t="str">
        <f t="shared" si="66"/>
        <v xml:space="preserve"> </v>
      </c>
      <c r="D4244">
        <v>1</v>
      </c>
      <c r="E4244" t="s">
        <v>21</v>
      </c>
      <c r="F4244" t="s">
        <v>706</v>
      </c>
      <c r="G4244" s="3"/>
      <c r="H4244" s="3">
        <v>0</v>
      </c>
      <c r="I4244" s="9"/>
    </row>
    <row r="4245" spans="1:9">
      <c r="A4245" s="1" t="s">
        <v>8</v>
      </c>
      <c r="B4245" s="1" t="s">
        <v>705</v>
      </c>
      <c r="C4245" t="str">
        <f t="shared" si="66"/>
        <v xml:space="preserve"> </v>
      </c>
      <c r="D4245" s="1">
        <v>1</v>
      </c>
      <c r="E4245" s="1" t="s">
        <v>21</v>
      </c>
      <c r="F4245" s="1" t="s">
        <v>706</v>
      </c>
      <c r="G4245" s="3"/>
      <c r="H4245" s="3">
        <v>0</v>
      </c>
      <c r="I4245" s="9"/>
    </row>
    <row r="4246" spans="1:9">
      <c r="A4246" t="s">
        <v>8</v>
      </c>
      <c r="B4246" t="s">
        <v>705</v>
      </c>
      <c r="C4246" t="str">
        <f t="shared" si="66"/>
        <v xml:space="preserve"> </v>
      </c>
      <c r="D4246">
        <v>1</v>
      </c>
      <c r="E4246" t="s">
        <v>21</v>
      </c>
      <c r="F4246" t="s">
        <v>706</v>
      </c>
      <c r="G4246" s="3"/>
      <c r="H4246" s="3">
        <v>0</v>
      </c>
      <c r="I4246" s="9"/>
    </row>
    <row r="4247" spans="1:9">
      <c r="A4247" s="1" t="s">
        <v>8</v>
      </c>
      <c r="B4247" s="1" t="s">
        <v>705</v>
      </c>
      <c r="C4247" t="str">
        <f t="shared" si="66"/>
        <v xml:space="preserve"> </v>
      </c>
      <c r="D4247" s="1">
        <v>1</v>
      </c>
      <c r="E4247" s="1" t="s">
        <v>21</v>
      </c>
      <c r="F4247" s="1" t="s">
        <v>706</v>
      </c>
      <c r="G4247" s="3"/>
      <c r="H4247" s="3">
        <v>0</v>
      </c>
      <c r="I4247" s="9"/>
    </row>
    <row r="4248" spans="1:9">
      <c r="A4248" t="s">
        <v>8</v>
      </c>
      <c r="B4248" t="s">
        <v>705</v>
      </c>
      <c r="C4248" t="str">
        <f t="shared" si="66"/>
        <v>2100</v>
      </c>
      <c r="D4248">
        <v>1</v>
      </c>
      <c r="E4248" t="s">
        <v>21</v>
      </c>
      <c r="F4248" t="s">
        <v>706</v>
      </c>
      <c r="G4248" t="s">
        <v>15</v>
      </c>
      <c r="H4248" s="2">
        <f>H4232-SUMIF(G4233:G4247,"&lt;&gt;",H4233:H4247)</f>
        <v>0</v>
      </c>
    </row>
    <row r="4249" spans="1:9">
      <c r="A4249" s="1"/>
      <c r="B4249" s="1"/>
      <c r="C4249" t="str">
        <f t="shared" si="66"/>
        <v xml:space="preserve"> </v>
      </c>
      <c r="D4249" s="1"/>
      <c r="E4249" s="1"/>
      <c r="F4249" s="1"/>
      <c r="G4249" s="1"/>
      <c r="H4249" s="1"/>
      <c r="I4249" s="43"/>
    </row>
    <row r="4250" spans="1:9">
      <c r="A4250" t="s">
        <v>34</v>
      </c>
      <c r="B4250" t="s">
        <v>709</v>
      </c>
      <c r="C4250" t="str">
        <f t="shared" si="66"/>
        <v xml:space="preserve"> </v>
      </c>
      <c r="D4250">
        <v>3</v>
      </c>
      <c r="E4250">
        <v>1</v>
      </c>
      <c r="F4250" t="s">
        <v>710</v>
      </c>
      <c r="G4250" t="s">
        <v>13</v>
      </c>
      <c r="H4250" s="2">
        <f>VLOOKUP(B4250,'uc_2024-25'!D:U, 18, FALSE)</f>
        <v>28</v>
      </c>
      <c r="I4250" s="9"/>
    </row>
    <row r="4251" spans="1:9">
      <c r="A4251" s="1" t="s">
        <v>34</v>
      </c>
      <c r="B4251" s="1" t="s">
        <v>709</v>
      </c>
      <c r="C4251" t="str">
        <f t="shared" si="66"/>
        <v xml:space="preserve"> </v>
      </c>
      <c r="D4251" s="1">
        <v>3</v>
      </c>
      <c r="E4251" s="1">
        <v>1</v>
      </c>
      <c r="F4251" s="1" t="s">
        <v>710</v>
      </c>
      <c r="G4251" s="4" t="str">
        <f>VLOOKUP(B4250,'uc_2024-25'!D:AB, 25, FALSE)</f>
        <v>Susana Miguel Barreiro</v>
      </c>
      <c r="H4251" s="3">
        <v>28</v>
      </c>
      <c r="I4251" s="9"/>
    </row>
    <row r="4252" spans="1:9">
      <c r="A4252" t="s">
        <v>34</v>
      </c>
      <c r="B4252" t="s">
        <v>709</v>
      </c>
      <c r="C4252" t="str">
        <f t="shared" si="66"/>
        <v xml:space="preserve"> </v>
      </c>
      <c r="D4252">
        <v>3</v>
      </c>
      <c r="E4252">
        <v>1</v>
      </c>
      <c r="F4252" t="s">
        <v>710</v>
      </c>
      <c r="G4252" s="3"/>
      <c r="H4252" s="3">
        <v>0</v>
      </c>
      <c r="I4252" s="9"/>
    </row>
    <row r="4253" spans="1:9">
      <c r="A4253" s="1" t="s">
        <v>34</v>
      </c>
      <c r="B4253" s="1" t="s">
        <v>709</v>
      </c>
      <c r="C4253" t="str">
        <f t="shared" si="66"/>
        <v xml:space="preserve"> </v>
      </c>
      <c r="D4253" s="1">
        <v>3</v>
      </c>
      <c r="E4253" s="1">
        <v>1</v>
      </c>
      <c r="F4253" s="1" t="s">
        <v>710</v>
      </c>
      <c r="G4253" s="3"/>
      <c r="H4253" s="3">
        <v>0</v>
      </c>
      <c r="I4253" s="9"/>
    </row>
    <row r="4254" spans="1:9">
      <c r="A4254" t="s">
        <v>34</v>
      </c>
      <c r="B4254" t="s">
        <v>709</v>
      </c>
      <c r="C4254" t="str">
        <f t="shared" si="66"/>
        <v xml:space="preserve"> </v>
      </c>
      <c r="D4254">
        <v>3</v>
      </c>
      <c r="E4254">
        <v>1</v>
      </c>
      <c r="F4254" t="s">
        <v>710</v>
      </c>
      <c r="G4254" s="3"/>
      <c r="H4254" s="3">
        <v>0</v>
      </c>
      <c r="I4254" s="9"/>
    </row>
    <row r="4255" spans="1:9">
      <c r="A4255" s="1" t="s">
        <v>34</v>
      </c>
      <c r="B4255" s="1" t="s">
        <v>709</v>
      </c>
      <c r="C4255" t="str">
        <f t="shared" si="66"/>
        <v xml:space="preserve"> </v>
      </c>
      <c r="D4255" s="1">
        <v>3</v>
      </c>
      <c r="E4255" s="1">
        <v>1</v>
      </c>
      <c r="F4255" s="1" t="s">
        <v>710</v>
      </c>
      <c r="G4255" s="3"/>
      <c r="H4255" s="3">
        <v>0</v>
      </c>
      <c r="I4255" s="9"/>
    </row>
    <row r="4256" spans="1:9">
      <c r="A4256" t="s">
        <v>34</v>
      </c>
      <c r="B4256" t="s">
        <v>709</v>
      </c>
      <c r="C4256" t="str">
        <f t="shared" si="66"/>
        <v xml:space="preserve"> </v>
      </c>
      <c r="D4256">
        <v>3</v>
      </c>
      <c r="E4256">
        <v>1</v>
      </c>
      <c r="F4256" t="s">
        <v>710</v>
      </c>
      <c r="G4256" s="3"/>
      <c r="H4256" s="3">
        <v>0</v>
      </c>
      <c r="I4256" s="9"/>
    </row>
    <row r="4257" spans="1:9">
      <c r="A4257" s="1" t="s">
        <v>34</v>
      </c>
      <c r="B4257" s="1" t="s">
        <v>709</v>
      </c>
      <c r="C4257" t="str">
        <f t="shared" si="66"/>
        <v xml:space="preserve"> </v>
      </c>
      <c r="D4257" s="1">
        <v>3</v>
      </c>
      <c r="E4257" s="1">
        <v>1</v>
      </c>
      <c r="F4257" s="1" t="s">
        <v>710</v>
      </c>
      <c r="G4257" s="3"/>
      <c r="H4257" s="3">
        <v>0</v>
      </c>
      <c r="I4257" s="9"/>
    </row>
    <row r="4258" spans="1:9">
      <c r="A4258" t="s">
        <v>34</v>
      </c>
      <c r="B4258" t="s">
        <v>709</v>
      </c>
      <c r="C4258" t="str">
        <f t="shared" si="66"/>
        <v xml:space="preserve"> </v>
      </c>
      <c r="D4258">
        <v>3</v>
      </c>
      <c r="E4258">
        <v>1</v>
      </c>
      <c r="F4258" t="s">
        <v>710</v>
      </c>
      <c r="G4258" s="3"/>
      <c r="H4258" s="3">
        <v>0</v>
      </c>
      <c r="I4258" s="9"/>
    </row>
    <row r="4259" spans="1:9">
      <c r="A4259" s="1" t="s">
        <v>34</v>
      </c>
      <c r="B4259" s="1" t="s">
        <v>709</v>
      </c>
      <c r="C4259" t="str">
        <f t="shared" si="66"/>
        <v xml:space="preserve"> </v>
      </c>
      <c r="D4259" s="1">
        <v>3</v>
      </c>
      <c r="E4259" s="1">
        <v>1</v>
      </c>
      <c r="F4259" s="1" t="s">
        <v>710</v>
      </c>
      <c r="G4259" s="3"/>
      <c r="H4259" s="3">
        <v>0</v>
      </c>
      <c r="I4259" s="9"/>
    </row>
    <row r="4260" spans="1:9">
      <c r="A4260" t="s">
        <v>34</v>
      </c>
      <c r="B4260" t="s">
        <v>709</v>
      </c>
      <c r="C4260" t="str">
        <f t="shared" si="66"/>
        <v xml:space="preserve"> </v>
      </c>
      <c r="D4260">
        <v>3</v>
      </c>
      <c r="E4260">
        <v>1</v>
      </c>
      <c r="F4260" t="s">
        <v>710</v>
      </c>
      <c r="G4260" s="3"/>
      <c r="H4260" s="3">
        <v>0</v>
      </c>
      <c r="I4260" s="9"/>
    </row>
    <row r="4261" spans="1:9">
      <c r="A4261" s="1" t="s">
        <v>34</v>
      </c>
      <c r="B4261" s="1" t="s">
        <v>709</v>
      </c>
      <c r="C4261" t="str">
        <f t="shared" si="66"/>
        <v xml:space="preserve"> </v>
      </c>
      <c r="D4261" s="1">
        <v>3</v>
      </c>
      <c r="E4261" s="1">
        <v>1</v>
      </c>
      <c r="F4261" s="1" t="s">
        <v>710</v>
      </c>
      <c r="G4261" s="3"/>
      <c r="H4261" s="3">
        <v>0</v>
      </c>
      <c r="I4261" s="9"/>
    </row>
    <row r="4262" spans="1:9">
      <c r="A4262" t="s">
        <v>34</v>
      </c>
      <c r="B4262" t="s">
        <v>709</v>
      </c>
      <c r="C4262" t="str">
        <f t="shared" si="66"/>
        <v xml:space="preserve"> </v>
      </c>
      <c r="D4262">
        <v>3</v>
      </c>
      <c r="E4262">
        <v>1</v>
      </c>
      <c r="F4262" t="s">
        <v>710</v>
      </c>
      <c r="G4262" s="3"/>
      <c r="H4262" s="3">
        <v>0</v>
      </c>
      <c r="I4262" s="9"/>
    </row>
    <row r="4263" spans="1:9">
      <c r="A4263" s="1" t="s">
        <v>34</v>
      </c>
      <c r="B4263" s="1" t="s">
        <v>709</v>
      </c>
      <c r="C4263" t="str">
        <f t="shared" si="66"/>
        <v xml:space="preserve"> </v>
      </c>
      <c r="D4263" s="1">
        <v>3</v>
      </c>
      <c r="E4263" s="1">
        <v>1</v>
      </c>
      <c r="F4263" s="1" t="s">
        <v>710</v>
      </c>
      <c r="G4263" s="3"/>
      <c r="H4263" s="3">
        <v>0</v>
      </c>
      <c r="I4263" s="9"/>
    </row>
    <row r="4264" spans="1:9">
      <c r="A4264" t="s">
        <v>34</v>
      </c>
      <c r="B4264" t="s">
        <v>709</v>
      </c>
      <c r="C4264" t="str">
        <f t="shared" si="66"/>
        <v xml:space="preserve"> </v>
      </c>
      <c r="D4264">
        <v>3</v>
      </c>
      <c r="E4264">
        <v>1</v>
      </c>
      <c r="F4264" t="s">
        <v>710</v>
      </c>
      <c r="G4264" s="3"/>
      <c r="H4264" s="3">
        <v>0</v>
      </c>
      <c r="I4264" s="9"/>
    </row>
    <row r="4265" spans="1:9">
      <c r="A4265" s="1" t="s">
        <v>34</v>
      </c>
      <c r="B4265" s="1" t="s">
        <v>709</v>
      </c>
      <c r="C4265" t="str">
        <f t="shared" si="66"/>
        <v xml:space="preserve"> </v>
      </c>
      <c r="D4265" s="1">
        <v>3</v>
      </c>
      <c r="E4265" s="1">
        <v>1</v>
      </c>
      <c r="F4265" s="1" t="s">
        <v>710</v>
      </c>
      <c r="G4265" s="3"/>
      <c r="H4265" s="3">
        <v>0</v>
      </c>
      <c r="I4265" s="9"/>
    </row>
    <row r="4266" spans="1:9">
      <c r="A4266" t="s">
        <v>34</v>
      </c>
      <c r="B4266" t="s">
        <v>709</v>
      </c>
      <c r="C4266" t="str">
        <f t="shared" si="66"/>
        <v>2537</v>
      </c>
      <c r="D4266">
        <v>3</v>
      </c>
      <c r="E4266">
        <v>1</v>
      </c>
      <c r="F4266" t="s">
        <v>710</v>
      </c>
      <c r="G4266" t="s">
        <v>15</v>
      </c>
      <c r="H4266" s="2">
        <f>H4250-SUMIF(G4251:G4265,"&lt;&gt;",H4251:H4265)</f>
        <v>0</v>
      </c>
    </row>
    <row r="4267" spans="1:9">
      <c r="A4267" s="1"/>
      <c r="B4267" s="1"/>
      <c r="C4267" t="str">
        <f t="shared" si="66"/>
        <v xml:space="preserve"> </v>
      </c>
      <c r="D4267" s="1"/>
      <c r="E4267" s="1"/>
      <c r="F4267" s="1"/>
      <c r="G4267" s="1"/>
      <c r="H4267" s="1"/>
      <c r="I4267" s="43"/>
    </row>
    <row r="4268" spans="1:9">
      <c r="A4268" t="s">
        <v>16</v>
      </c>
      <c r="B4268" t="s">
        <v>711</v>
      </c>
      <c r="C4268" t="str">
        <f t="shared" si="66"/>
        <v xml:space="preserve"> </v>
      </c>
      <c r="D4268">
        <v>1</v>
      </c>
      <c r="E4268">
        <v>2</v>
      </c>
      <c r="F4268" t="s">
        <v>712</v>
      </c>
      <c r="G4268" t="s">
        <v>13</v>
      </c>
      <c r="H4268" s="2">
        <f>VLOOKUP(B4268,'uc_2024-25'!D:U, 18, FALSE)</f>
        <v>0</v>
      </c>
      <c r="I4268" s="9"/>
    </row>
    <row r="4269" spans="1:9">
      <c r="A4269" s="1" t="s">
        <v>16</v>
      </c>
      <c r="B4269" s="1" t="s">
        <v>711</v>
      </c>
      <c r="C4269" t="str">
        <f t="shared" si="66"/>
        <v xml:space="preserve"> </v>
      </c>
      <c r="D4269" s="1">
        <v>1</v>
      </c>
      <c r="E4269" s="1">
        <v>2</v>
      </c>
      <c r="F4269" s="1" t="s">
        <v>712</v>
      </c>
      <c r="G4269" s="4" t="str">
        <f>VLOOKUP(B4268,'uc_2024-25'!D:AB, 25, FALSE)</f>
        <v>Coordenação externa ao ISA</v>
      </c>
      <c r="H4269" s="3">
        <v>0</v>
      </c>
      <c r="I4269" s="9"/>
    </row>
    <row r="4270" spans="1:9">
      <c r="A4270" t="s">
        <v>16</v>
      </c>
      <c r="B4270" t="s">
        <v>711</v>
      </c>
      <c r="C4270" t="str">
        <f t="shared" si="66"/>
        <v xml:space="preserve"> </v>
      </c>
      <c r="D4270">
        <v>1</v>
      </c>
      <c r="E4270">
        <v>2</v>
      </c>
      <c r="F4270" t="s">
        <v>712</v>
      </c>
      <c r="G4270" s="3"/>
      <c r="H4270" s="3">
        <v>0</v>
      </c>
      <c r="I4270" s="9"/>
    </row>
    <row r="4271" spans="1:9">
      <c r="A4271" s="1" t="s">
        <v>16</v>
      </c>
      <c r="B4271" s="1" t="s">
        <v>711</v>
      </c>
      <c r="C4271" t="str">
        <f t="shared" si="66"/>
        <v xml:space="preserve"> </v>
      </c>
      <c r="D4271" s="1">
        <v>1</v>
      </c>
      <c r="E4271" s="1">
        <v>2</v>
      </c>
      <c r="F4271" s="1" t="s">
        <v>712</v>
      </c>
      <c r="G4271" s="3"/>
      <c r="H4271" s="3">
        <v>0</v>
      </c>
      <c r="I4271" s="9"/>
    </row>
    <row r="4272" spans="1:9">
      <c r="A4272" t="s">
        <v>16</v>
      </c>
      <c r="B4272" t="s">
        <v>711</v>
      </c>
      <c r="C4272" t="str">
        <f t="shared" si="66"/>
        <v xml:space="preserve"> </v>
      </c>
      <c r="D4272">
        <v>1</v>
      </c>
      <c r="E4272">
        <v>2</v>
      </c>
      <c r="F4272" t="s">
        <v>712</v>
      </c>
      <c r="G4272" s="3"/>
      <c r="H4272" s="3">
        <v>0</v>
      </c>
      <c r="I4272" s="9"/>
    </row>
    <row r="4273" spans="1:9">
      <c r="A4273" s="1" t="s">
        <v>16</v>
      </c>
      <c r="B4273" s="1" t="s">
        <v>711</v>
      </c>
      <c r="C4273" t="str">
        <f t="shared" si="66"/>
        <v xml:space="preserve"> </v>
      </c>
      <c r="D4273" s="1">
        <v>1</v>
      </c>
      <c r="E4273" s="1">
        <v>2</v>
      </c>
      <c r="F4273" s="1" t="s">
        <v>712</v>
      </c>
      <c r="G4273" s="3"/>
      <c r="H4273" s="3">
        <v>0</v>
      </c>
      <c r="I4273" s="9"/>
    </row>
    <row r="4274" spans="1:9">
      <c r="A4274" t="s">
        <v>16</v>
      </c>
      <c r="B4274" t="s">
        <v>711</v>
      </c>
      <c r="C4274" t="str">
        <f t="shared" si="66"/>
        <v xml:space="preserve"> </v>
      </c>
      <c r="D4274">
        <v>1</v>
      </c>
      <c r="E4274">
        <v>2</v>
      </c>
      <c r="F4274" t="s">
        <v>712</v>
      </c>
      <c r="G4274" s="3"/>
      <c r="H4274" s="3">
        <v>0</v>
      </c>
      <c r="I4274" s="9"/>
    </row>
    <row r="4275" spans="1:9">
      <c r="A4275" s="1" t="s">
        <v>16</v>
      </c>
      <c r="B4275" s="1" t="s">
        <v>711</v>
      </c>
      <c r="C4275" t="str">
        <f t="shared" si="66"/>
        <v xml:space="preserve"> </v>
      </c>
      <c r="D4275" s="1">
        <v>1</v>
      </c>
      <c r="E4275" s="1">
        <v>2</v>
      </c>
      <c r="F4275" s="1" t="s">
        <v>712</v>
      </c>
      <c r="G4275" s="3"/>
      <c r="H4275" s="3">
        <v>0</v>
      </c>
      <c r="I4275" s="9"/>
    </row>
    <row r="4276" spans="1:9">
      <c r="A4276" t="s">
        <v>16</v>
      </c>
      <c r="B4276" t="s">
        <v>711</v>
      </c>
      <c r="C4276" t="str">
        <f t="shared" si="66"/>
        <v xml:space="preserve"> </v>
      </c>
      <c r="D4276">
        <v>1</v>
      </c>
      <c r="E4276">
        <v>2</v>
      </c>
      <c r="F4276" t="s">
        <v>712</v>
      </c>
      <c r="G4276" s="3"/>
      <c r="H4276" s="3">
        <v>0</v>
      </c>
      <c r="I4276" s="9"/>
    </row>
    <row r="4277" spans="1:9">
      <c r="A4277" s="1" t="s">
        <v>16</v>
      </c>
      <c r="B4277" s="1" t="s">
        <v>711</v>
      </c>
      <c r="C4277" t="str">
        <f t="shared" si="66"/>
        <v xml:space="preserve"> </v>
      </c>
      <c r="D4277" s="1">
        <v>1</v>
      </c>
      <c r="E4277" s="1">
        <v>2</v>
      </c>
      <c r="F4277" s="1" t="s">
        <v>712</v>
      </c>
      <c r="G4277" s="3"/>
      <c r="H4277" s="3">
        <v>0</v>
      </c>
      <c r="I4277" s="9"/>
    </row>
    <row r="4278" spans="1:9">
      <c r="A4278" t="s">
        <v>16</v>
      </c>
      <c r="B4278" t="s">
        <v>711</v>
      </c>
      <c r="C4278" t="str">
        <f t="shared" si="66"/>
        <v xml:space="preserve"> </v>
      </c>
      <c r="D4278">
        <v>1</v>
      </c>
      <c r="E4278">
        <v>2</v>
      </c>
      <c r="F4278" t="s">
        <v>712</v>
      </c>
      <c r="G4278" s="3"/>
      <c r="H4278" s="3">
        <v>0</v>
      </c>
      <c r="I4278" s="9"/>
    </row>
    <row r="4279" spans="1:9">
      <c r="A4279" s="1" t="s">
        <v>16</v>
      </c>
      <c r="B4279" s="1" t="s">
        <v>711</v>
      </c>
      <c r="C4279" t="str">
        <f t="shared" si="66"/>
        <v xml:space="preserve"> </v>
      </c>
      <c r="D4279" s="1">
        <v>1</v>
      </c>
      <c r="E4279" s="1">
        <v>2</v>
      </c>
      <c r="F4279" s="1" t="s">
        <v>712</v>
      </c>
      <c r="G4279" s="3"/>
      <c r="H4279" s="3">
        <v>0</v>
      </c>
      <c r="I4279" s="9"/>
    </row>
    <row r="4280" spans="1:9">
      <c r="A4280" t="s">
        <v>16</v>
      </c>
      <c r="B4280" t="s">
        <v>711</v>
      </c>
      <c r="C4280" t="str">
        <f t="shared" si="66"/>
        <v xml:space="preserve"> </v>
      </c>
      <c r="D4280">
        <v>1</v>
      </c>
      <c r="E4280">
        <v>2</v>
      </c>
      <c r="F4280" t="s">
        <v>712</v>
      </c>
      <c r="G4280" s="3"/>
      <c r="H4280" s="3">
        <v>0</v>
      </c>
      <c r="I4280" s="9"/>
    </row>
    <row r="4281" spans="1:9">
      <c r="A4281" s="1" t="s">
        <v>16</v>
      </c>
      <c r="B4281" s="1" t="s">
        <v>711</v>
      </c>
      <c r="C4281" t="str">
        <f t="shared" si="66"/>
        <v xml:space="preserve"> </v>
      </c>
      <c r="D4281" s="1">
        <v>1</v>
      </c>
      <c r="E4281" s="1">
        <v>2</v>
      </c>
      <c r="F4281" s="1" t="s">
        <v>712</v>
      </c>
      <c r="G4281" s="3"/>
      <c r="H4281" s="3">
        <v>0</v>
      </c>
      <c r="I4281" s="9"/>
    </row>
    <row r="4282" spans="1:9">
      <c r="A4282" t="s">
        <v>16</v>
      </c>
      <c r="B4282" t="s">
        <v>711</v>
      </c>
      <c r="C4282" t="str">
        <f t="shared" si="66"/>
        <v xml:space="preserve"> </v>
      </c>
      <c r="D4282">
        <v>1</v>
      </c>
      <c r="E4282">
        <v>2</v>
      </c>
      <c r="F4282" t="s">
        <v>712</v>
      </c>
      <c r="G4282" s="3"/>
      <c r="H4282" s="3">
        <v>0</v>
      </c>
      <c r="I4282" s="9"/>
    </row>
    <row r="4283" spans="1:9">
      <c r="A4283" s="1" t="s">
        <v>16</v>
      </c>
      <c r="B4283" s="1" t="s">
        <v>711</v>
      </c>
      <c r="C4283" t="str">
        <f t="shared" si="66"/>
        <v xml:space="preserve"> </v>
      </c>
      <c r="D4283" s="1">
        <v>1</v>
      </c>
      <c r="E4283" s="1">
        <v>2</v>
      </c>
      <c r="F4283" s="1" t="s">
        <v>712</v>
      </c>
      <c r="G4283" s="3"/>
      <c r="H4283" s="3">
        <v>0</v>
      </c>
      <c r="I4283" s="9"/>
    </row>
    <row r="4284" spans="1:9">
      <c r="A4284" t="s">
        <v>16</v>
      </c>
      <c r="B4284" t="s">
        <v>711</v>
      </c>
      <c r="C4284" t="str">
        <f t="shared" si="66"/>
        <v>10059</v>
      </c>
      <c r="D4284">
        <v>1</v>
      </c>
      <c r="E4284">
        <v>2</v>
      </c>
      <c r="F4284" t="s">
        <v>712</v>
      </c>
      <c r="G4284" t="s">
        <v>15</v>
      </c>
      <c r="H4284" s="2">
        <f>H4268-SUMIF(G4269:G4283,"&lt;&gt;",H4269:H4283)</f>
        <v>0</v>
      </c>
    </row>
    <row r="4285" spans="1:9">
      <c r="A4285" s="1"/>
      <c r="B4285" s="1"/>
      <c r="C4285" t="str">
        <f t="shared" si="66"/>
        <v xml:space="preserve"> </v>
      </c>
      <c r="D4285" s="1"/>
      <c r="E4285" s="1"/>
      <c r="F4285" s="1"/>
      <c r="G4285" s="1"/>
      <c r="H4285" s="1"/>
      <c r="I4285" s="43"/>
    </row>
    <row r="4286" spans="1:9">
      <c r="A4286" t="s">
        <v>16</v>
      </c>
      <c r="B4286" t="s">
        <v>713</v>
      </c>
      <c r="C4286" t="str">
        <f t="shared" si="66"/>
        <v xml:space="preserve"> </v>
      </c>
      <c r="D4286">
        <v>1</v>
      </c>
      <c r="E4286">
        <v>2</v>
      </c>
      <c r="F4286" t="s">
        <v>714</v>
      </c>
      <c r="G4286" t="s">
        <v>13</v>
      </c>
      <c r="H4286" s="2">
        <f>VLOOKUP(B4286,'uc_2024-25'!D:U, 18, FALSE)</f>
        <v>0</v>
      </c>
      <c r="I4286" s="9"/>
    </row>
    <row r="4287" spans="1:9">
      <c r="A4287" s="1" t="s">
        <v>16</v>
      </c>
      <c r="B4287" s="1" t="s">
        <v>713</v>
      </c>
      <c r="C4287" t="str">
        <f t="shared" si="66"/>
        <v xml:space="preserve"> </v>
      </c>
      <c r="D4287" s="1">
        <v>1</v>
      </c>
      <c r="E4287" s="1">
        <v>2</v>
      </c>
      <c r="F4287" s="1" t="s">
        <v>714</v>
      </c>
      <c r="G4287" s="4" t="str">
        <f>VLOOKUP(B4286,'uc_2024-25'!D:AB, 25, FALSE)</f>
        <v>Coordenação externa ao ISA</v>
      </c>
      <c r="H4287" s="3">
        <v>0</v>
      </c>
      <c r="I4287" s="9"/>
    </row>
    <row r="4288" spans="1:9">
      <c r="A4288" t="s">
        <v>16</v>
      </c>
      <c r="B4288" t="s">
        <v>713</v>
      </c>
      <c r="C4288" t="str">
        <f t="shared" si="66"/>
        <v xml:space="preserve"> </v>
      </c>
      <c r="D4288">
        <v>1</v>
      </c>
      <c r="E4288">
        <v>2</v>
      </c>
      <c r="F4288" t="s">
        <v>714</v>
      </c>
      <c r="G4288" s="3"/>
      <c r="H4288" s="3">
        <v>0</v>
      </c>
      <c r="I4288" s="9"/>
    </row>
    <row r="4289" spans="1:9">
      <c r="A4289" s="1" t="s">
        <v>16</v>
      </c>
      <c r="B4289" s="1" t="s">
        <v>713</v>
      </c>
      <c r="C4289" t="str">
        <f t="shared" si="66"/>
        <v xml:space="preserve"> </v>
      </c>
      <c r="D4289" s="1">
        <v>1</v>
      </c>
      <c r="E4289" s="1">
        <v>2</v>
      </c>
      <c r="F4289" s="1" t="s">
        <v>714</v>
      </c>
      <c r="G4289" s="3"/>
      <c r="H4289" s="3">
        <v>0</v>
      </c>
      <c r="I4289" s="9"/>
    </row>
    <row r="4290" spans="1:9">
      <c r="A4290" t="s">
        <v>16</v>
      </c>
      <c r="B4290" t="s">
        <v>713</v>
      </c>
      <c r="C4290" t="str">
        <f t="shared" si="66"/>
        <v xml:space="preserve"> </v>
      </c>
      <c r="D4290">
        <v>1</v>
      </c>
      <c r="E4290">
        <v>2</v>
      </c>
      <c r="F4290" t="s">
        <v>714</v>
      </c>
      <c r="G4290" s="3"/>
      <c r="H4290" s="3">
        <v>0</v>
      </c>
      <c r="I4290" s="9"/>
    </row>
    <row r="4291" spans="1:9">
      <c r="A4291" s="1" t="s">
        <v>16</v>
      </c>
      <c r="B4291" s="1" t="s">
        <v>713</v>
      </c>
      <c r="C4291" t="str">
        <f t="shared" ref="C4291:C4354" si="67">IF(G4291="Em falta (positivo); A mais (negativo):",B4291," ")</f>
        <v xml:space="preserve"> </v>
      </c>
      <c r="D4291" s="1">
        <v>1</v>
      </c>
      <c r="E4291" s="1">
        <v>2</v>
      </c>
      <c r="F4291" s="1" t="s">
        <v>714</v>
      </c>
      <c r="G4291" s="3"/>
      <c r="H4291" s="3">
        <v>0</v>
      </c>
      <c r="I4291" s="9"/>
    </row>
    <row r="4292" spans="1:9">
      <c r="A4292" t="s">
        <v>16</v>
      </c>
      <c r="B4292" t="s">
        <v>713</v>
      </c>
      <c r="C4292" t="str">
        <f t="shared" si="67"/>
        <v xml:space="preserve"> </v>
      </c>
      <c r="D4292">
        <v>1</v>
      </c>
      <c r="E4292">
        <v>2</v>
      </c>
      <c r="F4292" t="s">
        <v>714</v>
      </c>
      <c r="G4292" s="3"/>
      <c r="H4292" s="3">
        <v>0</v>
      </c>
      <c r="I4292" s="9"/>
    </row>
    <row r="4293" spans="1:9">
      <c r="A4293" s="1" t="s">
        <v>16</v>
      </c>
      <c r="B4293" s="1" t="s">
        <v>713</v>
      </c>
      <c r="C4293" t="str">
        <f t="shared" si="67"/>
        <v xml:space="preserve"> </v>
      </c>
      <c r="D4293" s="1">
        <v>1</v>
      </c>
      <c r="E4293" s="1">
        <v>2</v>
      </c>
      <c r="F4293" s="1" t="s">
        <v>714</v>
      </c>
      <c r="G4293" s="3"/>
      <c r="H4293" s="3">
        <v>0</v>
      </c>
      <c r="I4293" s="9"/>
    </row>
    <row r="4294" spans="1:9">
      <c r="A4294" t="s">
        <v>16</v>
      </c>
      <c r="B4294" t="s">
        <v>713</v>
      </c>
      <c r="C4294" t="str">
        <f t="shared" si="67"/>
        <v xml:space="preserve"> </v>
      </c>
      <c r="D4294">
        <v>1</v>
      </c>
      <c r="E4294">
        <v>2</v>
      </c>
      <c r="F4294" t="s">
        <v>714</v>
      </c>
      <c r="G4294" s="3"/>
      <c r="H4294" s="3">
        <v>0</v>
      </c>
      <c r="I4294" s="9"/>
    </row>
    <row r="4295" spans="1:9">
      <c r="A4295" s="1" t="s">
        <v>16</v>
      </c>
      <c r="B4295" s="1" t="s">
        <v>713</v>
      </c>
      <c r="C4295" t="str">
        <f t="shared" si="67"/>
        <v xml:space="preserve"> </v>
      </c>
      <c r="D4295" s="1">
        <v>1</v>
      </c>
      <c r="E4295" s="1">
        <v>2</v>
      </c>
      <c r="F4295" s="1" t="s">
        <v>714</v>
      </c>
      <c r="G4295" s="3"/>
      <c r="H4295" s="3">
        <v>0</v>
      </c>
      <c r="I4295" s="9"/>
    </row>
    <row r="4296" spans="1:9">
      <c r="A4296" t="s">
        <v>16</v>
      </c>
      <c r="B4296" t="s">
        <v>713</v>
      </c>
      <c r="C4296" t="str">
        <f t="shared" si="67"/>
        <v xml:space="preserve"> </v>
      </c>
      <c r="D4296">
        <v>1</v>
      </c>
      <c r="E4296">
        <v>2</v>
      </c>
      <c r="F4296" t="s">
        <v>714</v>
      </c>
      <c r="G4296" s="3"/>
      <c r="H4296" s="3">
        <v>0</v>
      </c>
      <c r="I4296" s="9"/>
    </row>
    <row r="4297" spans="1:9">
      <c r="A4297" s="1" t="s">
        <v>16</v>
      </c>
      <c r="B4297" s="1" t="s">
        <v>713</v>
      </c>
      <c r="C4297" t="str">
        <f t="shared" si="67"/>
        <v xml:space="preserve"> </v>
      </c>
      <c r="D4297" s="1">
        <v>1</v>
      </c>
      <c r="E4297" s="1">
        <v>2</v>
      </c>
      <c r="F4297" s="1" t="s">
        <v>714</v>
      </c>
      <c r="G4297" s="3"/>
      <c r="H4297" s="3">
        <v>0</v>
      </c>
      <c r="I4297" s="9"/>
    </row>
    <row r="4298" spans="1:9">
      <c r="A4298" t="s">
        <v>16</v>
      </c>
      <c r="B4298" t="s">
        <v>713</v>
      </c>
      <c r="C4298" t="str">
        <f t="shared" si="67"/>
        <v xml:space="preserve"> </v>
      </c>
      <c r="D4298">
        <v>1</v>
      </c>
      <c r="E4298">
        <v>2</v>
      </c>
      <c r="F4298" t="s">
        <v>714</v>
      </c>
      <c r="G4298" s="3"/>
      <c r="H4298" s="3">
        <v>0</v>
      </c>
      <c r="I4298" s="9"/>
    </row>
    <row r="4299" spans="1:9">
      <c r="A4299" s="1" t="s">
        <v>16</v>
      </c>
      <c r="B4299" s="1" t="s">
        <v>713</v>
      </c>
      <c r="C4299" t="str">
        <f t="shared" si="67"/>
        <v xml:space="preserve"> </v>
      </c>
      <c r="D4299" s="1">
        <v>1</v>
      </c>
      <c r="E4299" s="1">
        <v>2</v>
      </c>
      <c r="F4299" s="1" t="s">
        <v>714</v>
      </c>
      <c r="G4299" s="3"/>
      <c r="H4299" s="3">
        <v>0</v>
      </c>
      <c r="I4299" s="9"/>
    </row>
    <row r="4300" spans="1:9">
      <c r="A4300" t="s">
        <v>16</v>
      </c>
      <c r="B4300" t="s">
        <v>713</v>
      </c>
      <c r="C4300" t="str">
        <f t="shared" si="67"/>
        <v xml:space="preserve"> </v>
      </c>
      <c r="D4300">
        <v>1</v>
      </c>
      <c r="E4300">
        <v>2</v>
      </c>
      <c r="F4300" t="s">
        <v>714</v>
      </c>
      <c r="G4300" s="3"/>
      <c r="H4300" s="3">
        <v>0</v>
      </c>
      <c r="I4300" s="9"/>
    </row>
    <row r="4301" spans="1:9">
      <c r="A4301" s="1" t="s">
        <v>16</v>
      </c>
      <c r="B4301" s="1" t="s">
        <v>713</v>
      </c>
      <c r="C4301" t="str">
        <f t="shared" si="67"/>
        <v xml:space="preserve"> </v>
      </c>
      <c r="D4301" s="1">
        <v>1</v>
      </c>
      <c r="E4301" s="1">
        <v>2</v>
      </c>
      <c r="F4301" s="1" t="s">
        <v>714</v>
      </c>
      <c r="G4301" s="3"/>
      <c r="H4301" s="3">
        <v>0</v>
      </c>
      <c r="I4301" s="9"/>
    </row>
    <row r="4302" spans="1:9">
      <c r="A4302" t="s">
        <v>16</v>
      </c>
      <c r="B4302" t="s">
        <v>713</v>
      </c>
      <c r="C4302" t="str">
        <f t="shared" si="67"/>
        <v>1445</v>
      </c>
      <c r="D4302">
        <v>1</v>
      </c>
      <c r="E4302">
        <v>2</v>
      </c>
      <c r="F4302" t="s">
        <v>714</v>
      </c>
      <c r="G4302" t="s">
        <v>15</v>
      </c>
      <c r="H4302" s="2">
        <f>H4286-SUMIF(G4287:G4301,"&lt;&gt;",H4287:H4301)</f>
        <v>0</v>
      </c>
    </row>
    <row r="4303" spans="1:9">
      <c r="A4303" s="1"/>
      <c r="B4303" s="1"/>
      <c r="C4303" t="str">
        <f t="shared" si="67"/>
        <v xml:space="preserve"> </v>
      </c>
      <c r="D4303" s="1"/>
      <c r="E4303" s="1"/>
      <c r="F4303" s="1"/>
      <c r="G4303" s="1"/>
      <c r="H4303" s="1"/>
      <c r="I4303" s="43"/>
    </row>
    <row r="4304" spans="1:9">
      <c r="A4304" t="s">
        <v>16</v>
      </c>
      <c r="B4304" t="s">
        <v>715</v>
      </c>
      <c r="C4304" t="str">
        <f t="shared" si="67"/>
        <v xml:space="preserve"> </v>
      </c>
      <c r="D4304">
        <v>1</v>
      </c>
      <c r="E4304">
        <v>2</v>
      </c>
      <c r="F4304" t="s">
        <v>716</v>
      </c>
      <c r="G4304" t="s">
        <v>13</v>
      </c>
      <c r="H4304" s="2">
        <f>VLOOKUP(B4304,'uc_2024-25'!D:U, 18, FALSE)</f>
        <v>56</v>
      </c>
      <c r="I4304" s="9"/>
    </row>
    <row r="4305" spans="1:9">
      <c r="A4305" s="1" t="s">
        <v>16</v>
      </c>
      <c r="B4305" s="1" t="s">
        <v>715</v>
      </c>
      <c r="C4305" t="str">
        <f t="shared" si="67"/>
        <v xml:space="preserve"> </v>
      </c>
      <c r="D4305" s="1">
        <v>1</v>
      </c>
      <c r="E4305" s="1">
        <v>2</v>
      </c>
      <c r="F4305" s="1" t="s">
        <v>716</v>
      </c>
      <c r="G4305" s="4" t="str">
        <f>VLOOKUP(B4304,'uc_2024-25'!D:AB, 25, FALSE)</f>
        <v>João Manuel das Neves Silva</v>
      </c>
      <c r="H4305" s="3">
        <v>6</v>
      </c>
      <c r="I4305" s="9"/>
    </row>
    <row r="4306" spans="1:9">
      <c r="A4306" t="s">
        <v>16</v>
      </c>
      <c r="B4306" t="s">
        <v>715</v>
      </c>
      <c r="C4306" t="str">
        <f t="shared" si="67"/>
        <v xml:space="preserve"> </v>
      </c>
      <c r="D4306">
        <v>1</v>
      </c>
      <c r="E4306">
        <v>2</v>
      </c>
      <c r="F4306" t="s">
        <v>716</v>
      </c>
      <c r="G4306" s="3" t="s">
        <v>717</v>
      </c>
      <c r="H4306" s="3">
        <v>32</v>
      </c>
      <c r="I4306" s="9"/>
    </row>
    <row r="4307" spans="1:9">
      <c r="A4307" s="1" t="s">
        <v>16</v>
      </c>
      <c r="B4307" s="1" t="s">
        <v>715</v>
      </c>
      <c r="C4307" t="str">
        <f t="shared" si="67"/>
        <v xml:space="preserve"> </v>
      </c>
      <c r="D4307" s="1">
        <v>1</v>
      </c>
      <c r="E4307" s="1">
        <v>2</v>
      </c>
      <c r="F4307" s="1" t="s">
        <v>716</v>
      </c>
      <c r="G4307" s="3" t="s">
        <v>718</v>
      </c>
      <c r="H4307" s="3">
        <v>6</v>
      </c>
      <c r="I4307" s="9"/>
    </row>
    <row r="4308" spans="1:9">
      <c r="A4308" t="s">
        <v>16</v>
      </c>
      <c r="B4308" t="s">
        <v>715</v>
      </c>
      <c r="C4308" t="str">
        <f t="shared" si="67"/>
        <v xml:space="preserve"> </v>
      </c>
      <c r="D4308">
        <v>1</v>
      </c>
      <c r="E4308">
        <v>2</v>
      </c>
      <c r="F4308" t="s">
        <v>716</v>
      </c>
      <c r="G4308" s="3" t="s">
        <v>106</v>
      </c>
      <c r="H4308" s="3">
        <v>6</v>
      </c>
      <c r="I4308" s="9"/>
    </row>
    <row r="4309" spans="1:9">
      <c r="A4309" s="1" t="s">
        <v>16</v>
      </c>
      <c r="B4309" s="1" t="s">
        <v>715</v>
      </c>
      <c r="C4309" t="str">
        <f t="shared" si="67"/>
        <v xml:space="preserve"> </v>
      </c>
      <c r="D4309" s="1">
        <v>1</v>
      </c>
      <c r="E4309" s="1">
        <v>2</v>
      </c>
      <c r="F4309" s="1" t="s">
        <v>716</v>
      </c>
      <c r="G4309" s="3" t="s">
        <v>99</v>
      </c>
      <c r="H4309" s="3">
        <v>6</v>
      </c>
      <c r="I4309" s="9"/>
    </row>
    <row r="4310" spans="1:9">
      <c r="A4310" t="s">
        <v>16</v>
      </c>
      <c r="B4310" t="s">
        <v>715</v>
      </c>
      <c r="C4310" t="str">
        <f t="shared" si="67"/>
        <v xml:space="preserve"> </v>
      </c>
      <c r="D4310">
        <v>1</v>
      </c>
      <c r="E4310">
        <v>2</v>
      </c>
      <c r="F4310" t="s">
        <v>716</v>
      </c>
      <c r="G4310" s="3"/>
      <c r="H4310" s="3">
        <v>0</v>
      </c>
      <c r="I4310" s="9"/>
    </row>
    <row r="4311" spans="1:9">
      <c r="A4311" s="1" t="s">
        <v>16</v>
      </c>
      <c r="B4311" s="1" t="s">
        <v>715</v>
      </c>
      <c r="C4311" t="str">
        <f t="shared" si="67"/>
        <v xml:space="preserve"> </v>
      </c>
      <c r="D4311" s="1">
        <v>1</v>
      </c>
      <c r="E4311" s="1">
        <v>2</v>
      </c>
      <c r="F4311" s="1" t="s">
        <v>716</v>
      </c>
      <c r="G4311" s="3"/>
      <c r="H4311" s="3">
        <v>0</v>
      </c>
      <c r="I4311" s="9"/>
    </row>
    <row r="4312" spans="1:9">
      <c r="A4312" t="s">
        <v>16</v>
      </c>
      <c r="B4312" t="s">
        <v>715</v>
      </c>
      <c r="C4312" t="str">
        <f t="shared" si="67"/>
        <v xml:space="preserve"> </v>
      </c>
      <c r="D4312">
        <v>1</v>
      </c>
      <c r="E4312">
        <v>2</v>
      </c>
      <c r="F4312" t="s">
        <v>716</v>
      </c>
      <c r="G4312" s="3"/>
      <c r="H4312" s="3">
        <v>0</v>
      </c>
      <c r="I4312" s="9"/>
    </row>
    <row r="4313" spans="1:9">
      <c r="A4313" s="1" t="s">
        <v>16</v>
      </c>
      <c r="B4313" s="1" t="s">
        <v>715</v>
      </c>
      <c r="C4313" t="str">
        <f t="shared" si="67"/>
        <v xml:space="preserve"> </v>
      </c>
      <c r="D4313" s="1">
        <v>1</v>
      </c>
      <c r="E4313" s="1">
        <v>2</v>
      </c>
      <c r="F4313" s="1" t="s">
        <v>716</v>
      </c>
      <c r="G4313" s="3"/>
      <c r="H4313" s="3">
        <v>0</v>
      </c>
      <c r="I4313" s="9"/>
    </row>
    <row r="4314" spans="1:9">
      <c r="A4314" t="s">
        <v>16</v>
      </c>
      <c r="B4314" t="s">
        <v>715</v>
      </c>
      <c r="C4314" t="str">
        <f t="shared" si="67"/>
        <v xml:space="preserve"> </v>
      </c>
      <c r="D4314">
        <v>1</v>
      </c>
      <c r="E4314">
        <v>2</v>
      </c>
      <c r="F4314" t="s">
        <v>716</v>
      </c>
      <c r="G4314" s="3"/>
      <c r="H4314" s="3">
        <v>0</v>
      </c>
      <c r="I4314" s="9"/>
    </row>
    <row r="4315" spans="1:9">
      <c r="A4315" s="1" t="s">
        <v>16</v>
      </c>
      <c r="B4315" s="1" t="s">
        <v>715</v>
      </c>
      <c r="C4315" t="str">
        <f t="shared" si="67"/>
        <v xml:space="preserve"> </v>
      </c>
      <c r="D4315" s="1">
        <v>1</v>
      </c>
      <c r="E4315" s="1">
        <v>2</v>
      </c>
      <c r="F4315" s="1" t="s">
        <v>716</v>
      </c>
      <c r="G4315" s="3"/>
      <c r="H4315" s="3">
        <v>0</v>
      </c>
      <c r="I4315" s="9"/>
    </row>
    <row r="4316" spans="1:9">
      <c r="A4316" t="s">
        <v>16</v>
      </c>
      <c r="B4316" t="s">
        <v>715</v>
      </c>
      <c r="C4316" t="str">
        <f t="shared" si="67"/>
        <v xml:space="preserve"> </v>
      </c>
      <c r="D4316">
        <v>1</v>
      </c>
      <c r="E4316">
        <v>2</v>
      </c>
      <c r="F4316" t="s">
        <v>716</v>
      </c>
      <c r="G4316" s="3"/>
      <c r="H4316" s="3">
        <v>0</v>
      </c>
      <c r="I4316" s="9"/>
    </row>
    <row r="4317" spans="1:9">
      <c r="A4317" s="1" t="s">
        <v>16</v>
      </c>
      <c r="B4317" s="1" t="s">
        <v>715</v>
      </c>
      <c r="C4317" t="str">
        <f t="shared" si="67"/>
        <v xml:space="preserve"> </v>
      </c>
      <c r="D4317" s="1">
        <v>1</v>
      </c>
      <c r="E4317" s="1">
        <v>2</v>
      </c>
      <c r="F4317" s="1" t="s">
        <v>716</v>
      </c>
      <c r="G4317" s="3"/>
      <c r="H4317" s="3">
        <v>0</v>
      </c>
      <c r="I4317" s="9"/>
    </row>
    <row r="4318" spans="1:9">
      <c r="A4318" t="s">
        <v>16</v>
      </c>
      <c r="B4318" t="s">
        <v>715</v>
      </c>
      <c r="C4318" t="str">
        <f t="shared" si="67"/>
        <v xml:space="preserve"> </v>
      </c>
      <c r="D4318">
        <v>1</v>
      </c>
      <c r="E4318">
        <v>2</v>
      </c>
      <c r="F4318" t="s">
        <v>716</v>
      </c>
      <c r="G4318" s="3"/>
      <c r="H4318" s="3">
        <v>0</v>
      </c>
      <c r="I4318" s="9"/>
    </row>
    <row r="4319" spans="1:9">
      <c r="A4319" s="1" t="s">
        <v>16</v>
      </c>
      <c r="B4319" s="1" t="s">
        <v>715</v>
      </c>
      <c r="C4319" t="str">
        <f t="shared" si="67"/>
        <v xml:space="preserve"> </v>
      </c>
      <c r="D4319" s="1">
        <v>1</v>
      </c>
      <c r="E4319" s="1">
        <v>2</v>
      </c>
      <c r="F4319" s="1" t="s">
        <v>716</v>
      </c>
      <c r="G4319" s="3"/>
      <c r="H4319" s="3">
        <v>0</v>
      </c>
      <c r="I4319" s="9"/>
    </row>
    <row r="4320" spans="1:9">
      <c r="A4320" t="s">
        <v>16</v>
      </c>
      <c r="B4320" t="s">
        <v>715</v>
      </c>
      <c r="C4320" t="str">
        <f t="shared" si="67"/>
        <v>10060</v>
      </c>
      <c r="D4320">
        <v>1</v>
      </c>
      <c r="E4320">
        <v>2</v>
      </c>
      <c r="F4320" t="s">
        <v>716</v>
      </c>
      <c r="G4320" t="s">
        <v>15</v>
      </c>
      <c r="H4320" s="2">
        <f>H4304-SUMIF(G4305:G4319,"&lt;&gt;",H4305:H4319)</f>
        <v>0</v>
      </c>
    </row>
    <row r="4321" spans="1:9">
      <c r="A4321" s="1"/>
      <c r="B4321" s="1"/>
      <c r="C4321" t="str">
        <f t="shared" si="67"/>
        <v xml:space="preserve"> </v>
      </c>
      <c r="D4321" s="1"/>
      <c r="E4321" s="1"/>
      <c r="F4321" s="1"/>
      <c r="G4321" s="1"/>
      <c r="H4321" s="1"/>
      <c r="I4321" s="43"/>
    </row>
    <row r="4322" spans="1:9">
      <c r="A4322" t="s">
        <v>34</v>
      </c>
      <c r="B4322" t="s">
        <v>719</v>
      </c>
      <c r="C4322" t="str">
        <f t="shared" si="67"/>
        <v xml:space="preserve"> </v>
      </c>
      <c r="D4322">
        <v>1</v>
      </c>
      <c r="E4322">
        <v>2</v>
      </c>
      <c r="F4322" t="s">
        <v>720</v>
      </c>
      <c r="G4322" t="s">
        <v>13</v>
      </c>
      <c r="H4322" s="2">
        <f>VLOOKUP(B4322,'uc_2024-25'!D:U, 18, FALSE)</f>
        <v>28</v>
      </c>
      <c r="I4322" s="9"/>
    </row>
    <row r="4323" spans="1:9">
      <c r="A4323" s="1" t="s">
        <v>34</v>
      </c>
      <c r="B4323" s="1" t="s">
        <v>719</v>
      </c>
      <c r="C4323" t="str">
        <f t="shared" si="67"/>
        <v xml:space="preserve"> </v>
      </c>
      <c r="D4323" s="1">
        <v>1</v>
      </c>
      <c r="E4323" s="1">
        <v>2</v>
      </c>
      <c r="F4323" s="1" t="s">
        <v>720</v>
      </c>
      <c r="G4323" s="4" t="str">
        <f>VLOOKUP(B4322,'uc_2024-25'!D:AB, 25, FALSE)</f>
        <v>Maria Madalena dos Santos Lordelo Redford</v>
      </c>
      <c r="H4323" s="3">
        <v>2</v>
      </c>
      <c r="I4323" s="9"/>
    </row>
    <row r="4324" spans="1:9">
      <c r="A4324" t="s">
        <v>34</v>
      </c>
      <c r="B4324" t="s">
        <v>719</v>
      </c>
      <c r="C4324" t="str">
        <f t="shared" si="67"/>
        <v xml:space="preserve"> </v>
      </c>
      <c r="D4324">
        <v>1</v>
      </c>
      <c r="E4324">
        <v>2</v>
      </c>
      <c r="F4324" t="s">
        <v>720</v>
      </c>
      <c r="G4324" s="3" t="s">
        <v>48</v>
      </c>
      <c r="H4324" s="3">
        <v>6</v>
      </c>
      <c r="I4324" s="9" t="s">
        <v>721</v>
      </c>
    </row>
    <row r="4325" spans="1:9">
      <c r="A4325" s="1" t="s">
        <v>34</v>
      </c>
      <c r="B4325" s="1" t="s">
        <v>719</v>
      </c>
      <c r="C4325" t="str">
        <f t="shared" si="67"/>
        <v xml:space="preserve"> </v>
      </c>
      <c r="D4325" s="1">
        <v>1</v>
      </c>
      <c r="E4325" s="1">
        <v>2</v>
      </c>
      <c r="F4325" s="1" t="s">
        <v>720</v>
      </c>
      <c r="G4325" s="3" t="s">
        <v>48</v>
      </c>
      <c r="H4325" s="3">
        <v>4</v>
      </c>
      <c r="I4325" s="9" t="s">
        <v>721</v>
      </c>
    </row>
    <row r="4326" spans="1:9">
      <c r="A4326" t="s">
        <v>34</v>
      </c>
      <c r="B4326" t="s">
        <v>719</v>
      </c>
      <c r="C4326" t="str">
        <f t="shared" si="67"/>
        <v xml:space="preserve"> </v>
      </c>
      <c r="D4326">
        <v>1</v>
      </c>
      <c r="E4326">
        <v>2</v>
      </c>
      <c r="F4326" t="s">
        <v>720</v>
      </c>
      <c r="G4326" s="3" t="s">
        <v>48</v>
      </c>
      <c r="H4326" s="3">
        <v>4</v>
      </c>
      <c r="I4326" s="9" t="s">
        <v>721</v>
      </c>
    </row>
    <row r="4327" spans="1:9">
      <c r="A4327" s="1" t="s">
        <v>34</v>
      </c>
      <c r="B4327" s="1" t="s">
        <v>719</v>
      </c>
      <c r="C4327" t="str">
        <f t="shared" si="67"/>
        <v xml:space="preserve"> </v>
      </c>
      <c r="D4327" s="1">
        <v>1</v>
      </c>
      <c r="E4327" s="1">
        <v>2</v>
      </c>
      <c r="F4327" s="1" t="s">
        <v>720</v>
      </c>
      <c r="G4327" s="3" t="s">
        <v>48</v>
      </c>
      <c r="H4327" s="3">
        <v>4</v>
      </c>
      <c r="I4327" s="45" t="s">
        <v>721</v>
      </c>
    </row>
    <row r="4328" spans="1:9" ht="30.75">
      <c r="A4328" t="s">
        <v>34</v>
      </c>
      <c r="B4328" t="s">
        <v>719</v>
      </c>
      <c r="C4328" t="str">
        <f t="shared" si="67"/>
        <v xml:space="preserve"> </v>
      </c>
      <c r="D4328">
        <v>1</v>
      </c>
      <c r="E4328">
        <v>2</v>
      </c>
      <c r="F4328" t="s">
        <v>720</v>
      </c>
      <c r="G4328" s="3"/>
      <c r="H4328" s="3">
        <v>8</v>
      </c>
      <c r="I4328" s="9" t="s">
        <v>360</v>
      </c>
    </row>
    <row r="4329" spans="1:9">
      <c r="A4329" s="1" t="s">
        <v>34</v>
      </c>
      <c r="B4329" s="1" t="s">
        <v>719</v>
      </c>
      <c r="C4329" t="str">
        <f t="shared" si="67"/>
        <v xml:space="preserve"> </v>
      </c>
      <c r="D4329" s="1">
        <v>1</v>
      </c>
      <c r="E4329" s="1">
        <v>2</v>
      </c>
      <c r="F4329" s="1" t="s">
        <v>720</v>
      </c>
      <c r="G4329" s="3"/>
      <c r="H4329" s="3">
        <v>0</v>
      </c>
      <c r="I4329" s="9"/>
    </row>
    <row r="4330" spans="1:9">
      <c r="A4330" t="s">
        <v>34</v>
      </c>
      <c r="B4330" t="s">
        <v>719</v>
      </c>
      <c r="C4330" t="str">
        <f t="shared" si="67"/>
        <v xml:space="preserve"> </v>
      </c>
      <c r="D4330">
        <v>1</v>
      </c>
      <c r="E4330">
        <v>2</v>
      </c>
      <c r="F4330" t="s">
        <v>720</v>
      </c>
      <c r="G4330" s="3"/>
      <c r="H4330" s="3">
        <v>0</v>
      </c>
      <c r="I4330" s="9"/>
    </row>
    <row r="4331" spans="1:9">
      <c r="A4331" s="1" t="s">
        <v>34</v>
      </c>
      <c r="B4331" s="1" t="s">
        <v>719</v>
      </c>
      <c r="C4331" t="str">
        <f t="shared" si="67"/>
        <v xml:space="preserve"> </v>
      </c>
      <c r="D4331" s="1">
        <v>1</v>
      </c>
      <c r="E4331" s="1">
        <v>2</v>
      </c>
      <c r="F4331" s="1" t="s">
        <v>720</v>
      </c>
      <c r="G4331" s="3"/>
      <c r="H4331" s="3">
        <v>0</v>
      </c>
      <c r="I4331" s="9"/>
    </row>
    <row r="4332" spans="1:9">
      <c r="A4332" t="s">
        <v>34</v>
      </c>
      <c r="B4332" t="s">
        <v>719</v>
      </c>
      <c r="C4332" t="str">
        <f t="shared" si="67"/>
        <v xml:space="preserve"> </v>
      </c>
      <c r="D4332">
        <v>1</v>
      </c>
      <c r="E4332">
        <v>2</v>
      </c>
      <c r="F4332" t="s">
        <v>720</v>
      </c>
      <c r="G4332" s="3"/>
      <c r="H4332" s="3">
        <v>0</v>
      </c>
      <c r="I4332" s="9"/>
    </row>
    <row r="4333" spans="1:9">
      <c r="A4333" s="1" t="s">
        <v>34</v>
      </c>
      <c r="B4333" s="1" t="s">
        <v>719</v>
      </c>
      <c r="C4333" t="str">
        <f t="shared" si="67"/>
        <v xml:space="preserve"> </v>
      </c>
      <c r="D4333" s="1">
        <v>1</v>
      </c>
      <c r="E4333" s="1">
        <v>2</v>
      </c>
      <c r="F4333" s="1" t="s">
        <v>720</v>
      </c>
      <c r="G4333" s="3"/>
      <c r="H4333" s="3">
        <v>0</v>
      </c>
      <c r="I4333" s="9"/>
    </row>
    <row r="4334" spans="1:9">
      <c r="A4334" t="s">
        <v>34</v>
      </c>
      <c r="B4334" t="s">
        <v>719</v>
      </c>
      <c r="C4334" t="str">
        <f t="shared" si="67"/>
        <v xml:space="preserve"> </v>
      </c>
      <c r="D4334">
        <v>1</v>
      </c>
      <c r="E4334">
        <v>2</v>
      </c>
      <c r="F4334" t="s">
        <v>720</v>
      </c>
      <c r="G4334" s="3"/>
      <c r="H4334" s="3">
        <v>0</v>
      </c>
      <c r="I4334" s="9"/>
    </row>
    <row r="4335" spans="1:9">
      <c r="A4335" s="1" t="s">
        <v>34</v>
      </c>
      <c r="B4335" s="1" t="s">
        <v>719</v>
      </c>
      <c r="C4335" t="str">
        <f t="shared" si="67"/>
        <v xml:space="preserve"> </v>
      </c>
      <c r="D4335" s="1">
        <v>1</v>
      </c>
      <c r="E4335" s="1">
        <v>2</v>
      </c>
      <c r="F4335" s="1" t="s">
        <v>720</v>
      </c>
      <c r="G4335" s="3"/>
      <c r="H4335" s="3">
        <v>0</v>
      </c>
      <c r="I4335" s="9"/>
    </row>
    <row r="4336" spans="1:9">
      <c r="A4336" t="s">
        <v>34</v>
      </c>
      <c r="B4336" t="s">
        <v>719</v>
      </c>
      <c r="C4336" t="str">
        <f t="shared" si="67"/>
        <v xml:space="preserve"> </v>
      </c>
      <c r="D4336">
        <v>1</v>
      </c>
      <c r="E4336">
        <v>2</v>
      </c>
      <c r="F4336" t="s">
        <v>720</v>
      </c>
      <c r="G4336" s="3"/>
      <c r="H4336" s="3">
        <v>0</v>
      </c>
      <c r="I4336" s="9"/>
    </row>
    <row r="4337" spans="1:9">
      <c r="A4337" s="1" t="s">
        <v>34</v>
      </c>
      <c r="B4337" s="1" t="s">
        <v>719</v>
      </c>
      <c r="C4337" t="str">
        <f t="shared" si="67"/>
        <v xml:space="preserve"> </v>
      </c>
      <c r="D4337" s="1">
        <v>1</v>
      </c>
      <c r="E4337" s="1">
        <v>2</v>
      </c>
      <c r="F4337" s="1" t="s">
        <v>720</v>
      </c>
      <c r="G4337" s="3"/>
      <c r="H4337" s="3">
        <v>0</v>
      </c>
      <c r="I4337" s="9"/>
    </row>
    <row r="4338" spans="1:9">
      <c r="A4338" t="s">
        <v>34</v>
      </c>
      <c r="B4338" t="s">
        <v>719</v>
      </c>
      <c r="C4338" t="str">
        <f t="shared" si="67"/>
        <v>2538</v>
      </c>
      <c r="D4338">
        <v>1</v>
      </c>
      <c r="E4338">
        <v>2</v>
      </c>
      <c r="F4338" t="s">
        <v>720</v>
      </c>
      <c r="G4338" t="s">
        <v>15</v>
      </c>
      <c r="H4338" s="2">
        <f>H4322-SUMIF(G4323:G4337,"&lt;&gt;",H4323:H4337)</f>
        <v>8</v>
      </c>
    </row>
    <row r="4339" spans="1:9">
      <c r="A4339" s="1"/>
      <c r="B4339" s="1"/>
      <c r="C4339" t="str">
        <f t="shared" si="67"/>
        <v xml:space="preserve"> </v>
      </c>
      <c r="D4339" s="1"/>
      <c r="E4339" s="1"/>
      <c r="F4339" s="1"/>
      <c r="G4339" s="1"/>
      <c r="H4339" s="1"/>
      <c r="I4339" s="43"/>
    </row>
    <row r="4340" spans="1:9">
      <c r="A4340" t="s">
        <v>34</v>
      </c>
      <c r="B4340" t="s">
        <v>722</v>
      </c>
      <c r="C4340" t="str">
        <f t="shared" si="67"/>
        <v xml:space="preserve"> </v>
      </c>
      <c r="D4340">
        <v>3</v>
      </c>
      <c r="E4340">
        <v>1</v>
      </c>
      <c r="F4340" t="s">
        <v>723</v>
      </c>
      <c r="G4340" t="s">
        <v>13</v>
      </c>
      <c r="H4340" s="2">
        <f>VLOOKUP(B4340,'uc_2024-25'!D:U, 18, FALSE)</f>
        <v>49</v>
      </c>
      <c r="I4340" s="9"/>
    </row>
    <row r="4341" spans="1:9">
      <c r="A4341" s="1" t="s">
        <v>34</v>
      </c>
      <c r="B4341" s="1" t="s">
        <v>722</v>
      </c>
      <c r="C4341" t="str">
        <f t="shared" si="67"/>
        <v xml:space="preserve"> </v>
      </c>
      <c r="D4341" s="1">
        <v>3</v>
      </c>
      <c r="E4341" s="1">
        <v>1</v>
      </c>
      <c r="F4341" s="1" t="s">
        <v>723</v>
      </c>
      <c r="G4341" s="4" t="str">
        <f>VLOOKUP(B4340,'uc_2024-25'!D:AB, 25, FALSE)</f>
        <v>Maria do Rosário da Conceição Cameira</v>
      </c>
      <c r="H4341" s="3">
        <v>42</v>
      </c>
      <c r="I4341" s="9"/>
    </row>
    <row r="4342" spans="1:9">
      <c r="A4342" t="s">
        <v>34</v>
      </c>
      <c r="B4342" t="s">
        <v>722</v>
      </c>
      <c r="C4342" t="str">
        <f t="shared" si="67"/>
        <v xml:space="preserve"> </v>
      </c>
      <c r="D4342">
        <v>3</v>
      </c>
      <c r="E4342">
        <v>1</v>
      </c>
      <c r="F4342" t="s">
        <v>723</v>
      </c>
      <c r="G4342" s="3" t="s">
        <v>394</v>
      </c>
      <c r="H4342" s="3">
        <v>7</v>
      </c>
      <c r="I4342" s="9"/>
    </row>
    <row r="4343" spans="1:9">
      <c r="A4343" s="1" t="s">
        <v>34</v>
      </c>
      <c r="B4343" s="1" t="s">
        <v>722</v>
      </c>
      <c r="C4343" t="str">
        <f t="shared" si="67"/>
        <v xml:space="preserve"> </v>
      </c>
      <c r="D4343" s="1">
        <v>3</v>
      </c>
      <c r="E4343" s="1">
        <v>1</v>
      </c>
      <c r="F4343" s="1" t="s">
        <v>723</v>
      </c>
      <c r="G4343" s="3"/>
      <c r="H4343" s="3">
        <v>0</v>
      </c>
      <c r="I4343" s="9"/>
    </row>
    <row r="4344" spans="1:9">
      <c r="A4344" t="s">
        <v>34</v>
      </c>
      <c r="B4344" t="s">
        <v>722</v>
      </c>
      <c r="C4344" t="str">
        <f t="shared" si="67"/>
        <v xml:space="preserve"> </v>
      </c>
      <c r="D4344">
        <v>3</v>
      </c>
      <c r="E4344">
        <v>1</v>
      </c>
      <c r="F4344" t="s">
        <v>723</v>
      </c>
      <c r="G4344" s="3"/>
      <c r="H4344" s="3">
        <v>0</v>
      </c>
      <c r="I4344" s="9"/>
    </row>
    <row r="4345" spans="1:9">
      <c r="A4345" s="1" t="s">
        <v>34</v>
      </c>
      <c r="B4345" s="1" t="s">
        <v>722</v>
      </c>
      <c r="C4345" t="str">
        <f t="shared" si="67"/>
        <v xml:space="preserve"> </v>
      </c>
      <c r="D4345" s="1">
        <v>3</v>
      </c>
      <c r="E4345" s="1">
        <v>1</v>
      </c>
      <c r="F4345" s="1" t="s">
        <v>723</v>
      </c>
      <c r="G4345" s="3"/>
      <c r="H4345" s="3">
        <v>0</v>
      </c>
      <c r="I4345" s="9"/>
    </row>
    <row r="4346" spans="1:9">
      <c r="A4346" t="s">
        <v>34</v>
      </c>
      <c r="B4346" t="s">
        <v>722</v>
      </c>
      <c r="C4346" t="str">
        <f t="shared" si="67"/>
        <v xml:space="preserve"> </v>
      </c>
      <c r="D4346">
        <v>3</v>
      </c>
      <c r="E4346">
        <v>1</v>
      </c>
      <c r="F4346" t="s">
        <v>723</v>
      </c>
      <c r="G4346" s="3"/>
      <c r="H4346" s="3">
        <v>0</v>
      </c>
      <c r="I4346" s="9"/>
    </row>
    <row r="4347" spans="1:9">
      <c r="A4347" s="1" t="s">
        <v>34</v>
      </c>
      <c r="B4347" s="1" t="s">
        <v>722</v>
      </c>
      <c r="C4347" t="str">
        <f t="shared" si="67"/>
        <v xml:space="preserve"> </v>
      </c>
      <c r="D4347" s="1">
        <v>3</v>
      </c>
      <c r="E4347" s="1">
        <v>1</v>
      </c>
      <c r="F4347" s="1" t="s">
        <v>723</v>
      </c>
      <c r="G4347" s="3"/>
      <c r="H4347" s="3">
        <v>0</v>
      </c>
      <c r="I4347" s="9"/>
    </row>
    <row r="4348" spans="1:9">
      <c r="A4348" t="s">
        <v>34</v>
      </c>
      <c r="B4348" t="s">
        <v>722</v>
      </c>
      <c r="C4348" t="str">
        <f t="shared" si="67"/>
        <v xml:space="preserve"> </v>
      </c>
      <c r="D4348">
        <v>3</v>
      </c>
      <c r="E4348">
        <v>1</v>
      </c>
      <c r="F4348" t="s">
        <v>723</v>
      </c>
      <c r="G4348" s="3"/>
      <c r="H4348" s="3">
        <v>0</v>
      </c>
      <c r="I4348" s="9"/>
    </row>
    <row r="4349" spans="1:9">
      <c r="A4349" s="1" t="s">
        <v>34</v>
      </c>
      <c r="B4349" s="1" t="s">
        <v>722</v>
      </c>
      <c r="C4349" t="str">
        <f t="shared" si="67"/>
        <v xml:space="preserve"> </v>
      </c>
      <c r="D4349" s="1">
        <v>3</v>
      </c>
      <c r="E4349" s="1">
        <v>1</v>
      </c>
      <c r="F4349" s="1" t="s">
        <v>723</v>
      </c>
      <c r="G4349" s="3"/>
      <c r="H4349" s="3">
        <v>0</v>
      </c>
      <c r="I4349" s="9"/>
    </row>
    <row r="4350" spans="1:9">
      <c r="A4350" t="s">
        <v>34</v>
      </c>
      <c r="B4350" t="s">
        <v>722</v>
      </c>
      <c r="C4350" t="str">
        <f t="shared" si="67"/>
        <v xml:space="preserve"> </v>
      </c>
      <c r="D4350">
        <v>3</v>
      </c>
      <c r="E4350">
        <v>1</v>
      </c>
      <c r="F4350" t="s">
        <v>723</v>
      </c>
      <c r="G4350" s="3"/>
      <c r="H4350" s="3">
        <v>0</v>
      </c>
      <c r="I4350" s="9"/>
    </row>
    <row r="4351" spans="1:9">
      <c r="A4351" s="1" t="s">
        <v>34</v>
      </c>
      <c r="B4351" s="1" t="s">
        <v>722</v>
      </c>
      <c r="C4351" t="str">
        <f t="shared" si="67"/>
        <v xml:space="preserve"> </v>
      </c>
      <c r="D4351" s="1">
        <v>3</v>
      </c>
      <c r="E4351" s="1">
        <v>1</v>
      </c>
      <c r="F4351" s="1" t="s">
        <v>723</v>
      </c>
      <c r="G4351" s="3"/>
      <c r="H4351" s="3">
        <v>0</v>
      </c>
      <c r="I4351" s="9"/>
    </row>
    <row r="4352" spans="1:9">
      <c r="A4352" t="s">
        <v>34</v>
      </c>
      <c r="B4352" t="s">
        <v>722</v>
      </c>
      <c r="C4352" t="str">
        <f t="shared" si="67"/>
        <v xml:space="preserve"> </v>
      </c>
      <c r="D4352">
        <v>3</v>
      </c>
      <c r="E4352">
        <v>1</v>
      </c>
      <c r="F4352" t="s">
        <v>723</v>
      </c>
      <c r="G4352" s="3"/>
      <c r="H4352" s="3">
        <v>0</v>
      </c>
      <c r="I4352" s="9"/>
    </row>
    <row r="4353" spans="1:9">
      <c r="A4353" s="1" t="s">
        <v>34</v>
      </c>
      <c r="B4353" s="1" t="s">
        <v>722</v>
      </c>
      <c r="C4353" t="str">
        <f t="shared" si="67"/>
        <v xml:space="preserve"> </v>
      </c>
      <c r="D4353" s="1">
        <v>3</v>
      </c>
      <c r="E4353" s="1">
        <v>1</v>
      </c>
      <c r="F4353" s="1" t="s">
        <v>723</v>
      </c>
      <c r="G4353" s="3"/>
      <c r="H4353" s="3">
        <v>0</v>
      </c>
      <c r="I4353" s="9"/>
    </row>
    <row r="4354" spans="1:9">
      <c r="A4354" t="s">
        <v>34</v>
      </c>
      <c r="B4354" t="s">
        <v>722</v>
      </c>
      <c r="C4354" t="str">
        <f t="shared" si="67"/>
        <v xml:space="preserve"> </v>
      </c>
      <c r="D4354">
        <v>3</v>
      </c>
      <c r="E4354">
        <v>1</v>
      </c>
      <c r="F4354" t="s">
        <v>723</v>
      </c>
      <c r="G4354" s="3"/>
      <c r="H4354" s="3">
        <v>0</v>
      </c>
      <c r="I4354" s="9"/>
    </row>
    <row r="4355" spans="1:9">
      <c r="A4355" s="1" t="s">
        <v>34</v>
      </c>
      <c r="B4355" s="1" t="s">
        <v>722</v>
      </c>
      <c r="C4355" t="str">
        <f t="shared" ref="C4355:C4418" si="68">IF(G4355="Em falta (positivo); A mais (negativo):",B4355," ")</f>
        <v xml:space="preserve"> </v>
      </c>
      <c r="D4355" s="1">
        <v>3</v>
      </c>
      <c r="E4355" s="1">
        <v>1</v>
      </c>
      <c r="F4355" s="1" t="s">
        <v>723</v>
      </c>
      <c r="G4355" s="3"/>
      <c r="H4355" s="3">
        <v>0</v>
      </c>
      <c r="I4355" s="9"/>
    </row>
    <row r="4356" spans="1:9">
      <c r="A4356" t="s">
        <v>34</v>
      </c>
      <c r="B4356" t="s">
        <v>722</v>
      </c>
      <c r="C4356" t="str">
        <f t="shared" si="68"/>
        <v>2539</v>
      </c>
      <c r="D4356">
        <v>3</v>
      </c>
      <c r="E4356">
        <v>1</v>
      </c>
      <c r="F4356" t="s">
        <v>723</v>
      </c>
      <c r="G4356" t="s">
        <v>15</v>
      </c>
      <c r="H4356" s="2">
        <f>H4340-SUMIF(G4341:G4355,"&lt;&gt;",H4341:H4355)</f>
        <v>0</v>
      </c>
    </row>
    <row r="4357" spans="1:9">
      <c r="A4357" s="1"/>
      <c r="B4357" s="1"/>
      <c r="C4357" t="str">
        <f t="shared" si="68"/>
        <v xml:space="preserve"> </v>
      </c>
      <c r="D4357" s="1"/>
      <c r="E4357" s="1"/>
      <c r="F4357" s="1"/>
      <c r="G4357" s="1"/>
      <c r="H4357" s="1"/>
      <c r="I4357" s="43"/>
    </row>
    <row r="4358" spans="1:9">
      <c r="A4358" t="s">
        <v>16</v>
      </c>
      <c r="B4358" t="s">
        <v>724</v>
      </c>
      <c r="C4358" t="str">
        <f t="shared" si="68"/>
        <v xml:space="preserve"> </v>
      </c>
      <c r="D4358">
        <v>1</v>
      </c>
      <c r="E4358">
        <v>2</v>
      </c>
      <c r="F4358" t="s">
        <v>725</v>
      </c>
      <c r="G4358" t="s">
        <v>13</v>
      </c>
      <c r="H4358" s="2">
        <f>VLOOKUP(B4358,'uc_2024-25'!D:U, 18, FALSE)</f>
        <v>21</v>
      </c>
      <c r="I4358" s="9"/>
    </row>
    <row r="4359" spans="1:9">
      <c r="A4359" s="1" t="s">
        <v>16</v>
      </c>
      <c r="B4359" s="1" t="s">
        <v>724</v>
      </c>
      <c r="C4359" t="str">
        <f t="shared" si="68"/>
        <v xml:space="preserve"> </v>
      </c>
      <c r="D4359" s="1">
        <v>1</v>
      </c>
      <c r="E4359" s="1">
        <v>2</v>
      </c>
      <c r="F4359" s="1" t="s">
        <v>725</v>
      </c>
      <c r="G4359" s="4" t="str">
        <f>VLOOKUP(B4358,'uc_2024-25'!D:AB, 25, FALSE)</f>
        <v>Maria Isabel Nunes Januário</v>
      </c>
      <c r="H4359" s="3">
        <v>21</v>
      </c>
      <c r="I4359" s="9"/>
    </row>
    <row r="4360" spans="1:9">
      <c r="A4360" t="s">
        <v>16</v>
      </c>
      <c r="B4360" t="s">
        <v>724</v>
      </c>
      <c r="C4360" t="str">
        <f t="shared" si="68"/>
        <v xml:space="preserve"> </v>
      </c>
      <c r="D4360">
        <v>1</v>
      </c>
      <c r="E4360">
        <v>2</v>
      </c>
      <c r="F4360" t="s">
        <v>725</v>
      </c>
      <c r="G4360" s="3"/>
      <c r="H4360" s="3">
        <v>0</v>
      </c>
      <c r="I4360" s="9"/>
    </row>
    <row r="4361" spans="1:9">
      <c r="A4361" s="1" t="s">
        <v>16</v>
      </c>
      <c r="B4361" s="1" t="s">
        <v>724</v>
      </c>
      <c r="C4361" t="str">
        <f t="shared" si="68"/>
        <v xml:space="preserve"> </v>
      </c>
      <c r="D4361" s="1">
        <v>1</v>
      </c>
      <c r="E4361" s="1">
        <v>2</v>
      </c>
      <c r="F4361" s="1" t="s">
        <v>725</v>
      </c>
      <c r="G4361" s="3"/>
      <c r="H4361" s="3">
        <v>0</v>
      </c>
      <c r="I4361" s="9"/>
    </row>
    <row r="4362" spans="1:9">
      <c r="A4362" t="s">
        <v>16</v>
      </c>
      <c r="B4362" t="s">
        <v>724</v>
      </c>
      <c r="C4362" t="str">
        <f t="shared" si="68"/>
        <v xml:space="preserve"> </v>
      </c>
      <c r="D4362">
        <v>1</v>
      </c>
      <c r="E4362">
        <v>2</v>
      </c>
      <c r="F4362" t="s">
        <v>725</v>
      </c>
      <c r="G4362" s="3"/>
      <c r="H4362" s="3">
        <v>0</v>
      </c>
      <c r="I4362" s="9"/>
    </row>
    <row r="4363" spans="1:9">
      <c r="A4363" s="1" t="s">
        <v>16</v>
      </c>
      <c r="B4363" s="1" t="s">
        <v>724</v>
      </c>
      <c r="C4363" t="str">
        <f t="shared" si="68"/>
        <v xml:space="preserve"> </v>
      </c>
      <c r="D4363" s="1">
        <v>1</v>
      </c>
      <c r="E4363" s="1">
        <v>2</v>
      </c>
      <c r="F4363" s="1" t="s">
        <v>725</v>
      </c>
      <c r="G4363" s="3"/>
      <c r="H4363" s="3">
        <v>0</v>
      </c>
      <c r="I4363" s="9"/>
    </row>
    <row r="4364" spans="1:9">
      <c r="A4364" t="s">
        <v>16</v>
      </c>
      <c r="B4364" t="s">
        <v>724</v>
      </c>
      <c r="C4364" t="str">
        <f t="shared" si="68"/>
        <v xml:space="preserve"> </v>
      </c>
      <c r="D4364">
        <v>1</v>
      </c>
      <c r="E4364">
        <v>2</v>
      </c>
      <c r="F4364" t="s">
        <v>725</v>
      </c>
      <c r="G4364" s="3"/>
      <c r="H4364" s="3">
        <v>0</v>
      </c>
      <c r="I4364" s="9"/>
    </row>
    <row r="4365" spans="1:9">
      <c r="A4365" s="1" t="s">
        <v>16</v>
      </c>
      <c r="B4365" s="1" t="s">
        <v>724</v>
      </c>
      <c r="C4365" t="str">
        <f t="shared" si="68"/>
        <v xml:space="preserve"> </v>
      </c>
      <c r="D4365" s="1">
        <v>1</v>
      </c>
      <c r="E4365" s="1">
        <v>2</v>
      </c>
      <c r="F4365" s="1" t="s">
        <v>725</v>
      </c>
      <c r="G4365" s="3"/>
      <c r="H4365" s="3">
        <v>0</v>
      </c>
      <c r="I4365" s="9"/>
    </row>
    <row r="4366" spans="1:9">
      <c r="A4366" t="s">
        <v>16</v>
      </c>
      <c r="B4366" t="s">
        <v>724</v>
      </c>
      <c r="C4366" t="str">
        <f t="shared" si="68"/>
        <v xml:space="preserve"> </v>
      </c>
      <c r="D4366">
        <v>1</v>
      </c>
      <c r="E4366">
        <v>2</v>
      </c>
      <c r="F4366" t="s">
        <v>725</v>
      </c>
      <c r="G4366" s="3"/>
      <c r="H4366" s="3">
        <v>0</v>
      </c>
      <c r="I4366" s="9"/>
    </row>
    <row r="4367" spans="1:9">
      <c r="A4367" s="1" t="s">
        <v>16</v>
      </c>
      <c r="B4367" s="1" t="s">
        <v>724</v>
      </c>
      <c r="C4367" t="str">
        <f t="shared" si="68"/>
        <v xml:space="preserve"> </v>
      </c>
      <c r="D4367" s="1">
        <v>1</v>
      </c>
      <c r="E4367" s="1">
        <v>2</v>
      </c>
      <c r="F4367" s="1" t="s">
        <v>725</v>
      </c>
      <c r="G4367" s="3"/>
      <c r="H4367" s="3">
        <v>0</v>
      </c>
      <c r="I4367" s="9"/>
    </row>
    <row r="4368" spans="1:9">
      <c r="A4368" t="s">
        <v>16</v>
      </c>
      <c r="B4368" t="s">
        <v>724</v>
      </c>
      <c r="C4368" t="str">
        <f t="shared" si="68"/>
        <v xml:space="preserve"> </v>
      </c>
      <c r="D4368">
        <v>1</v>
      </c>
      <c r="E4368">
        <v>2</v>
      </c>
      <c r="F4368" t="s">
        <v>725</v>
      </c>
      <c r="G4368" s="3"/>
      <c r="H4368" s="3">
        <v>0</v>
      </c>
      <c r="I4368" s="9"/>
    </row>
    <row r="4369" spans="1:9">
      <c r="A4369" s="1" t="s">
        <v>16</v>
      </c>
      <c r="B4369" s="1" t="s">
        <v>724</v>
      </c>
      <c r="C4369" t="str">
        <f t="shared" si="68"/>
        <v xml:space="preserve"> </v>
      </c>
      <c r="D4369" s="1">
        <v>1</v>
      </c>
      <c r="E4369" s="1">
        <v>2</v>
      </c>
      <c r="F4369" s="1" t="s">
        <v>725</v>
      </c>
      <c r="G4369" s="3"/>
      <c r="H4369" s="3">
        <v>0</v>
      </c>
      <c r="I4369" s="9"/>
    </row>
    <row r="4370" spans="1:9">
      <c r="A4370" t="s">
        <v>16</v>
      </c>
      <c r="B4370" t="s">
        <v>724</v>
      </c>
      <c r="C4370" t="str">
        <f t="shared" si="68"/>
        <v xml:space="preserve"> </v>
      </c>
      <c r="D4370">
        <v>1</v>
      </c>
      <c r="E4370">
        <v>2</v>
      </c>
      <c r="F4370" t="s">
        <v>725</v>
      </c>
      <c r="G4370" s="3"/>
      <c r="H4370" s="3">
        <v>0</v>
      </c>
      <c r="I4370" s="9"/>
    </row>
    <row r="4371" spans="1:9">
      <c r="A4371" s="1" t="s">
        <v>16</v>
      </c>
      <c r="B4371" s="1" t="s">
        <v>724</v>
      </c>
      <c r="C4371" t="str">
        <f t="shared" si="68"/>
        <v xml:space="preserve"> </v>
      </c>
      <c r="D4371" s="1">
        <v>1</v>
      </c>
      <c r="E4371" s="1">
        <v>2</v>
      </c>
      <c r="F4371" s="1" t="s">
        <v>725</v>
      </c>
      <c r="G4371" s="3"/>
      <c r="H4371" s="3">
        <v>0</v>
      </c>
      <c r="I4371" s="9"/>
    </row>
    <row r="4372" spans="1:9">
      <c r="A4372" t="s">
        <v>16</v>
      </c>
      <c r="B4372" t="s">
        <v>724</v>
      </c>
      <c r="C4372" t="str">
        <f t="shared" si="68"/>
        <v xml:space="preserve"> </v>
      </c>
      <c r="D4372">
        <v>1</v>
      </c>
      <c r="E4372">
        <v>2</v>
      </c>
      <c r="F4372" t="s">
        <v>725</v>
      </c>
      <c r="G4372" s="3"/>
      <c r="H4372" s="3">
        <v>0</v>
      </c>
      <c r="I4372" s="9"/>
    </row>
    <row r="4373" spans="1:9">
      <c r="A4373" s="1" t="s">
        <v>16</v>
      </c>
      <c r="B4373" s="1" t="s">
        <v>724</v>
      </c>
      <c r="C4373" t="str">
        <f t="shared" si="68"/>
        <v xml:space="preserve"> </v>
      </c>
      <c r="D4373" s="1">
        <v>1</v>
      </c>
      <c r="E4373" s="1">
        <v>2</v>
      </c>
      <c r="F4373" s="1" t="s">
        <v>725</v>
      </c>
      <c r="G4373" s="3"/>
      <c r="H4373" s="3">
        <v>0</v>
      </c>
      <c r="I4373" s="9"/>
    </row>
    <row r="4374" spans="1:9">
      <c r="A4374" t="s">
        <v>16</v>
      </c>
      <c r="B4374" t="s">
        <v>724</v>
      </c>
      <c r="C4374" t="str">
        <f t="shared" si="68"/>
        <v>1811</v>
      </c>
      <c r="D4374">
        <v>1</v>
      </c>
      <c r="E4374">
        <v>2</v>
      </c>
      <c r="F4374" t="s">
        <v>725</v>
      </c>
      <c r="G4374" t="s">
        <v>15</v>
      </c>
      <c r="H4374" s="2">
        <f>H4358-SUMIF(G4359:G4373,"&lt;&gt;",H4359:H4373)</f>
        <v>0</v>
      </c>
    </row>
    <row r="4375" spans="1:9">
      <c r="A4375" s="1"/>
      <c r="B4375" s="1"/>
      <c r="C4375" t="str">
        <f t="shared" si="68"/>
        <v xml:space="preserve"> </v>
      </c>
      <c r="D4375" s="1"/>
      <c r="E4375" s="1"/>
      <c r="F4375" s="1"/>
      <c r="G4375" s="1"/>
      <c r="H4375" s="1"/>
      <c r="I4375" s="43"/>
    </row>
    <row r="4376" spans="1:9">
      <c r="A4376" t="s">
        <v>34</v>
      </c>
      <c r="B4376" t="s">
        <v>726</v>
      </c>
      <c r="C4376" t="str">
        <f t="shared" si="68"/>
        <v xml:space="preserve"> </v>
      </c>
      <c r="D4376">
        <v>2</v>
      </c>
      <c r="E4376">
        <v>1</v>
      </c>
      <c r="F4376" t="s">
        <v>727</v>
      </c>
      <c r="G4376" t="s">
        <v>13</v>
      </c>
      <c r="H4376" s="2">
        <f>VLOOKUP(B4376,'uc_2024-25'!D:U, 18, FALSE)</f>
        <v>56</v>
      </c>
      <c r="I4376" s="9"/>
    </row>
    <row r="4377" spans="1:9">
      <c r="A4377" s="1" t="s">
        <v>34</v>
      </c>
      <c r="B4377" s="1" t="s">
        <v>726</v>
      </c>
      <c r="C4377" t="str">
        <f t="shared" si="68"/>
        <v xml:space="preserve"> </v>
      </c>
      <c r="D4377" s="1">
        <v>2</v>
      </c>
      <c r="E4377" s="1">
        <v>1</v>
      </c>
      <c r="F4377" s="1" t="s">
        <v>727</v>
      </c>
      <c r="G4377" s="4" t="str">
        <f>VLOOKUP(B4376,'uc_2024-25'!D:AB, 25, FALSE)</f>
        <v>André Martinho de Almeida</v>
      </c>
      <c r="H4377" s="3">
        <v>2</v>
      </c>
      <c r="I4377" s="9"/>
    </row>
    <row r="4378" spans="1:9">
      <c r="A4378" t="s">
        <v>34</v>
      </c>
      <c r="B4378" t="s">
        <v>726</v>
      </c>
      <c r="C4378" t="str">
        <f t="shared" si="68"/>
        <v xml:space="preserve"> </v>
      </c>
      <c r="D4378">
        <v>2</v>
      </c>
      <c r="E4378">
        <v>1</v>
      </c>
      <c r="F4378" t="s">
        <v>727</v>
      </c>
      <c r="G4378" s="3" t="s">
        <v>68</v>
      </c>
      <c r="H4378" s="3">
        <v>54</v>
      </c>
      <c r="I4378" s="9" t="s">
        <v>69</v>
      </c>
    </row>
    <row r="4379" spans="1:9">
      <c r="A4379" s="1" t="s">
        <v>34</v>
      </c>
      <c r="B4379" s="1" t="s">
        <v>726</v>
      </c>
      <c r="C4379" t="str">
        <f t="shared" si="68"/>
        <v xml:space="preserve"> </v>
      </c>
      <c r="D4379" s="1">
        <v>2</v>
      </c>
      <c r="E4379" s="1">
        <v>1</v>
      </c>
      <c r="F4379" s="1" t="s">
        <v>727</v>
      </c>
      <c r="G4379" s="3"/>
      <c r="H4379" s="3">
        <v>0</v>
      </c>
      <c r="I4379" s="9"/>
    </row>
    <row r="4380" spans="1:9">
      <c r="A4380" t="s">
        <v>34</v>
      </c>
      <c r="B4380" t="s">
        <v>726</v>
      </c>
      <c r="C4380" t="str">
        <f t="shared" si="68"/>
        <v xml:space="preserve"> </v>
      </c>
      <c r="D4380">
        <v>2</v>
      </c>
      <c r="E4380">
        <v>1</v>
      </c>
      <c r="F4380" t="s">
        <v>727</v>
      </c>
      <c r="G4380" s="3"/>
      <c r="H4380" s="3">
        <v>0</v>
      </c>
      <c r="I4380" s="9"/>
    </row>
    <row r="4381" spans="1:9">
      <c r="A4381" s="1" t="s">
        <v>34</v>
      </c>
      <c r="B4381" s="1" t="s">
        <v>726</v>
      </c>
      <c r="C4381" t="str">
        <f t="shared" si="68"/>
        <v xml:space="preserve"> </v>
      </c>
      <c r="D4381" s="1">
        <v>2</v>
      </c>
      <c r="E4381" s="1">
        <v>1</v>
      </c>
      <c r="F4381" s="1" t="s">
        <v>727</v>
      </c>
      <c r="G4381" s="3"/>
      <c r="H4381" s="3">
        <v>0</v>
      </c>
      <c r="I4381" s="9"/>
    </row>
    <row r="4382" spans="1:9">
      <c r="A4382" t="s">
        <v>34</v>
      </c>
      <c r="B4382" t="s">
        <v>726</v>
      </c>
      <c r="C4382" t="str">
        <f t="shared" si="68"/>
        <v xml:space="preserve"> </v>
      </c>
      <c r="D4382">
        <v>2</v>
      </c>
      <c r="E4382">
        <v>1</v>
      </c>
      <c r="F4382" t="s">
        <v>727</v>
      </c>
      <c r="G4382" s="3"/>
      <c r="H4382" s="3">
        <v>0</v>
      </c>
      <c r="I4382" s="9"/>
    </row>
    <row r="4383" spans="1:9">
      <c r="A4383" s="1" t="s">
        <v>34</v>
      </c>
      <c r="B4383" s="1" t="s">
        <v>726</v>
      </c>
      <c r="C4383" t="str">
        <f t="shared" si="68"/>
        <v xml:space="preserve"> </v>
      </c>
      <c r="D4383" s="1">
        <v>2</v>
      </c>
      <c r="E4383" s="1">
        <v>1</v>
      </c>
      <c r="F4383" s="1" t="s">
        <v>727</v>
      </c>
      <c r="G4383" s="3"/>
      <c r="H4383" s="3">
        <v>0</v>
      </c>
      <c r="I4383" s="9"/>
    </row>
    <row r="4384" spans="1:9">
      <c r="A4384" t="s">
        <v>34</v>
      </c>
      <c r="B4384" t="s">
        <v>726</v>
      </c>
      <c r="C4384" t="str">
        <f t="shared" si="68"/>
        <v xml:space="preserve"> </v>
      </c>
      <c r="D4384">
        <v>2</v>
      </c>
      <c r="E4384">
        <v>1</v>
      </c>
      <c r="F4384" t="s">
        <v>727</v>
      </c>
      <c r="G4384" s="3"/>
      <c r="H4384" s="3">
        <v>0</v>
      </c>
      <c r="I4384" s="9"/>
    </row>
    <row r="4385" spans="1:9">
      <c r="A4385" s="1" t="s">
        <v>34</v>
      </c>
      <c r="B4385" s="1" t="s">
        <v>726</v>
      </c>
      <c r="C4385" t="str">
        <f t="shared" si="68"/>
        <v xml:space="preserve"> </v>
      </c>
      <c r="D4385" s="1">
        <v>2</v>
      </c>
      <c r="E4385" s="1">
        <v>1</v>
      </c>
      <c r="F4385" s="1" t="s">
        <v>727</v>
      </c>
      <c r="G4385" s="3"/>
      <c r="H4385" s="3">
        <v>0</v>
      </c>
      <c r="I4385" s="9"/>
    </row>
    <row r="4386" spans="1:9">
      <c r="A4386" t="s">
        <v>34</v>
      </c>
      <c r="B4386" t="s">
        <v>726</v>
      </c>
      <c r="C4386" t="str">
        <f t="shared" si="68"/>
        <v xml:space="preserve"> </v>
      </c>
      <c r="D4386">
        <v>2</v>
      </c>
      <c r="E4386">
        <v>1</v>
      </c>
      <c r="F4386" t="s">
        <v>727</v>
      </c>
      <c r="G4386" s="3"/>
      <c r="H4386" s="3">
        <v>0</v>
      </c>
      <c r="I4386" s="9"/>
    </row>
    <row r="4387" spans="1:9">
      <c r="A4387" s="1" t="s">
        <v>34</v>
      </c>
      <c r="B4387" s="1" t="s">
        <v>726</v>
      </c>
      <c r="C4387" t="str">
        <f t="shared" si="68"/>
        <v xml:space="preserve"> </v>
      </c>
      <c r="D4387" s="1">
        <v>2</v>
      </c>
      <c r="E4387" s="1">
        <v>1</v>
      </c>
      <c r="F4387" s="1" t="s">
        <v>727</v>
      </c>
      <c r="G4387" s="3"/>
      <c r="H4387" s="3">
        <v>0</v>
      </c>
      <c r="I4387" s="9"/>
    </row>
    <row r="4388" spans="1:9">
      <c r="A4388" t="s">
        <v>34</v>
      </c>
      <c r="B4388" t="s">
        <v>726</v>
      </c>
      <c r="C4388" t="str">
        <f t="shared" si="68"/>
        <v xml:space="preserve"> </v>
      </c>
      <c r="D4388">
        <v>2</v>
      </c>
      <c r="E4388">
        <v>1</v>
      </c>
      <c r="F4388" t="s">
        <v>727</v>
      </c>
      <c r="G4388" s="3"/>
      <c r="H4388" s="3">
        <v>0</v>
      </c>
      <c r="I4388" s="9"/>
    </row>
    <row r="4389" spans="1:9">
      <c r="A4389" s="1" t="s">
        <v>34</v>
      </c>
      <c r="B4389" s="1" t="s">
        <v>726</v>
      </c>
      <c r="C4389" t="str">
        <f t="shared" si="68"/>
        <v xml:space="preserve"> </v>
      </c>
      <c r="D4389" s="1">
        <v>2</v>
      </c>
      <c r="E4389" s="1">
        <v>1</v>
      </c>
      <c r="F4389" s="1" t="s">
        <v>727</v>
      </c>
      <c r="G4389" s="3"/>
      <c r="H4389" s="3">
        <v>0</v>
      </c>
      <c r="I4389" s="9"/>
    </row>
    <row r="4390" spans="1:9">
      <c r="A4390" t="s">
        <v>34</v>
      </c>
      <c r="B4390" t="s">
        <v>726</v>
      </c>
      <c r="C4390" t="str">
        <f t="shared" si="68"/>
        <v xml:space="preserve"> </v>
      </c>
      <c r="D4390">
        <v>2</v>
      </c>
      <c r="E4390">
        <v>1</v>
      </c>
      <c r="F4390" t="s">
        <v>727</v>
      </c>
      <c r="G4390" s="3"/>
      <c r="H4390" s="3">
        <v>0</v>
      </c>
      <c r="I4390" s="9"/>
    </row>
    <row r="4391" spans="1:9">
      <c r="A4391" s="1" t="s">
        <v>34</v>
      </c>
      <c r="B4391" s="1" t="s">
        <v>726</v>
      </c>
      <c r="C4391" t="str">
        <f t="shared" si="68"/>
        <v xml:space="preserve"> </v>
      </c>
      <c r="D4391" s="1">
        <v>2</v>
      </c>
      <c r="E4391" s="1">
        <v>1</v>
      </c>
      <c r="F4391" s="1" t="s">
        <v>727</v>
      </c>
      <c r="G4391" s="3"/>
      <c r="H4391" s="3">
        <v>0</v>
      </c>
      <c r="I4391" s="9"/>
    </row>
    <row r="4392" spans="1:9">
      <c r="A4392" t="s">
        <v>34</v>
      </c>
      <c r="B4392" t="s">
        <v>726</v>
      </c>
      <c r="C4392" t="str">
        <f t="shared" si="68"/>
        <v>2540</v>
      </c>
      <c r="D4392">
        <v>2</v>
      </c>
      <c r="E4392">
        <v>1</v>
      </c>
      <c r="F4392" t="s">
        <v>727</v>
      </c>
      <c r="G4392" t="s">
        <v>15</v>
      </c>
      <c r="H4392" s="2">
        <f>H4376-SUMIF(G4377:G4391,"&lt;&gt;",H4377:H4391)</f>
        <v>0</v>
      </c>
    </row>
    <row r="4393" spans="1:9">
      <c r="A4393" s="1"/>
      <c r="B4393" s="1"/>
      <c r="C4393" t="str">
        <f t="shared" si="68"/>
        <v xml:space="preserve"> </v>
      </c>
      <c r="D4393" s="1"/>
      <c r="E4393" s="1"/>
      <c r="F4393" s="1"/>
      <c r="G4393" s="1"/>
      <c r="H4393" s="1"/>
      <c r="I4393" s="43"/>
    </row>
    <row r="4394" spans="1:9">
      <c r="A4394" t="s">
        <v>16</v>
      </c>
      <c r="B4394" t="s">
        <v>728</v>
      </c>
      <c r="C4394" t="str">
        <f t="shared" si="68"/>
        <v xml:space="preserve"> </v>
      </c>
      <c r="D4394">
        <v>1</v>
      </c>
      <c r="E4394">
        <v>1</v>
      </c>
      <c r="F4394" t="s">
        <v>729</v>
      </c>
      <c r="G4394" t="s">
        <v>13</v>
      </c>
      <c r="H4394" s="2">
        <f>VLOOKUP(B4394,'uc_2024-25'!D:U, 18, FALSE)</f>
        <v>56</v>
      </c>
      <c r="I4394" s="9" t="s">
        <v>730</v>
      </c>
    </row>
    <row r="4395" spans="1:9">
      <c r="A4395" s="1" t="s">
        <v>16</v>
      </c>
      <c r="B4395" s="1" t="s">
        <v>728</v>
      </c>
      <c r="C4395" t="str">
        <f t="shared" si="68"/>
        <v xml:space="preserve"> </v>
      </c>
      <c r="D4395" s="1">
        <v>1</v>
      </c>
      <c r="E4395" s="1">
        <v>1</v>
      </c>
      <c r="F4395" s="1" t="s">
        <v>729</v>
      </c>
      <c r="G4395" s="4" t="str">
        <f>VLOOKUP(B4394,'uc_2024-25'!D:AB, 25, FALSE)</f>
        <v>André Martinho de Almeida</v>
      </c>
      <c r="H4395" s="3">
        <v>28</v>
      </c>
      <c r="I4395" s="9"/>
    </row>
    <row r="4396" spans="1:9">
      <c r="A4396" t="s">
        <v>16</v>
      </c>
      <c r="B4396" t="s">
        <v>728</v>
      </c>
      <c r="C4396" t="str">
        <f t="shared" si="68"/>
        <v xml:space="preserve"> </v>
      </c>
      <c r="D4396">
        <v>1</v>
      </c>
      <c r="E4396">
        <v>1</v>
      </c>
      <c r="F4396" t="s">
        <v>729</v>
      </c>
      <c r="G4396" s="3" t="s">
        <v>68</v>
      </c>
      <c r="H4396" s="3">
        <v>20</v>
      </c>
      <c r="I4396" s="9" t="s">
        <v>69</v>
      </c>
    </row>
    <row r="4397" spans="1:9" ht="26.25" customHeight="1">
      <c r="A4397" s="1" t="s">
        <v>16</v>
      </c>
      <c r="B4397" s="1" t="s">
        <v>728</v>
      </c>
      <c r="C4397" t="str">
        <f t="shared" si="68"/>
        <v xml:space="preserve"> </v>
      </c>
      <c r="D4397" s="1">
        <v>1</v>
      </c>
      <c r="E4397" s="1">
        <v>1</v>
      </c>
      <c r="F4397" s="1" t="s">
        <v>729</v>
      </c>
      <c r="G4397" s="3"/>
      <c r="H4397" s="3">
        <v>8</v>
      </c>
      <c r="I4397" s="9" t="s">
        <v>360</v>
      </c>
    </row>
    <row r="4398" spans="1:9">
      <c r="A4398" t="s">
        <v>16</v>
      </c>
      <c r="B4398" t="s">
        <v>728</v>
      </c>
      <c r="C4398" t="str">
        <f t="shared" si="68"/>
        <v xml:space="preserve"> </v>
      </c>
      <c r="D4398">
        <v>1</v>
      </c>
      <c r="E4398">
        <v>1</v>
      </c>
      <c r="F4398" t="s">
        <v>729</v>
      </c>
      <c r="G4398" s="3"/>
      <c r="H4398" s="3">
        <v>0</v>
      </c>
      <c r="I4398" s="9"/>
    </row>
    <row r="4399" spans="1:9">
      <c r="A4399" s="1" t="s">
        <v>16</v>
      </c>
      <c r="B4399" s="1" t="s">
        <v>728</v>
      </c>
      <c r="C4399" t="str">
        <f t="shared" si="68"/>
        <v xml:space="preserve"> </v>
      </c>
      <c r="D4399" s="1">
        <v>1</v>
      </c>
      <c r="E4399" s="1">
        <v>1</v>
      </c>
      <c r="F4399" s="1" t="s">
        <v>729</v>
      </c>
      <c r="G4399" s="3"/>
      <c r="H4399" s="3">
        <v>0</v>
      </c>
      <c r="I4399" s="9"/>
    </row>
    <row r="4400" spans="1:9">
      <c r="A4400" t="s">
        <v>16</v>
      </c>
      <c r="B4400" t="s">
        <v>728</v>
      </c>
      <c r="C4400" t="str">
        <f t="shared" si="68"/>
        <v xml:space="preserve"> </v>
      </c>
      <c r="D4400">
        <v>1</v>
      </c>
      <c r="E4400">
        <v>1</v>
      </c>
      <c r="F4400" t="s">
        <v>729</v>
      </c>
      <c r="G4400" s="3"/>
      <c r="H4400" s="3">
        <v>0</v>
      </c>
      <c r="I4400" s="9"/>
    </row>
    <row r="4401" spans="1:9">
      <c r="A4401" s="1" t="s">
        <v>16</v>
      </c>
      <c r="B4401" s="1" t="s">
        <v>728</v>
      </c>
      <c r="C4401" t="str">
        <f t="shared" si="68"/>
        <v xml:space="preserve"> </v>
      </c>
      <c r="D4401" s="1">
        <v>1</v>
      </c>
      <c r="E4401" s="1">
        <v>1</v>
      </c>
      <c r="F4401" s="1" t="s">
        <v>729</v>
      </c>
      <c r="G4401" s="3"/>
      <c r="H4401" s="3">
        <v>0</v>
      </c>
      <c r="I4401" s="9"/>
    </row>
    <row r="4402" spans="1:9">
      <c r="A4402" t="s">
        <v>16</v>
      </c>
      <c r="B4402" t="s">
        <v>728</v>
      </c>
      <c r="C4402" t="str">
        <f t="shared" si="68"/>
        <v xml:space="preserve"> </v>
      </c>
      <c r="D4402">
        <v>1</v>
      </c>
      <c r="E4402">
        <v>1</v>
      </c>
      <c r="F4402" t="s">
        <v>729</v>
      </c>
      <c r="G4402" s="3"/>
      <c r="H4402" s="3">
        <v>0</v>
      </c>
      <c r="I4402" s="9"/>
    </row>
    <row r="4403" spans="1:9">
      <c r="A4403" s="1" t="s">
        <v>16</v>
      </c>
      <c r="B4403" s="1" t="s">
        <v>728</v>
      </c>
      <c r="C4403" t="str">
        <f t="shared" si="68"/>
        <v xml:space="preserve"> </v>
      </c>
      <c r="D4403" s="1">
        <v>1</v>
      </c>
      <c r="E4403" s="1">
        <v>1</v>
      </c>
      <c r="F4403" s="1" t="s">
        <v>729</v>
      </c>
      <c r="G4403" s="3"/>
      <c r="H4403" s="3">
        <v>0</v>
      </c>
      <c r="I4403" s="9"/>
    </row>
    <row r="4404" spans="1:9">
      <c r="A4404" t="s">
        <v>16</v>
      </c>
      <c r="B4404" t="s">
        <v>728</v>
      </c>
      <c r="C4404" t="str">
        <f t="shared" si="68"/>
        <v xml:space="preserve"> </v>
      </c>
      <c r="D4404">
        <v>1</v>
      </c>
      <c r="E4404">
        <v>1</v>
      </c>
      <c r="F4404" t="s">
        <v>729</v>
      </c>
      <c r="G4404" s="3"/>
      <c r="H4404" s="3">
        <v>0</v>
      </c>
      <c r="I4404" s="9"/>
    </row>
    <row r="4405" spans="1:9">
      <c r="A4405" s="1" t="s">
        <v>16</v>
      </c>
      <c r="B4405" s="1" t="s">
        <v>728</v>
      </c>
      <c r="C4405" t="str">
        <f t="shared" si="68"/>
        <v xml:space="preserve"> </v>
      </c>
      <c r="D4405" s="1">
        <v>1</v>
      </c>
      <c r="E4405" s="1">
        <v>1</v>
      </c>
      <c r="F4405" s="1" t="s">
        <v>729</v>
      </c>
      <c r="G4405" s="3"/>
      <c r="H4405" s="3">
        <v>0</v>
      </c>
      <c r="I4405" s="9"/>
    </row>
    <row r="4406" spans="1:9">
      <c r="A4406" t="s">
        <v>16</v>
      </c>
      <c r="B4406" t="s">
        <v>728</v>
      </c>
      <c r="C4406" t="str">
        <f t="shared" si="68"/>
        <v xml:space="preserve"> </v>
      </c>
      <c r="D4406">
        <v>1</v>
      </c>
      <c r="E4406">
        <v>1</v>
      </c>
      <c r="F4406" t="s">
        <v>729</v>
      </c>
      <c r="G4406" s="3"/>
      <c r="H4406" s="3">
        <v>0</v>
      </c>
      <c r="I4406" s="9"/>
    </row>
    <row r="4407" spans="1:9">
      <c r="A4407" s="1" t="s">
        <v>16</v>
      </c>
      <c r="B4407" s="1" t="s">
        <v>728</v>
      </c>
      <c r="C4407" t="str">
        <f t="shared" si="68"/>
        <v xml:space="preserve"> </v>
      </c>
      <c r="D4407" s="1">
        <v>1</v>
      </c>
      <c r="E4407" s="1">
        <v>1</v>
      </c>
      <c r="F4407" s="1" t="s">
        <v>729</v>
      </c>
      <c r="G4407" s="3"/>
      <c r="H4407" s="3">
        <v>0</v>
      </c>
      <c r="I4407" s="9"/>
    </row>
    <row r="4408" spans="1:9">
      <c r="A4408" t="s">
        <v>16</v>
      </c>
      <c r="B4408" t="s">
        <v>728</v>
      </c>
      <c r="C4408" t="str">
        <f t="shared" si="68"/>
        <v xml:space="preserve"> </v>
      </c>
      <c r="D4408">
        <v>1</v>
      </c>
      <c r="E4408">
        <v>1</v>
      </c>
      <c r="F4408" t="s">
        <v>729</v>
      </c>
      <c r="G4408" s="3"/>
      <c r="H4408" s="3">
        <v>0</v>
      </c>
      <c r="I4408" s="9"/>
    </row>
    <row r="4409" spans="1:9">
      <c r="A4409" s="1" t="s">
        <v>16</v>
      </c>
      <c r="B4409" s="1" t="s">
        <v>728</v>
      </c>
      <c r="C4409" t="str">
        <f t="shared" si="68"/>
        <v xml:space="preserve"> </v>
      </c>
      <c r="D4409" s="1">
        <v>1</v>
      </c>
      <c r="E4409" s="1">
        <v>1</v>
      </c>
      <c r="F4409" s="1" t="s">
        <v>729</v>
      </c>
      <c r="G4409" s="3"/>
      <c r="H4409" s="3">
        <v>0</v>
      </c>
      <c r="I4409" s="9"/>
    </row>
    <row r="4410" spans="1:9">
      <c r="A4410" t="s">
        <v>16</v>
      </c>
      <c r="B4410" t="s">
        <v>728</v>
      </c>
      <c r="C4410" t="str">
        <f t="shared" si="68"/>
        <v>1723</v>
      </c>
      <c r="D4410">
        <v>1</v>
      </c>
      <c r="E4410">
        <v>1</v>
      </c>
      <c r="F4410" t="s">
        <v>729</v>
      </c>
      <c r="G4410" t="s">
        <v>15</v>
      </c>
      <c r="H4410" s="2">
        <f>H4394-SUMIF(G4395:G4409,"&lt;&gt;",H4395:H4409)</f>
        <v>8</v>
      </c>
    </row>
    <row r="4411" spans="1:9">
      <c r="A4411" s="1"/>
      <c r="B4411" s="1"/>
      <c r="C4411" t="str">
        <f t="shared" si="68"/>
        <v xml:space="preserve"> </v>
      </c>
      <c r="D4411" s="1"/>
      <c r="E4411" s="1"/>
      <c r="F4411" s="1"/>
      <c r="G4411" s="1"/>
      <c r="H4411" s="1"/>
      <c r="I4411" s="43"/>
    </row>
    <row r="4412" spans="1:9">
      <c r="A4412" t="s">
        <v>34</v>
      </c>
      <c r="B4412" t="s">
        <v>731</v>
      </c>
      <c r="C4412" t="str">
        <f t="shared" si="68"/>
        <v xml:space="preserve"> </v>
      </c>
      <c r="D4412">
        <v>2</v>
      </c>
      <c r="E4412">
        <v>2</v>
      </c>
      <c r="F4412" t="s">
        <v>732</v>
      </c>
      <c r="G4412" t="s">
        <v>13</v>
      </c>
      <c r="H4412" s="2">
        <f>VLOOKUP(B4412,'uc_2024-25'!D:U, 18, FALSE)</f>
        <v>161</v>
      </c>
      <c r="I4412" s="9"/>
    </row>
    <row r="4413" spans="1:9">
      <c r="A4413" s="1" t="s">
        <v>34</v>
      </c>
      <c r="B4413" s="1" t="s">
        <v>731</v>
      </c>
      <c r="C4413" t="str">
        <f t="shared" si="68"/>
        <v xml:space="preserve"> </v>
      </c>
      <c r="D4413" s="1">
        <v>2</v>
      </c>
      <c r="E4413" s="1">
        <v>2</v>
      </c>
      <c r="F4413" s="1" t="s">
        <v>732</v>
      </c>
      <c r="G4413" s="4" t="str">
        <f>VLOOKUP(B4412,'uc_2024-25'!D:AB, 25, FALSE)</f>
        <v>Henrique Manuel Filipe Ribeiro</v>
      </c>
      <c r="H4413" s="3">
        <v>108.5</v>
      </c>
      <c r="I4413" s="9"/>
    </row>
    <row r="4414" spans="1:9">
      <c r="A4414" t="s">
        <v>34</v>
      </c>
      <c r="B4414" t="s">
        <v>731</v>
      </c>
      <c r="C4414" t="str">
        <f t="shared" si="68"/>
        <v xml:space="preserve"> </v>
      </c>
      <c r="D4414">
        <v>2</v>
      </c>
      <c r="E4414">
        <v>2</v>
      </c>
      <c r="F4414" t="s">
        <v>732</v>
      </c>
      <c r="G4414" s="3" t="s">
        <v>591</v>
      </c>
      <c r="H4414" s="3">
        <v>52.5</v>
      </c>
      <c r="I4414" s="9"/>
    </row>
    <row r="4415" spans="1:9">
      <c r="A4415" s="1" t="s">
        <v>34</v>
      </c>
      <c r="B4415" s="1" t="s">
        <v>731</v>
      </c>
      <c r="C4415" t="str">
        <f t="shared" si="68"/>
        <v xml:space="preserve"> </v>
      </c>
      <c r="D4415" s="1">
        <v>2</v>
      </c>
      <c r="E4415" s="1">
        <v>2</v>
      </c>
      <c r="F4415" s="1" t="s">
        <v>732</v>
      </c>
      <c r="G4415" s="3"/>
      <c r="H4415" s="3">
        <v>0</v>
      </c>
      <c r="I4415" s="9"/>
    </row>
    <row r="4416" spans="1:9">
      <c r="A4416" t="s">
        <v>34</v>
      </c>
      <c r="B4416" t="s">
        <v>731</v>
      </c>
      <c r="C4416" t="str">
        <f t="shared" si="68"/>
        <v xml:space="preserve"> </v>
      </c>
      <c r="D4416">
        <v>2</v>
      </c>
      <c r="E4416">
        <v>2</v>
      </c>
      <c r="F4416" t="s">
        <v>732</v>
      </c>
      <c r="G4416" s="3"/>
      <c r="H4416" s="3">
        <v>0</v>
      </c>
      <c r="I4416" s="9"/>
    </row>
    <row r="4417" spans="1:9">
      <c r="A4417" s="1" t="s">
        <v>34</v>
      </c>
      <c r="B4417" s="1" t="s">
        <v>731</v>
      </c>
      <c r="C4417" t="str">
        <f t="shared" si="68"/>
        <v xml:space="preserve"> </v>
      </c>
      <c r="D4417" s="1">
        <v>2</v>
      </c>
      <c r="E4417" s="1">
        <v>2</v>
      </c>
      <c r="F4417" s="1" t="s">
        <v>732</v>
      </c>
      <c r="G4417" s="3"/>
      <c r="H4417" s="3">
        <v>0</v>
      </c>
      <c r="I4417" s="9"/>
    </row>
    <row r="4418" spans="1:9">
      <c r="A4418" t="s">
        <v>34</v>
      </c>
      <c r="B4418" t="s">
        <v>731</v>
      </c>
      <c r="C4418" t="str">
        <f t="shared" si="68"/>
        <v xml:space="preserve"> </v>
      </c>
      <c r="D4418">
        <v>2</v>
      </c>
      <c r="E4418">
        <v>2</v>
      </c>
      <c r="F4418" t="s">
        <v>732</v>
      </c>
      <c r="G4418" s="3"/>
      <c r="H4418" s="3">
        <v>0</v>
      </c>
      <c r="I4418" s="9"/>
    </row>
    <row r="4419" spans="1:9">
      <c r="A4419" s="1" t="s">
        <v>34</v>
      </c>
      <c r="B4419" s="1" t="s">
        <v>731</v>
      </c>
      <c r="C4419" t="str">
        <f t="shared" ref="C4419:C4482" si="69">IF(G4419="Em falta (positivo); A mais (negativo):",B4419," ")</f>
        <v xml:space="preserve"> </v>
      </c>
      <c r="D4419" s="1">
        <v>2</v>
      </c>
      <c r="E4419" s="1">
        <v>2</v>
      </c>
      <c r="F4419" s="1" t="s">
        <v>732</v>
      </c>
      <c r="G4419" s="3"/>
      <c r="H4419" s="3">
        <v>0</v>
      </c>
      <c r="I4419" s="9"/>
    </row>
    <row r="4420" spans="1:9">
      <c r="A4420" t="s">
        <v>34</v>
      </c>
      <c r="B4420" t="s">
        <v>731</v>
      </c>
      <c r="C4420" t="str">
        <f t="shared" si="69"/>
        <v xml:space="preserve"> </v>
      </c>
      <c r="D4420">
        <v>2</v>
      </c>
      <c r="E4420">
        <v>2</v>
      </c>
      <c r="F4420" t="s">
        <v>732</v>
      </c>
      <c r="G4420" s="3"/>
      <c r="H4420" s="3">
        <v>0</v>
      </c>
      <c r="I4420" s="9"/>
    </row>
    <row r="4421" spans="1:9">
      <c r="A4421" s="1" t="s">
        <v>34</v>
      </c>
      <c r="B4421" s="1" t="s">
        <v>731</v>
      </c>
      <c r="C4421" t="str">
        <f t="shared" si="69"/>
        <v xml:space="preserve"> </v>
      </c>
      <c r="D4421" s="1">
        <v>2</v>
      </c>
      <c r="E4421" s="1">
        <v>2</v>
      </c>
      <c r="F4421" s="1" t="s">
        <v>732</v>
      </c>
      <c r="G4421" s="3"/>
      <c r="H4421" s="3">
        <v>0</v>
      </c>
      <c r="I4421" s="9"/>
    </row>
    <row r="4422" spans="1:9">
      <c r="A4422" t="s">
        <v>34</v>
      </c>
      <c r="B4422" t="s">
        <v>731</v>
      </c>
      <c r="C4422" t="str">
        <f t="shared" si="69"/>
        <v xml:space="preserve"> </v>
      </c>
      <c r="D4422">
        <v>2</v>
      </c>
      <c r="E4422">
        <v>2</v>
      </c>
      <c r="F4422" t="s">
        <v>732</v>
      </c>
      <c r="G4422" s="3"/>
      <c r="H4422" s="3">
        <v>0</v>
      </c>
      <c r="I4422" s="9"/>
    </row>
    <row r="4423" spans="1:9">
      <c r="A4423" s="1" t="s">
        <v>34</v>
      </c>
      <c r="B4423" s="1" t="s">
        <v>731</v>
      </c>
      <c r="C4423" t="str">
        <f t="shared" si="69"/>
        <v xml:space="preserve"> </v>
      </c>
      <c r="D4423" s="1">
        <v>2</v>
      </c>
      <c r="E4423" s="1">
        <v>2</v>
      </c>
      <c r="F4423" s="1" t="s">
        <v>732</v>
      </c>
      <c r="G4423" s="3"/>
      <c r="H4423" s="3">
        <v>0</v>
      </c>
      <c r="I4423" s="9"/>
    </row>
    <row r="4424" spans="1:9">
      <c r="A4424" t="s">
        <v>34</v>
      </c>
      <c r="B4424" t="s">
        <v>731</v>
      </c>
      <c r="C4424" t="str">
        <f t="shared" si="69"/>
        <v xml:space="preserve"> </v>
      </c>
      <c r="D4424">
        <v>2</v>
      </c>
      <c r="E4424">
        <v>2</v>
      </c>
      <c r="F4424" t="s">
        <v>732</v>
      </c>
      <c r="G4424" s="3"/>
      <c r="H4424" s="3">
        <v>0</v>
      </c>
      <c r="I4424" s="9"/>
    </row>
    <row r="4425" spans="1:9">
      <c r="A4425" s="1" t="s">
        <v>34</v>
      </c>
      <c r="B4425" s="1" t="s">
        <v>731</v>
      </c>
      <c r="C4425" t="str">
        <f t="shared" si="69"/>
        <v xml:space="preserve"> </v>
      </c>
      <c r="D4425" s="1">
        <v>2</v>
      </c>
      <c r="E4425" s="1">
        <v>2</v>
      </c>
      <c r="F4425" s="1" t="s">
        <v>732</v>
      </c>
      <c r="G4425" s="3"/>
      <c r="H4425" s="3">
        <v>0</v>
      </c>
      <c r="I4425" s="9"/>
    </row>
    <row r="4426" spans="1:9">
      <c r="A4426" t="s">
        <v>34</v>
      </c>
      <c r="B4426" t="s">
        <v>731</v>
      </c>
      <c r="C4426" t="str">
        <f t="shared" si="69"/>
        <v xml:space="preserve"> </v>
      </c>
      <c r="D4426">
        <v>2</v>
      </c>
      <c r="E4426">
        <v>2</v>
      </c>
      <c r="F4426" t="s">
        <v>732</v>
      </c>
      <c r="G4426" s="3"/>
      <c r="H4426" s="3">
        <v>0</v>
      </c>
      <c r="I4426" s="9"/>
    </row>
    <row r="4427" spans="1:9">
      <c r="A4427" s="1" t="s">
        <v>34</v>
      </c>
      <c r="B4427" s="1" t="s">
        <v>731</v>
      </c>
      <c r="C4427" t="str">
        <f t="shared" si="69"/>
        <v xml:space="preserve"> </v>
      </c>
      <c r="D4427" s="1">
        <v>2</v>
      </c>
      <c r="E4427" s="1">
        <v>2</v>
      </c>
      <c r="F4427" s="1" t="s">
        <v>732</v>
      </c>
      <c r="G4427" s="3"/>
      <c r="H4427" s="3">
        <v>0</v>
      </c>
      <c r="I4427" s="9"/>
    </row>
    <row r="4428" spans="1:9">
      <c r="A4428" t="s">
        <v>34</v>
      </c>
      <c r="B4428" t="s">
        <v>731</v>
      </c>
      <c r="C4428" t="str">
        <f t="shared" si="69"/>
        <v>2541</v>
      </c>
      <c r="D4428">
        <v>2</v>
      </c>
      <c r="E4428">
        <v>2</v>
      </c>
      <c r="F4428" t="s">
        <v>732</v>
      </c>
      <c r="G4428" t="s">
        <v>15</v>
      </c>
      <c r="H4428" s="2">
        <f>H4412-SUMIF(G4413:G4427,"&lt;&gt;",H4413:H4427)</f>
        <v>0</v>
      </c>
    </row>
    <row r="4429" spans="1:9">
      <c r="A4429" s="1"/>
      <c r="B4429" s="1"/>
      <c r="C4429" t="str">
        <f t="shared" si="69"/>
        <v xml:space="preserve"> </v>
      </c>
      <c r="D4429" s="1"/>
      <c r="E4429" s="1"/>
      <c r="F4429" s="1"/>
      <c r="G4429" s="1"/>
      <c r="H4429" s="1"/>
      <c r="I4429" s="43"/>
    </row>
    <row r="4430" spans="1:9">
      <c r="A4430" t="s">
        <v>16</v>
      </c>
      <c r="B4430" t="s">
        <v>733</v>
      </c>
      <c r="C4430" t="str">
        <f t="shared" si="69"/>
        <v xml:space="preserve"> </v>
      </c>
      <c r="D4430">
        <v>1</v>
      </c>
      <c r="E4430">
        <v>1</v>
      </c>
      <c r="F4430" t="s">
        <v>734</v>
      </c>
      <c r="G4430" t="s">
        <v>13</v>
      </c>
      <c r="H4430" s="2">
        <f>VLOOKUP(B4430,'uc_2024-25'!D:U, 18, FALSE)</f>
        <v>28</v>
      </c>
      <c r="I4430" s="9"/>
    </row>
    <row r="4431" spans="1:9">
      <c r="A4431" s="1" t="s">
        <v>16</v>
      </c>
      <c r="B4431" s="1" t="s">
        <v>733</v>
      </c>
      <c r="C4431" t="str">
        <f t="shared" si="69"/>
        <v xml:space="preserve"> </v>
      </c>
      <c r="D4431" s="1">
        <v>1</v>
      </c>
      <c r="E4431" s="1">
        <v>1</v>
      </c>
      <c r="F4431" s="1" t="s">
        <v>734</v>
      </c>
      <c r="G4431" s="4" t="str">
        <f>VLOOKUP(B4430,'uc_2024-25'!D:AB, 25, FALSE)</f>
        <v>Coordenação externa ao ISA</v>
      </c>
      <c r="H4431" s="3">
        <v>0</v>
      </c>
      <c r="I4431" s="9"/>
    </row>
    <row r="4432" spans="1:9">
      <c r="A4432" t="s">
        <v>16</v>
      </c>
      <c r="B4432" t="s">
        <v>733</v>
      </c>
      <c r="C4432" t="str">
        <f t="shared" si="69"/>
        <v xml:space="preserve"> </v>
      </c>
      <c r="D4432">
        <v>1</v>
      </c>
      <c r="E4432">
        <v>1</v>
      </c>
      <c r="F4432" t="s">
        <v>734</v>
      </c>
      <c r="G4432" s="3" t="s">
        <v>68</v>
      </c>
      <c r="H4432" s="3">
        <v>8</v>
      </c>
      <c r="I4432" s="9" t="s">
        <v>69</v>
      </c>
    </row>
    <row r="4433" spans="1:9">
      <c r="A4433" s="1" t="s">
        <v>16</v>
      </c>
      <c r="B4433" s="1" t="s">
        <v>733</v>
      </c>
      <c r="C4433" t="str">
        <f t="shared" si="69"/>
        <v xml:space="preserve"> </v>
      </c>
      <c r="D4433" s="1">
        <v>1</v>
      </c>
      <c r="E4433" s="1">
        <v>1</v>
      </c>
      <c r="F4433" s="1" t="s">
        <v>734</v>
      </c>
      <c r="G4433" s="3"/>
      <c r="H4433" s="3">
        <v>0</v>
      </c>
      <c r="I4433" s="9"/>
    </row>
    <row r="4434" spans="1:9">
      <c r="A4434" t="s">
        <v>16</v>
      </c>
      <c r="B4434" t="s">
        <v>733</v>
      </c>
      <c r="C4434" t="str">
        <f t="shared" si="69"/>
        <v xml:space="preserve"> </v>
      </c>
      <c r="D4434">
        <v>1</v>
      </c>
      <c r="E4434">
        <v>1</v>
      </c>
      <c r="F4434" t="s">
        <v>734</v>
      </c>
      <c r="G4434" s="3"/>
      <c r="H4434" s="3">
        <v>0</v>
      </c>
      <c r="I4434" s="9"/>
    </row>
    <row r="4435" spans="1:9">
      <c r="A4435" s="1" t="s">
        <v>16</v>
      </c>
      <c r="B4435" s="1" t="s">
        <v>733</v>
      </c>
      <c r="C4435" t="str">
        <f t="shared" si="69"/>
        <v xml:space="preserve"> </v>
      </c>
      <c r="D4435" s="1">
        <v>1</v>
      </c>
      <c r="E4435" s="1">
        <v>1</v>
      </c>
      <c r="F4435" s="1" t="s">
        <v>734</v>
      </c>
      <c r="G4435" s="3"/>
      <c r="H4435" s="3">
        <v>0</v>
      </c>
      <c r="I4435" s="9"/>
    </row>
    <row r="4436" spans="1:9">
      <c r="A4436" t="s">
        <v>16</v>
      </c>
      <c r="B4436" t="s">
        <v>733</v>
      </c>
      <c r="C4436" t="str">
        <f t="shared" si="69"/>
        <v xml:space="preserve"> </v>
      </c>
      <c r="D4436">
        <v>1</v>
      </c>
      <c r="E4436">
        <v>1</v>
      </c>
      <c r="F4436" t="s">
        <v>734</v>
      </c>
      <c r="G4436" s="3"/>
      <c r="H4436" s="3">
        <v>0</v>
      </c>
      <c r="I4436" s="9"/>
    </row>
    <row r="4437" spans="1:9">
      <c r="A4437" s="1" t="s">
        <v>16</v>
      </c>
      <c r="B4437" s="1" t="s">
        <v>733</v>
      </c>
      <c r="C4437" t="str">
        <f t="shared" si="69"/>
        <v xml:space="preserve"> </v>
      </c>
      <c r="D4437" s="1">
        <v>1</v>
      </c>
      <c r="E4437" s="1">
        <v>1</v>
      </c>
      <c r="F4437" s="1" t="s">
        <v>734</v>
      </c>
      <c r="G4437" s="3"/>
      <c r="H4437" s="3">
        <v>0</v>
      </c>
      <c r="I4437" s="9"/>
    </row>
    <row r="4438" spans="1:9">
      <c r="A4438" t="s">
        <v>16</v>
      </c>
      <c r="B4438" t="s">
        <v>733</v>
      </c>
      <c r="C4438" t="str">
        <f t="shared" si="69"/>
        <v xml:space="preserve"> </v>
      </c>
      <c r="D4438">
        <v>1</v>
      </c>
      <c r="E4438">
        <v>1</v>
      </c>
      <c r="F4438" t="s">
        <v>734</v>
      </c>
      <c r="G4438" s="3"/>
      <c r="H4438" s="3">
        <v>0</v>
      </c>
      <c r="I4438" s="9"/>
    </row>
    <row r="4439" spans="1:9">
      <c r="A4439" s="1" t="s">
        <v>16</v>
      </c>
      <c r="B4439" s="1" t="s">
        <v>733</v>
      </c>
      <c r="C4439" t="str">
        <f t="shared" si="69"/>
        <v xml:space="preserve"> </v>
      </c>
      <c r="D4439" s="1">
        <v>1</v>
      </c>
      <c r="E4439" s="1">
        <v>1</v>
      </c>
      <c r="F4439" s="1" t="s">
        <v>734</v>
      </c>
      <c r="G4439" s="3"/>
      <c r="H4439" s="3">
        <v>0</v>
      </c>
      <c r="I4439" s="9"/>
    </row>
    <row r="4440" spans="1:9">
      <c r="A4440" t="s">
        <v>16</v>
      </c>
      <c r="B4440" t="s">
        <v>733</v>
      </c>
      <c r="C4440" t="str">
        <f t="shared" si="69"/>
        <v xml:space="preserve"> </v>
      </c>
      <c r="D4440">
        <v>1</v>
      </c>
      <c r="E4440">
        <v>1</v>
      </c>
      <c r="F4440" t="s">
        <v>734</v>
      </c>
      <c r="G4440" s="3"/>
      <c r="H4440" s="3">
        <v>0</v>
      </c>
      <c r="I4440" s="9"/>
    </row>
    <row r="4441" spans="1:9">
      <c r="A4441" s="1" t="s">
        <v>16</v>
      </c>
      <c r="B4441" s="1" t="s">
        <v>733</v>
      </c>
      <c r="C4441" t="str">
        <f t="shared" si="69"/>
        <v xml:space="preserve"> </v>
      </c>
      <c r="D4441" s="1">
        <v>1</v>
      </c>
      <c r="E4441" s="1">
        <v>1</v>
      </c>
      <c r="F4441" s="1" t="s">
        <v>734</v>
      </c>
      <c r="G4441" s="3"/>
      <c r="H4441" s="3">
        <v>0</v>
      </c>
      <c r="I4441" s="9"/>
    </row>
    <row r="4442" spans="1:9">
      <c r="A4442" t="s">
        <v>16</v>
      </c>
      <c r="B4442" t="s">
        <v>733</v>
      </c>
      <c r="C4442" t="str">
        <f t="shared" si="69"/>
        <v xml:space="preserve"> </v>
      </c>
      <c r="D4442">
        <v>1</v>
      </c>
      <c r="E4442">
        <v>1</v>
      </c>
      <c r="F4442" t="s">
        <v>734</v>
      </c>
      <c r="G4442" s="3"/>
      <c r="H4442" s="3">
        <v>0</v>
      </c>
      <c r="I4442" s="9"/>
    </row>
    <row r="4443" spans="1:9">
      <c r="A4443" s="1" t="s">
        <v>16</v>
      </c>
      <c r="B4443" s="1" t="s">
        <v>733</v>
      </c>
      <c r="C4443" t="str">
        <f t="shared" si="69"/>
        <v xml:space="preserve"> </v>
      </c>
      <c r="D4443" s="1">
        <v>1</v>
      </c>
      <c r="E4443" s="1">
        <v>1</v>
      </c>
      <c r="F4443" s="1" t="s">
        <v>734</v>
      </c>
      <c r="G4443" s="3"/>
      <c r="H4443" s="3">
        <v>0</v>
      </c>
      <c r="I4443" s="9"/>
    </row>
    <row r="4444" spans="1:9">
      <c r="A4444" t="s">
        <v>16</v>
      </c>
      <c r="B4444" t="s">
        <v>733</v>
      </c>
      <c r="C4444" t="str">
        <f t="shared" si="69"/>
        <v xml:space="preserve"> </v>
      </c>
      <c r="D4444">
        <v>1</v>
      </c>
      <c r="E4444">
        <v>1</v>
      </c>
      <c r="F4444" t="s">
        <v>734</v>
      </c>
      <c r="G4444" s="3"/>
      <c r="H4444" s="3">
        <v>0</v>
      </c>
      <c r="I4444" s="9"/>
    </row>
    <row r="4445" spans="1:9">
      <c r="A4445" s="1" t="s">
        <v>16</v>
      </c>
      <c r="B4445" s="1" t="s">
        <v>733</v>
      </c>
      <c r="C4445" t="str">
        <f t="shared" si="69"/>
        <v xml:space="preserve"> </v>
      </c>
      <c r="D4445" s="1">
        <v>1</v>
      </c>
      <c r="E4445" s="1">
        <v>1</v>
      </c>
      <c r="F4445" s="1" t="s">
        <v>734</v>
      </c>
      <c r="G4445" s="3"/>
      <c r="H4445" s="3">
        <v>0</v>
      </c>
      <c r="I4445" s="9"/>
    </row>
    <row r="4446" spans="1:9">
      <c r="A4446" t="s">
        <v>16</v>
      </c>
      <c r="B4446" t="s">
        <v>733</v>
      </c>
      <c r="C4446" t="str">
        <f t="shared" si="69"/>
        <v>10061</v>
      </c>
      <c r="D4446">
        <v>1</v>
      </c>
      <c r="E4446">
        <v>1</v>
      </c>
      <c r="F4446" t="s">
        <v>734</v>
      </c>
      <c r="G4446" t="s">
        <v>15</v>
      </c>
      <c r="H4446" s="2">
        <f>H4430-SUMIF(G4431:G4445,"&lt;&gt;",H4431:H4445)</f>
        <v>20</v>
      </c>
    </row>
    <row r="4447" spans="1:9">
      <c r="A4447" s="1"/>
      <c r="B4447" s="1"/>
      <c r="C4447" t="str">
        <f t="shared" si="69"/>
        <v xml:space="preserve"> </v>
      </c>
      <c r="D4447" s="1"/>
      <c r="E4447" s="1"/>
      <c r="F4447" s="1"/>
      <c r="G4447" s="1"/>
      <c r="H4447" s="1"/>
      <c r="I4447" s="43"/>
    </row>
    <row r="4448" spans="1:9">
      <c r="A4448" t="s">
        <v>16</v>
      </c>
      <c r="B4448" t="s">
        <v>735</v>
      </c>
      <c r="C4448" t="str">
        <f t="shared" si="69"/>
        <v xml:space="preserve"> </v>
      </c>
      <c r="D4448">
        <v>1</v>
      </c>
      <c r="E4448">
        <v>2</v>
      </c>
      <c r="F4448" t="s">
        <v>736</v>
      </c>
      <c r="G4448" t="s">
        <v>13</v>
      </c>
      <c r="H4448" s="2">
        <f>VLOOKUP(B4448,'uc_2024-25'!D:U, 18, FALSE)</f>
        <v>28</v>
      </c>
      <c r="I4448" s="9"/>
    </row>
    <row r="4449" spans="1:9">
      <c r="A4449" s="1" t="s">
        <v>16</v>
      </c>
      <c r="B4449" s="1" t="s">
        <v>735</v>
      </c>
      <c r="C4449" t="str">
        <f t="shared" si="69"/>
        <v xml:space="preserve"> </v>
      </c>
      <c r="D4449" s="1">
        <v>1</v>
      </c>
      <c r="E4449" s="1">
        <v>2</v>
      </c>
      <c r="F4449" s="1" t="s">
        <v>736</v>
      </c>
      <c r="G4449" s="4" t="str">
        <f>VLOOKUP(B4448,'uc_2024-25'!D:AB, 25, FALSE)</f>
        <v>Manuel José de Carvalho Pimenta Malfeito Ferreira</v>
      </c>
      <c r="H4449" s="3">
        <v>28</v>
      </c>
      <c r="I4449" s="9"/>
    </row>
    <row r="4450" spans="1:9">
      <c r="A4450" t="s">
        <v>16</v>
      </c>
      <c r="B4450" t="s">
        <v>735</v>
      </c>
      <c r="C4450" t="str">
        <f t="shared" si="69"/>
        <v xml:space="preserve"> </v>
      </c>
      <c r="D4450">
        <v>1</v>
      </c>
      <c r="E4450">
        <v>2</v>
      </c>
      <c r="F4450" t="s">
        <v>736</v>
      </c>
      <c r="G4450" s="3"/>
      <c r="H4450" s="3">
        <v>0</v>
      </c>
      <c r="I4450" s="9"/>
    </row>
    <row r="4451" spans="1:9">
      <c r="A4451" s="1" t="s">
        <v>16</v>
      </c>
      <c r="B4451" s="1" t="s">
        <v>735</v>
      </c>
      <c r="C4451" t="str">
        <f t="shared" si="69"/>
        <v xml:space="preserve"> </v>
      </c>
      <c r="D4451" s="1">
        <v>1</v>
      </c>
      <c r="E4451" s="1">
        <v>2</v>
      </c>
      <c r="F4451" s="1" t="s">
        <v>736</v>
      </c>
      <c r="G4451" s="3"/>
      <c r="H4451" s="3">
        <v>0</v>
      </c>
      <c r="I4451" s="9"/>
    </row>
    <row r="4452" spans="1:9">
      <c r="A4452" t="s">
        <v>16</v>
      </c>
      <c r="B4452" t="s">
        <v>735</v>
      </c>
      <c r="C4452" t="str">
        <f t="shared" si="69"/>
        <v xml:space="preserve"> </v>
      </c>
      <c r="D4452">
        <v>1</v>
      </c>
      <c r="E4452">
        <v>2</v>
      </c>
      <c r="F4452" t="s">
        <v>736</v>
      </c>
      <c r="G4452" s="3"/>
      <c r="H4452" s="3">
        <v>0</v>
      </c>
      <c r="I4452" s="9"/>
    </row>
    <row r="4453" spans="1:9">
      <c r="A4453" s="1" t="s">
        <v>16</v>
      </c>
      <c r="B4453" s="1" t="s">
        <v>735</v>
      </c>
      <c r="C4453" t="str">
        <f t="shared" si="69"/>
        <v xml:space="preserve"> </v>
      </c>
      <c r="D4453" s="1">
        <v>1</v>
      </c>
      <c r="E4453" s="1">
        <v>2</v>
      </c>
      <c r="F4453" s="1" t="s">
        <v>736</v>
      </c>
      <c r="G4453" s="3"/>
      <c r="H4453" s="3">
        <v>0</v>
      </c>
      <c r="I4453" s="9"/>
    </row>
    <row r="4454" spans="1:9">
      <c r="A4454" t="s">
        <v>16</v>
      </c>
      <c r="B4454" t="s">
        <v>735</v>
      </c>
      <c r="C4454" t="str">
        <f t="shared" si="69"/>
        <v xml:space="preserve"> </v>
      </c>
      <c r="D4454">
        <v>1</v>
      </c>
      <c r="E4454">
        <v>2</v>
      </c>
      <c r="F4454" t="s">
        <v>736</v>
      </c>
      <c r="G4454" s="3"/>
      <c r="H4454" s="3">
        <v>0</v>
      </c>
      <c r="I4454" s="9"/>
    </row>
    <row r="4455" spans="1:9">
      <c r="A4455" s="1" t="s">
        <v>16</v>
      </c>
      <c r="B4455" s="1" t="s">
        <v>735</v>
      </c>
      <c r="C4455" t="str">
        <f t="shared" si="69"/>
        <v xml:space="preserve"> </v>
      </c>
      <c r="D4455" s="1">
        <v>1</v>
      </c>
      <c r="E4455" s="1">
        <v>2</v>
      </c>
      <c r="F4455" s="1" t="s">
        <v>736</v>
      </c>
      <c r="G4455" s="3"/>
      <c r="H4455" s="3">
        <v>0</v>
      </c>
      <c r="I4455" s="9"/>
    </row>
    <row r="4456" spans="1:9">
      <c r="A4456" t="s">
        <v>16</v>
      </c>
      <c r="B4456" t="s">
        <v>735</v>
      </c>
      <c r="C4456" t="str">
        <f t="shared" si="69"/>
        <v xml:space="preserve"> </v>
      </c>
      <c r="D4456">
        <v>1</v>
      </c>
      <c r="E4456">
        <v>2</v>
      </c>
      <c r="F4456" t="s">
        <v>736</v>
      </c>
      <c r="G4456" s="3"/>
      <c r="H4456" s="3">
        <v>0</v>
      </c>
      <c r="I4456" s="9"/>
    </row>
    <row r="4457" spans="1:9">
      <c r="A4457" s="1" t="s">
        <v>16</v>
      </c>
      <c r="B4457" s="1" t="s">
        <v>735</v>
      </c>
      <c r="C4457" t="str">
        <f t="shared" si="69"/>
        <v xml:space="preserve"> </v>
      </c>
      <c r="D4457" s="1">
        <v>1</v>
      </c>
      <c r="E4457" s="1">
        <v>2</v>
      </c>
      <c r="F4457" s="1" t="s">
        <v>736</v>
      </c>
      <c r="G4457" s="3"/>
      <c r="H4457" s="3">
        <v>0</v>
      </c>
      <c r="I4457" s="9"/>
    </row>
    <row r="4458" spans="1:9">
      <c r="A4458" t="s">
        <v>16</v>
      </c>
      <c r="B4458" t="s">
        <v>735</v>
      </c>
      <c r="C4458" t="str">
        <f t="shared" si="69"/>
        <v xml:space="preserve"> </v>
      </c>
      <c r="D4458">
        <v>1</v>
      </c>
      <c r="E4458">
        <v>2</v>
      </c>
      <c r="F4458" t="s">
        <v>736</v>
      </c>
      <c r="G4458" s="3"/>
      <c r="H4458" s="3">
        <v>0</v>
      </c>
      <c r="I4458" s="9"/>
    </row>
    <row r="4459" spans="1:9">
      <c r="A4459" s="1" t="s">
        <v>16</v>
      </c>
      <c r="B4459" s="1" t="s">
        <v>735</v>
      </c>
      <c r="C4459" t="str">
        <f t="shared" si="69"/>
        <v xml:space="preserve"> </v>
      </c>
      <c r="D4459" s="1">
        <v>1</v>
      </c>
      <c r="E4459" s="1">
        <v>2</v>
      </c>
      <c r="F4459" s="1" t="s">
        <v>736</v>
      </c>
      <c r="G4459" s="3"/>
      <c r="H4459" s="3">
        <v>0</v>
      </c>
      <c r="I4459" s="9"/>
    </row>
    <row r="4460" spans="1:9">
      <c r="A4460" t="s">
        <v>16</v>
      </c>
      <c r="B4460" t="s">
        <v>735</v>
      </c>
      <c r="C4460" t="str">
        <f t="shared" si="69"/>
        <v xml:space="preserve"> </v>
      </c>
      <c r="D4460">
        <v>1</v>
      </c>
      <c r="E4460">
        <v>2</v>
      </c>
      <c r="F4460" t="s">
        <v>736</v>
      </c>
      <c r="G4460" s="3"/>
      <c r="H4460" s="3">
        <v>0</v>
      </c>
      <c r="I4460" s="9"/>
    </row>
    <row r="4461" spans="1:9">
      <c r="A4461" s="1" t="s">
        <v>16</v>
      </c>
      <c r="B4461" s="1" t="s">
        <v>735</v>
      </c>
      <c r="C4461" t="str">
        <f t="shared" si="69"/>
        <v xml:space="preserve"> </v>
      </c>
      <c r="D4461" s="1">
        <v>1</v>
      </c>
      <c r="E4461" s="1">
        <v>2</v>
      </c>
      <c r="F4461" s="1" t="s">
        <v>736</v>
      </c>
      <c r="G4461" s="3"/>
      <c r="H4461" s="3">
        <v>0</v>
      </c>
      <c r="I4461" s="9"/>
    </row>
    <row r="4462" spans="1:9">
      <c r="A4462" t="s">
        <v>16</v>
      </c>
      <c r="B4462" t="s">
        <v>735</v>
      </c>
      <c r="C4462" t="str">
        <f t="shared" si="69"/>
        <v xml:space="preserve"> </v>
      </c>
      <c r="D4462">
        <v>1</v>
      </c>
      <c r="E4462">
        <v>2</v>
      </c>
      <c r="F4462" t="s">
        <v>736</v>
      </c>
      <c r="G4462" s="3"/>
      <c r="H4462" s="3">
        <v>0</v>
      </c>
      <c r="I4462" s="9"/>
    </row>
    <row r="4463" spans="1:9">
      <c r="A4463" s="1" t="s">
        <v>16</v>
      </c>
      <c r="B4463" s="1" t="s">
        <v>735</v>
      </c>
      <c r="C4463" t="str">
        <f t="shared" si="69"/>
        <v xml:space="preserve"> </v>
      </c>
      <c r="D4463" s="1">
        <v>1</v>
      </c>
      <c r="E4463" s="1">
        <v>2</v>
      </c>
      <c r="F4463" s="1" t="s">
        <v>736</v>
      </c>
      <c r="G4463" s="3"/>
      <c r="H4463" s="3">
        <v>0</v>
      </c>
      <c r="I4463" s="9"/>
    </row>
    <row r="4464" spans="1:9">
      <c r="A4464" t="s">
        <v>16</v>
      </c>
      <c r="B4464" t="s">
        <v>735</v>
      </c>
      <c r="C4464" t="str">
        <f t="shared" si="69"/>
        <v>1810</v>
      </c>
      <c r="D4464">
        <v>1</v>
      </c>
      <c r="E4464">
        <v>2</v>
      </c>
      <c r="F4464" t="s">
        <v>736</v>
      </c>
      <c r="G4464" t="s">
        <v>15</v>
      </c>
      <c r="H4464" s="2">
        <f>H4448-SUMIF(G4449:G4463,"&lt;&gt;",H4449:H4463)</f>
        <v>0</v>
      </c>
    </row>
    <row r="4465" spans="1:9">
      <c r="A4465" s="1"/>
      <c r="B4465" s="1"/>
      <c r="C4465" t="str">
        <f t="shared" si="69"/>
        <v xml:space="preserve"> </v>
      </c>
      <c r="D4465" s="1"/>
      <c r="E4465" s="1"/>
      <c r="F4465" s="1"/>
      <c r="G4465" s="1"/>
      <c r="H4465" s="1"/>
      <c r="I4465" s="43"/>
    </row>
    <row r="4466" spans="1:9">
      <c r="A4466" t="s">
        <v>8</v>
      </c>
      <c r="B4466" t="s">
        <v>737</v>
      </c>
      <c r="C4466" t="str">
        <f t="shared" si="69"/>
        <v xml:space="preserve"> </v>
      </c>
      <c r="D4466">
        <v>1</v>
      </c>
      <c r="E4466">
        <v>2</v>
      </c>
      <c r="F4466" t="s">
        <v>738</v>
      </c>
      <c r="G4466" t="s">
        <v>13</v>
      </c>
      <c r="H4466" s="2">
        <f>VLOOKUP(B4466,'uc_2024-25'!D:U, 18, FALSE)</f>
        <v>0</v>
      </c>
      <c r="I4466" s="9"/>
    </row>
    <row r="4467" spans="1:9">
      <c r="A4467" s="1" t="s">
        <v>8</v>
      </c>
      <c r="B4467" s="1" t="s">
        <v>737</v>
      </c>
      <c r="C4467" t="str">
        <f t="shared" si="69"/>
        <v xml:space="preserve"> </v>
      </c>
      <c r="D4467" s="1">
        <v>1</v>
      </c>
      <c r="E4467" s="1">
        <v>2</v>
      </c>
      <c r="F4467" s="1" t="s">
        <v>738</v>
      </c>
      <c r="G4467" s="4" t="str">
        <f>VLOOKUP(B4466,'uc_2024-25'!D:AB, 25, FALSE)</f>
        <v>Maria Margarida Branco de Brito Tavares Tomé</v>
      </c>
      <c r="H4467" s="3">
        <v>0</v>
      </c>
      <c r="I4467" s="9"/>
    </row>
    <row r="4468" spans="1:9">
      <c r="A4468" t="s">
        <v>8</v>
      </c>
      <c r="B4468" t="s">
        <v>737</v>
      </c>
      <c r="C4468" t="str">
        <f t="shared" si="69"/>
        <v xml:space="preserve"> </v>
      </c>
      <c r="D4468">
        <v>1</v>
      </c>
      <c r="E4468">
        <v>2</v>
      </c>
      <c r="F4468" t="s">
        <v>738</v>
      </c>
      <c r="G4468" s="3"/>
      <c r="H4468" s="3">
        <v>0</v>
      </c>
      <c r="I4468" s="9"/>
    </row>
    <row r="4469" spans="1:9">
      <c r="A4469" s="1" t="s">
        <v>8</v>
      </c>
      <c r="B4469" s="1" t="s">
        <v>737</v>
      </c>
      <c r="C4469" t="str">
        <f t="shared" si="69"/>
        <v xml:space="preserve"> </v>
      </c>
      <c r="D4469" s="1">
        <v>1</v>
      </c>
      <c r="E4469" s="1">
        <v>2</v>
      </c>
      <c r="F4469" s="1" t="s">
        <v>738</v>
      </c>
      <c r="G4469" s="3"/>
      <c r="H4469" s="3">
        <v>0</v>
      </c>
      <c r="I4469" s="9"/>
    </row>
    <row r="4470" spans="1:9">
      <c r="A4470" t="s">
        <v>8</v>
      </c>
      <c r="B4470" t="s">
        <v>737</v>
      </c>
      <c r="C4470" t="str">
        <f t="shared" si="69"/>
        <v xml:space="preserve"> </v>
      </c>
      <c r="D4470">
        <v>1</v>
      </c>
      <c r="E4470">
        <v>2</v>
      </c>
      <c r="F4470" t="s">
        <v>738</v>
      </c>
      <c r="G4470" s="3"/>
      <c r="H4470" s="3">
        <v>0</v>
      </c>
      <c r="I4470" s="9"/>
    </row>
    <row r="4471" spans="1:9">
      <c r="A4471" s="1" t="s">
        <v>8</v>
      </c>
      <c r="B4471" s="1" t="s">
        <v>737</v>
      </c>
      <c r="C4471" t="str">
        <f t="shared" si="69"/>
        <v xml:space="preserve"> </v>
      </c>
      <c r="D4471" s="1">
        <v>1</v>
      </c>
      <c r="E4471" s="1">
        <v>2</v>
      </c>
      <c r="F4471" s="1" t="s">
        <v>738</v>
      </c>
      <c r="G4471" s="3"/>
      <c r="H4471" s="3">
        <v>0</v>
      </c>
      <c r="I4471" s="9"/>
    </row>
    <row r="4472" spans="1:9">
      <c r="A4472" t="s">
        <v>8</v>
      </c>
      <c r="B4472" t="s">
        <v>737</v>
      </c>
      <c r="C4472" t="str">
        <f t="shared" si="69"/>
        <v xml:space="preserve"> </v>
      </c>
      <c r="D4472">
        <v>1</v>
      </c>
      <c r="E4472">
        <v>2</v>
      </c>
      <c r="F4472" t="s">
        <v>738</v>
      </c>
      <c r="G4472" s="3"/>
      <c r="H4472" s="3">
        <v>0</v>
      </c>
      <c r="I4472" s="9"/>
    </row>
    <row r="4473" spans="1:9">
      <c r="A4473" s="1" t="s">
        <v>8</v>
      </c>
      <c r="B4473" s="1" t="s">
        <v>737</v>
      </c>
      <c r="C4473" t="str">
        <f t="shared" si="69"/>
        <v xml:space="preserve"> </v>
      </c>
      <c r="D4473" s="1">
        <v>1</v>
      </c>
      <c r="E4473" s="1">
        <v>2</v>
      </c>
      <c r="F4473" s="1" t="s">
        <v>738</v>
      </c>
      <c r="G4473" s="3"/>
      <c r="H4473" s="3">
        <v>0</v>
      </c>
      <c r="I4473" s="9"/>
    </row>
    <row r="4474" spans="1:9">
      <c r="A4474" t="s">
        <v>8</v>
      </c>
      <c r="B4474" t="s">
        <v>737</v>
      </c>
      <c r="C4474" t="str">
        <f t="shared" si="69"/>
        <v xml:space="preserve"> </v>
      </c>
      <c r="D4474">
        <v>1</v>
      </c>
      <c r="E4474">
        <v>2</v>
      </c>
      <c r="F4474" t="s">
        <v>738</v>
      </c>
      <c r="G4474" s="3"/>
      <c r="H4474" s="3">
        <v>0</v>
      </c>
      <c r="I4474" s="9"/>
    </row>
    <row r="4475" spans="1:9">
      <c r="A4475" s="1" t="s">
        <v>8</v>
      </c>
      <c r="B4475" s="1" t="s">
        <v>737</v>
      </c>
      <c r="C4475" t="str">
        <f t="shared" si="69"/>
        <v xml:space="preserve"> </v>
      </c>
      <c r="D4475" s="1">
        <v>1</v>
      </c>
      <c r="E4475" s="1">
        <v>2</v>
      </c>
      <c r="F4475" s="1" t="s">
        <v>738</v>
      </c>
      <c r="G4475" s="3"/>
      <c r="H4475" s="3">
        <v>0</v>
      </c>
      <c r="I4475" s="9"/>
    </row>
    <row r="4476" spans="1:9">
      <c r="A4476" t="s">
        <v>8</v>
      </c>
      <c r="B4476" t="s">
        <v>737</v>
      </c>
      <c r="C4476" t="str">
        <f t="shared" si="69"/>
        <v xml:space="preserve"> </v>
      </c>
      <c r="D4476">
        <v>1</v>
      </c>
      <c r="E4476">
        <v>2</v>
      </c>
      <c r="F4476" t="s">
        <v>738</v>
      </c>
      <c r="G4476" s="3"/>
      <c r="H4476" s="3">
        <v>0</v>
      </c>
      <c r="I4476" s="9"/>
    </row>
    <row r="4477" spans="1:9">
      <c r="A4477" s="1" t="s">
        <v>8</v>
      </c>
      <c r="B4477" s="1" t="s">
        <v>737</v>
      </c>
      <c r="C4477" t="str">
        <f t="shared" si="69"/>
        <v xml:space="preserve"> </v>
      </c>
      <c r="D4477" s="1">
        <v>1</v>
      </c>
      <c r="E4477" s="1">
        <v>2</v>
      </c>
      <c r="F4477" s="1" t="s">
        <v>738</v>
      </c>
      <c r="G4477" s="3"/>
      <c r="H4477" s="3">
        <v>0</v>
      </c>
      <c r="I4477" s="9"/>
    </row>
    <row r="4478" spans="1:9">
      <c r="A4478" t="s">
        <v>8</v>
      </c>
      <c r="B4478" t="s">
        <v>737</v>
      </c>
      <c r="C4478" t="str">
        <f t="shared" si="69"/>
        <v xml:space="preserve"> </v>
      </c>
      <c r="D4478">
        <v>1</v>
      </c>
      <c r="E4478">
        <v>2</v>
      </c>
      <c r="F4478" t="s">
        <v>738</v>
      </c>
      <c r="G4478" s="3"/>
      <c r="H4478" s="3">
        <v>0</v>
      </c>
      <c r="I4478" s="9"/>
    </row>
    <row r="4479" spans="1:9">
      <c r="A4479" s="1" t="s">
        <v>8</v>
      </c>
      <c r="B4479" s="1" t="s">
        <v>737</v>
      </c>
      <c r="C4479" t="str">
        <f t="shared" si="69"/>
        <v xml:space="preserve"> </v>
      </c>
      <c r="D4479" s="1">
        <v>1</v>
      </c>
      <c r="E4479" s="1">
        <v>2</v>
      </c>
      <c r="F4479" s="1" t="s">
        <v>738</v>
      </c>
      <c r="G4479" s="3"/>
      <c r="H4479" s="3">
        <v>0</v>
      </c>
      <c r="I4479" s="9"/>
    </row>
    <row r="4480" spans="1:9">
      <c r="A4480" t="s">
        <v>8</v>
      </c>
      <c r="B4480" t="s">
        <v>737</v>
      </c>
      <c r="C4480" t="str">
        <f t="shared" si="69"/>
        <v xml:space="preserve"> </v>
      </c>
      <c r="D4480">
        <v>1</v>
      </c>
      <c r="E4480">
        <v>2</v>
      </c>
      <c r="F4480" t="s">
        <v>738</v>
      </c>
      <c r="G4480" s="3"/>
      <c r="H4480" s="3">
        <v>0</v>
      </c>
      <c r="I4480" s="9"/>
    </row>
    <row r="4481" spans="1:9">
      <c r="A4481" s="1" t="s">
        <v>8</v>
      </c>
      <c r="B4481" s="1" t="s">
        <v>737</v>
      </c>
      <c r="C4481" t="str">
        <f t="shared" si="69"/>
        <v xml:space="preserve"> </v>
      </c>
      <c r="D4481" s="1">
        <v>1</v>
      </c>
      <c r="E4481" s="1">
        <v>2</v>
      </c>
      <c r="F4481" s="1" t="s">
        <v>738</v>
      </c>
      <c r="G4481" s="3"/>
      <c r="H4481" s="3">
        <v>0</v>
      </c>
      <c r="I4481" s="9"/>
    </row>
    <row r="4482" spans="1:9">
      <c r="A4482" t="s">
        <v>8</v>
      </c>
      <c r="B4482" t="s">
        <v>737</v>
      </c>
      <c r="C4482" t="str">
        <f t="shared" si="69"/>
        <v>cod96158959</v>
      </c>
      <c r="D4482">
        <v>1</v>
      </c>
      <c r="E4482">
        <v>2</v>
      </c>
      <c r="F4482" t="s">
        <v>738</v>
      </c>
      <c r="G4482" t="s">
        <v>15</v>
      </c>
      <c r="H4482" s="2">
        <f>H4466-SUMIF(G4467:G4481,"&lt;&gt;",H4467:H4481)</f>
        <v>0</v>
      </c>
    </row>
    <row r="4483" spans="1:9">
      <c r="A4483" s="1"/>
      <c r="B4483" s="1"/>
      <c r="C4483" t="str">
        <f t="shared" ref="C4483:C4546" si="70">IF(G4483="Em falta (positivo); A mais (negativo):",B4483," ")</f>
        <v xml:space="preserve"> </v>
      </c>
      <c r="D4483" s="1"/>
      <c r="E4483" s="1"/>
      <c r="F4483" s="1"/>
      <c r="G4483" s="1"/>
      <c r="H4483" s="1"/>
      <c r="I4483" s="43"/>
    </row>
    <row r="4484" spans="1:9">
      <c r="A4484" t="s">
        <v>16</v>
      </c>
      <c r="B4484" t="s">
        <v>739</v>
      </c>
      <c r="C4484" t="str">
        <f t="shared" si="70"/>
        <v xml:space="preserve"> </v>
      </c>
      <c r="D4484" t="s">
        <v>21</v>
      </c>
      <c r="E4484">
        <v>2</v>
      </c>
      <c r="F4484" t="s">
        <v>740</v>
      </c>
      <c r="G4484" t="s">
        <v>13</v>
      </c>
      <c r="H4484" s="2">
        <f>VLOOKUP(B4484,'uc_2024-25'!D:U, 18, FALSE)</f>
        <v>56</v>
      </c>
      <c r="I4484" s="9"/>
    </row>
    <row r="4485" spans="1:9" ht="30.75">
      <c r="A4485" s="1" t="s">
        <v>16</v>
      </c>
      <c r="B4485" s="1" t="s">
        <v>739</v>
      </c>
      <c r="C4485" t="str">
        <f t="shared" si="70"/>
        <v xml:space="preserve"> </v>
      </c>
      <c r="D4485" s="1" t="s">
        <v>21</v>
      </c>
      <c r="E4485" s="1">
        <v>2</v>
      </c>
      <c r="F4485" s="1" t="s">
        <v>740</v>
      </c>
      <c r="G4485" s="4" t="str">
        <f>VLOOKUP(B4484,'uc_2024-25'!D:AB, 25, FALSE)</f>
        <v>Cristina Maria Moniz Simões de Oliveira</v>
      </c>
      <c r="H4485" s="3">
        <v>12</v>
      </c>
      <c r="I4485" s="9" t="s">
        <v>741</v>
      </c>
    </row>
    <row r="4486" spans="1:9">
      <c r="A4486" t="s">
        <v>16</v>
      </c>
      <c r="B4486" t="s">
        <v>739</v>
      </c>
      <c r="C4486" t="str">
        <f t="shared" si="70"/>
        <v xml:space="preserve"> </v>
      </c>
      <c r="D4486" t="s">
        <v>21</v>
      </c>
      <c r="E4486">
        <v>2</v>
      </c>
      <c r="F4486" t="s">
        <v>740</v>
      </c>
      <c r="G4486" s="3" t="s">
        <v>27</v>
      </c>
      <c r="H4486" s="3">
        <v>4</v>
      </c>
      <c r="I4486" s="9"/>
    </row>
    <row r="4487" spans="1:9">
      <c r="A4487" s="1" t="s">
        <v>16</v>
      </c>
      <c r="B4487" s="1" t="s">
        <v>739</v>
      </c>
      <c r="C4487" t="str">
        <f t="shared" si="70"/>
        <v xml:space="preserve"> </v>
      </c>
      <c r="D4487" s="1" t="s">
        <v>21</v>
      </c>
      <c r="E4487" s="1">
        <v>2</v>
      </c>
      <c r="F4487" s="1" t="s">
        <v>740</v>
      </c>
      <c r="G4487" s="3" t="s">
        <v>386</v>
      </c>
      <c r="H4487" s="3">
        <v>4</v>
      </c>
      <c r="I4487" s="9"/>
    </row>
    <row r="4488" spans="1:9">
      <c r="A4488" t="s">
        <v>16</v>
      </c>
      <c r="B4488" t="s">
        <v>739</v>
      </c>
      <c r="C4488" t="str">
        <f t="shared" si="70"/>
        <v xml:space="preserve"> </v>
      </c>
      <c r="D4488" t="s">
        <v>21</v>
      </c>
      <c r="E4488">
        <v>2</v>
      </c>
      <c r="F4488" t="s">
        <v>740</v>
      </c>
      <c r="G4488" s="3" t="s">
        <v>207</v>
      </c>
      <c r="H4488" s="3">
        <v>8</v>
      </c>
      <c r="I4488" s="9"/>
    </row>
    <row r="4489" spans="1:9">
      <c r="A4489" s="1" t="s">
        <v>16</v>
      </c>
      <c r="B4489" s="1" t="s">
        <v>739</v>
      </c>
      <c r="C4489" t="str">
        <f t="shared" si="70"/>
        <v xml:space="preserve"> </v>
      </c>
      <c r="D4489" s="1" t="s">
        <v>21</v>
      </c>
      <c r="E4489" s="1">
        <v>2</v>
      </c>
      <c r="F4489" s="1" t="s">
        <v>740</v>
      </c>
      <c r="G4489" s="3" t="s">
        <v>403</v>
      </c>
      <c r="H4489" s="3">
        <v>4</v>
      </c>
      <c r="I4489" s="9"/>
    </row>
    <row r="4490" spans="1:9">
      <c r="A4490" t="s">
        <v>16</v>
      </c>
      <c r="B4490" t="s">
        <v>739</v>
      </c>
      <c r="C4490" t="str">
        <f t="shared" si="70"/>
        <v xml:space="preserve"> </v>
      </c>
      <c r="D4490" t="s">
        <v>21</v>
      </c>
      <c r="E4490">
        <v>2</v>
      </c>
      <c r="F4490" t="s">
        <v>740</v>
      </c>
      <c r="G4490" s="3" t="s">
        <v>742</v>
      </c>
      <c r="H4490" s="3">
        <v>4</v>
      </c>
      <c r="I4490" s="9"/>
    </row>
    <row r="4491" spans="1:9">
      <c r="A4491" s="1" t="s">
        <v>16</v>
      </c>
      <c r="B4491" s="1" t="s">
        <v>739</v>
      </c>
      <c r="C4491" t="str">
        <f t="shared" si="70"/>
        <v xml:space="preserve"> </v>
      </c>
      <c r="D4491" s="1" t="s">
        <v>21</v>
      </c>
      <c r="E4491" s="1">
        <v>2</v>
      </c>
      <c r="F4491" s="1" t="s">
        <v>740</v>
      </c>
      <c r="G4491" s="3" t="s">
        <v>24</v>
      </c>
      <c r="H4491" s="3">
        <v>4</v>
      </c>
      <c r="I4491" s="9"/>
    </row>
    <row r="4492" spans="1:9">
      <c r="A4492" t="s">
        <v>16</v>
      </c>
      <c r="B4492" t="s">
        <v>739</v>
      </c>
      <c r="C4492" t="str">
        <f t="shared" si="70"/>
        <v xml:space="preserve"> </v>
      </c>
      <c r="D4492" t="s">
        <v>21</v>
      </c>
      <c r="E4492">
        <v>2</v>
      </c>
      <c r="F4492" t="s">
        <v>740</v>
      </c>
      <c r="G4492" s="3" t="s">
        <v>341</v>
      </c>
      <c r="H4492" s="3">
        <v>4</v>
      </c>
      <c r="I4492" s="9"/>
    </row>
    <row r="4493" spans="1:9">
      <c r="A4493" s="1" t="s">
        <v>16</v>
      </c>
      <c r="B4493" s="1" t="s">
        <v>739</v>
      </c>
      <c r="C4493" t="str">
        <f t="shared" si="70"/>
        <v xml:space="preserve"> </v>
      </c>
      <c r="D4493" s="1" t="s">
        <v>21</v>
      </c>
      <c r="E4493" s="1">
        <v>2</v>
      </c>
      <c r="F4493" s="1" t="s">
        <v>740</v>
      </c>
      <c r="G4493" s="3" t="s">
        <v>363</v>
      </c>
      <c r="H4493" s="3">
        <v>4</v>
      </c>
      <c r="I4493" s="9"/>
    </row>
    <row r="4494" spans="1:9">
      <c r="A4494" t="s">
        <v>16</v>
      </c>
      <c r="B4494" t="s">
        <v>739</v>
      </c>
      <c r="C4494" t="str">
        <f t="shared" si="70"/>
        <v xml:space="preserve"> </v>
      </c>
      <c r="D4494" t="s">
        <v>21</v>
      </c>
      <c r="E4494">
        <v>2</v>
      </c>
      <c r="F4494" t="s">
        <v>740</v>
      </c>
      <c r="G4494" s="3" t="s">
        <v>48</v>
      </c>
      <c r="H4494" s="3">
        <v>4</v>
      </c>
      <c r="I4494" s="9" t="s">
        <v>743</v>
      </c>
    </row>
    <row r="4495" spans="1:9">
      <c r="A4495" s="1" t="s">
        <v>16</v>
      </c>
      <c r="B4495" s="1" t="s">
        <v>739</v>
      </c>
      <c r="C4495" t="str">
        <f t="shared" si="70"/>
        <v xml:space="preserve"> </v>
      </c>
      <c r="D4495" s="1" t="s">
        <v>21</v>
      </c>
      <c r="E4495" s="1">
        <v>2</v>
      </c>
      <c r="F4495" s="1" t="s">
        <v>740</v>
      </c>
      <c r="G4495" s="3" t="s">
        <v>48</v>
      </c>
      <c r="H4495" s="3">
        <v>4</v>
      </c>
      <c r="I4495" s="9" t="s">
        <v>744</v>
      </c>
    </row>
    <row r="4496" spans="1:9">
      <c r="A4496" t="s">
        <v>16</v>
      </c>
      <c r="B4496" t="s">
        <v>739</v>
      </c>
      <c r="C4496" t="str">
        <f t="shared" si="70"/>
        <v xml:space="preserve"> </v>
      </c>
      <c r="D4496" t="s">
        <v>21</v>
      </c>
      <c r="E4496">
        <v>2</v>
      </c>
      <c r="F4496" t="s">
        <v>740</v>
      </c>
      <c r="G4496" s="3"/>
      <c r="H4496" s="3">
        <v>0</v>
      </c>
      <c r="I4496" s="9"/>
    </row>
    <row r="4497" spans="1:9">
      <c r="A4497" s="1" t="s">
        <v>16</v>
      </c>
      <c r="B4497" s="1" t="s">
        <v>739</v>
      </c>
      <c r="C4497" t="str">
        <f t="shared" si="70"/>
        <v xml:space="preserve"> </v>
      </c>
      <c r="D4497" s="1" t="s">
        <v>21</v>
      </c>
      <c r="E4497" s="1">
        <v>2</v>
      </c>
      <c r="F4497" s="1" t="s">
        <v>740</v>
      </c>
      <c r="G4497" s="3"/>
      <c r="H4497" s="3">
        <v>0</v>
      </c>
      <c r="I4497" s="9"/>
    </row>
    <row r="4498" spans="1:9">
      <c r="A4498" t="s">
        <v>16</v>
      </c>
      <c r="B4498" t="s">
        <v>739</v>
      </c>
      <c r="C4498" t="str">
        <f t="shared" si="70"/>
        <v xml:space="preserve"> </v>
      </c>
      <c r="D4498" t="s">
        <v>21</v>
      </c>
      <c r="E4498">
        <v>2</v>
      </c>
      <c r="F4498" t="s">
        <v>740</v>
      </c>
      <c r="G4498" s="3"/>
      <c r="H4498" s="3">
        <v>0</v>
      </c>
      <c r="I4498" s="9"/>
    </row>
    <row r="4499" spans="1:9">
      <c r="A4499" s="1" t="s">
        <v>16</v>
      </c>
      <c r="B4499" s="1" t="s">
        <v>739</v>
      </c>
      <c r="C4499" t="str">
        <f t="shared" si="70"/>
        <v xml:space="preserve"> </v>
      </c>
      <c r="D4499" s="1" t="s">
        <v>21</v>
      </c>
      <c r="E4499" s="1">
        <v>2</v>
      </c>
      <c r="F4499" s="1" t="s">
        <v>740</v>
      </c>
      <c r="G4499" s="3"/>
      <c r="H4499" s="3">
        <v>0</v>
      </c>
      <c r="I4499" s="9"/>
    </row>
    <row r="4500" spans="1:9">
      <c r="A4500" t="s">
        <v>16</v>
      </c>
      <c r="B4500" t="s">
        <v>739</v>
      </c>
      <c r="C4500" t="str">
        <f t="shared" si="70"/>
        <v>10062</v>
      </c>
      <c r="D4500" t="s">
        <v>21</v>
      </c>
      <c r="E4500">
        <v>2</v>
      </c>
      <c r="F4500" t="s">
        <v>740</v>
      </c>
      <c r="G4500" t="s">
        <v>15</v>
      </c>
      <c r="H4500" s="2">
        <f>H4484-SUMIF(G4485:G4499,"&lt;&gt;",H4485:H4499)</f>
        <v>0</v>
      </c>
    </row>
    <row r="4501" spans="1:9">
      <c r="A4501" s="1"/>
      <c r="B4501" s="1"/>
      <c r="C4501" t="str">
        <f t="shared" si="70"/>
        <v xml:space="preserve"> </v>
      </c>
      <c r="D4501" s="1"/>
      <c r="E4501" s="1"/>
      <c r="F4501" s="1"/>
      <c r="G4501" s="1"/>
      <c r="H4501" s="1"/>
      <c r="I4501" s="43"/>
    </row>
    <row r="4502" spans="1:9">
      <c r="A4502" t="s">
        <v>34</v>
      </c>
      <c r="B4502" t="s">
        <v>745</v>
      </c>
      <c r="C4502" t="str">
        <f t="shared" si="70"/>
        <v xml:space="preserve"> </v>
      </c>
      <c r="D4502">
        <v>2</v>
      </c>
      <c r="E4502">
        <v>2</v>
      </c>
      <c r="F4502" t="s">
        <v>746</v>
      </c>
      <c r="G4502" t="s">
        <v>13</v>
      </c>
      <c r="H4502" s="2">
        <f>VLOOKUP(B4502,'uc_2024-25'!D:U, 18, FALSE)</f>
        <v>28</v>
      </c>
      <c r="I4502" s="9"/>
    </row>
    <row r="4503" spans="1:9">
      <c r="A4503" s="1" t="s">
        <v>34</v>
      </c>
      <c r="B4503" s="1" t="s">
        <v>745</v>
      </c>
      <c r="C4503" t="str">
        <f t="shared" si="70"/>
        <v xml:space="preserve"> </v>
      </c>
      <c r="D4503" s="1">
        <v>2</v>
      </c>
      <c r="E4503" s="1">
        <v>2</v>
      </c>
      <c r="F4503" s="1" t="s">
        <v>746</v>
      </c>
      <c r="G4503" s="4" t="str">
        <f>VLOOKUP(B4502,'uc_2024-25'!D:AB, 25, FALSE)</f>
        <v>Pedro César Ochôa de Carvalho</v>
      </c>
      <c r="H4503" s="3">
        <v>28</v>
      </c>
      <c r="I4503" s="9"/>
    </row>
    <row r="4504" spans="1:9">
      <c r="A4504" t="s">
        <v>34</v>
      </c>
      <c r="B4504" t="s">
        <v>745</v>
      </c>
      <c r="C4504" t="str">
        <f t="shared" si="70"/>
        <v xml:space="preserve"> </v>
      </c>
      <c r="D4504">
        <v>2</v>
      </c>
      <c r="E4504">
        <v>2</v>
      </c>
      <c r="F4504" t="s">
        <v>746</v>
      </c>
      <c r="G4504" s="3"/>
      <c r="H4504" s="3">
        <v>0</v>
      </c>
      <c r="I4504" s="9"/>
    </row>
    <row r="4505" spans="1:9">
      <c r="A4505" s="1" t="s">
        <v>34</v>
      </c>
      <c r="B4505" s="1" t="s">
        <v>745</v>
      </c>
      <c r="C4505" t="str">
        <f t="shared" si="70"/>
        <v xml:space="preserve"> </v>
      </c>
      <c r="D4505" s="1">
        <v>2</v>
      </c>
      <c r="E4505" s="1">
        <v>2</v>
      </c>
      <c r="F4505" s="1" t="s">
        <v>746</v>
      </c>
      <c r="G4505" s="3"/>
      <c r="H4505" s="3">
        <v>0</v>
      </c>
      <c r="I4505" s="9"/>
    </row>
    <row r="4506" spans="1:9">
      <c r="A4506" t="s">
        <v>34</v>
      </c>
      <c r="B4506" t="s">
        <v>745</v>
      </c>
      <c r="C4506" t="str">
        <f t="shared" si="70"/>
        <v xml:space="preserve"> </v>
      </c>
      <c r="D4506">
        <v>2</v>
      </c>
      <c r="E4506">
        <v>2</v>
      </c>
      <c r="F4506" t="s">
        <v>746</v>
      </c>
      <c r="G4506" s="3"/>
      <c r="H4506" s="3">
        <v>0</v>
      </c>
      <c r="I4506" s="9"/>
    </row>
    <row r="4507" spans="1:9">
      <c r="A4507" s="1" t="s">
        <v>34</v>
      </c>
      <c r="B4507" s="1" t="s">
        <v>745</v>
      </c>
      <c r="C4507" t="str">
        <f t="shared" si="70"/>
        <v xml:space="preserve"> </v>
      </c>
      <c r="D4507" s="1">
        <v>2</v>
      </c>
      <c r="E4507" s="1">
        <v>2</v>
      </c>
      <c r="F4507" s="1" t="s">
        <v>746</v>
      </c>
      <c r="G4507" s="3"/>
      <c r="H4507" s="3">
        <v>0</v>
      </c>
      <c r="I4507" s="9"/>
    </row>
    <row r="4508" spans="1:9">
      <c r="A4508" t="s">
        <v>34</v>
      </c>
      <c r="B4508" t="s">
        <v>745</v>
      </c>
      <c r="C4508" t="str">
        <f t="shared" si="70"/>
        <v xml:space="preserve"> </v>
      </c>
      <c r="D4508">
        <v>2</v>
      </c>
      <c r="E4508">
        <v>2</v>
      </c>
      <c r="F4508" t="s">
        <v>746</v>
      </c>
      <c r="G4508" s="3"/>
      <c r="H4508" s="3">
        <v>0</v>
      </c>
      <c r="I4508" s="9"/>
    </row>
    <row r="4509" spans="1:9">
      <c r="A4509" s="1" t="s">
        <v>34</v>
      </c>
      <c r="B4509" s="1" t="s">
        <v>745</v>
      </c>
      <c r="C4509" t="str">
        <f t="shared" si="70"/>
        <v xml:space="preserve"> </v>
      </c>
      <c r="D4509" s="1">
        <v>2</v>
      </c>
      <c r="E4509" s="1">
        <v>2</v>
      </c>
      <c r="F4509" s="1" t="s">
        <v>746</v>
      </c>
      <c r="G4509" s="3"/>
      <c r="H4509" s="3">
        <v>0</v>
      </c>
      <c r="I4509" s="9"/>
    </row>
    <row r="4510" spans="1:9">
      <c r="A4510" t="s">
        <v>34</v>
      </c>
      <c r="B4510" t="s">
        <v>745</v>
      </c>
      <c r="C4510" t="str">
        <f t="shared" si="70"/>
        <v xml:space="preserve"> </v>
      </c>
      <c r="D4510">
        <v>2</v>
      </c>
      <c r="E4510">
        <v>2</v>
      </c>
      <c r="F4510" t="s">
        <v>746</v>
      </c>
      <c r="G4510" s="3"/>
      <c r="H4510" s="3">
        <v>0</v>
      </c>
      <c r="I4510" s="9"/>
    </row>
    <row r="4511" spans="1:9">
      <c r="A4511" s="1" t="s">
        <v>34</v>
      </c>
      <c r="B4511" s="1" t="s">
        <v>745</v>
      </c>
      <c r="C4511" t="str">
        <f t="shared" si="70"/>
        <v xml:space="preserve"> </v>
      </c>
      <c r="D4511" s="1">
        <v>2</v>
      </c>
      <c r="E4511" s="1">
        <v>2</v>
      </c>
      <c r="F4511" s="1" t="s">
        <v>746</v>
      </c>
      <c r="G4511" s="3"/>
      <c r="H4511" s="3">
        <v>0</v>
      </c>
      <c r="I4511" s="9"/>
    </row>
    <row r="4512" spans="1:9">
      <c r="A4512" t="s">
        <v>34</v>
      </c>
      <c r="B4512" t="s">
        <v>745</v>
      </c>
      <c r="C4512" t="str">
        <f t="shared" si="70"/>
        <v xml:space="preserve"> </v>
      </c>
      <c r="D4512">
        <v>2</v>
      </c>
      <c r="E4512">
        <v>2</v>
      </c>
      <c r="F4512" t="s">
        <v>746</v>
      </c>
      <c r="G4512" s="3"/>
      <c r="H4512" s="3">
        <v>0</v>
      </c>
      <c r="I4512" s="9"/>
    </row>
    <row r="4513" spans="1:9">
      <c r="A4513" s="1" t="s">
        <v>34</v>
      </c>
      <c r="B4513" s="1" t="s">
        <v>745</v>
      </c>
      <c r="C4513" t="str">
        <f t="shared" si="70"/>
        <v xml:space="preserve"> </v>
      </c>
      <c r="D4513" s="1">
        <v>2</v>
      </c>
      <c r="E4513" s="1">
        <v>2</v>
      </c>
      <c r="F4513" s="1" t="s">
        <v>746</v>
      </c>
      <c r="G4513" s="3"/>
      <c r="H4513" s="3">
        <v>0</v>
      </c>
      <c r="I4513" s="9"/>
    </row>
    <row r="4514" spans="1:9">
      <c r="A4514" t="s">
        <v>34</v>
      </c>
      <c r="B4514" t="s">
        <v>745</v>
      </c>
      <c r="C4514" t="str">
        <f t="shared" si="70"/>
        <v xml:space="preserve"> </v>
      </c>
      <c r="D4514">
        <v>2</v>
      </c>
      <c r="E4514">
        <v>2</v>
      </c>
      <c r="F4514" t="s">
        <v>746</v>
      </c>
      <c r="G4514" s="3"/>
      <c r="H4514" s="3">
        <v>0</v>
      </c>
      <c r="I4514" s="9"/>
    </row>
    <row r="4515" spans="1:9">
      <c r="A4515" s="1" t="s">
        <v>34</v>
      </c>
      <c r="B4515" s="1" t="s">
        <v>745</v>
      </c>
      <c r="C4515" t="str">
        <f t="shared" si="70"/>
        <v xml:space="preserve"> </v>
      </c>
      <c r="D4515" s="1">
        <v>2</v>
      </c>
      <c r="E4515" s="1">
        <v>2</v>
      </c>
      <c r="F4515" s="1" t="s">
        <v>746</v>
      </c>
      <c r="G4515" s="3"/>
      <c r="H4515" s="3">
        <v>0</v>
      </c>
      <c r="I4515" s="9"/>
    </row>
    <row r="4516" spans="1:9">
      <c r="A4516" t="s">
        <v>34</v>
      </c>
      <c r="B4516" t="s">
        <v>745</v>
      </c>
      <c r="C4516" t="str">
        <f t="shared" si="70"/>
        <v xml:space="preserve"> </v>
      </c>
      <c r="D4516">
        <v>2</v>
      </c>
      <c r="E4516">
        <v>2</v>
      </c>
      <c r="F4516" t="s">
        <v>746</v>
      </c>
      <c r="G4516" s="3"/>
      <c r="H4516" s="3">
        <v>0</v>
      </c>
      <c r="I4516" s="9"/>
    </row>
    <row r="4517" spans="1:9">
      <c r="A4517" s="1" t="s">
        <v>34</v>
      </c>
      <c r="B4517" s="1" t="s">
        <v>745</v>
      </c>
      <c r="C4517" t="str">
        <f t="shared" si="70"/>
        <v xml:space="preserve"> </v>
      </c>
      <c r="D4517" s="1">
        <v>2</v>
      </c>
      <c r="E4517" s="1">
        <v>2</v>
      </c>
      <c r="F4517" s="1" t="s">
        <v>746</v>
      </c>
      <c r="G4517" s="3"/>
      <c r="H4517" s="3">
        <v>0</v>
      </c>
      <c r="I4517" s="9"/>
    </row>
    <row r="4518" spans="1:9">
      <c r="A4518" t="s">
        <v>34</v>
      </c>
      <c r="B4518" t="s">
        <v>745</v>
      </c>
      <c r="C4518" t="str">
        <f t="shared" si="70"/>
        <v>2542</v>
      </c>
      <c r="D4518">
        <v>2</v>
      </c>
      <c r="E4518">
        <v>2</v>
      </c>
      <c r="F4518" t="s">
        <v>746</v>
      </c>
      <c r="G4518" t="s">
        <v>15</v>
      </c>
      <c r="H4518" s="2">
        <f>H4502-SUMIF(G4503:G4517,"&lt;&gt;",H4503:H4517)</f>
        <v>0</v>
      </c>
    </row>
    <row r="4519" spans="1:9">
      <c r="A4519" s="1"/>
      <c r="B4519" s="1"/>
      <c r="C4519" t="str">
        <f t="shared" si="70"/>
        <v xml:space="preserve"> </v>
      </c>
      <c r="D4519" s="1"/>
      <c r="E4519" s="1"/>
      <c r="F4519" s="1"/>
      <c r="G4519" s="1"/>
      <c r="H4519" s="1"/>
      <c r="I4519" s="43"/>
    </row>
    <row r="4520" spans="1:9" ht="29.25">
      <c r="A4520" t="s">
        <v>16</v>
      </c>
      <c r="B4520" t="s">
        <v>747</v>
      </c>
      <c r="C4520" t="str">
        <f t="shared" si="70"/>
        <v xml:space="preserve"> </v>
      </c>
      <c r="D4520">
        <v>1</v>
      </c>
      <c r="E4520">
        <v>2</v>
      </c>
      <c r="F4520" t="s">
        <v>748</v>
      </c>
      <c r="G4520" t="s">
        <v>13</v>
      </c>
      <c r="H4520" s="2">
        <f>VLOOKUP(B4520,'uc_2024-25'!D:U, 18, FALSE)</f>
        <v>56</v>
      </c>
      <c r="I4520" s="47" t="s">
        <v>749</v>
      </c>
    </row>
    <row r="4521" spans="1:9" ht="29.25">
      <c r="A4521" s="1" t="s">
        <v>16</v>
      </c>
      <c r="B4521" s="1" t="s">
        <v>747</v>
      </c>
      <c r="C4521" t="str">
        <f t="shared" si="70"/>
        <v xml:space="preserve"> </v>
      </c>
      <c r="D4521" s="1">
        <v>1</v>
      </c>
      <c r="E4521" s="1">
        <v>2</v>
      </c>
      <c r="F4521" s="1" t="s">
        <v>748</v>
      </c>
      <c r="G4521" s="4" t="str">
        <f>VLOOKUP(B4520,'uc_2024-25'!D:AB, 25, FALSE)</f>
        <v>Pedro Miguel Ramos Arsénio</v>
      </c>
      <c r="H4521" s="3">
        <v>30</v>
      </c>
      <c r="I4521" s="47" t="s">
        <v>750</v>
      </c>
    </row>
    <row r="4522" spans="1:9">
      <c r="A4522" t="s">
        <v>16</v>
      </c>
      <c r="B4522" t="s">
        <v>747</v>
      </c>
      <c r="C4522" t="str">
        <f t="shared" si="70"/>
        <v xml:space="preserve"> </v>
      </c>
      <c r="D4522">
        <v>1</v>
      </c>
      <c r="E4522">
        <v>2</v>
      </c>
      <c r="F4522" t="s">
        <v>748</v>
      </c>
      <c r="G4522" s="3" t="s">
        <v>751</v>
      </c>
      <c r="H4522" s="3">
        <v>26</v>
      </c>
      <c r="I4522" s="9"/>
    </row>
    <row r="4523" spans="1:9">
      <c r="A4523" s="1" t="s">
        <v>16</v>
      </c>
      <c r="B4523" s="1" t="s">
        <v>747</v>
      </c>
      <c r="C4523" t="str">
        <f t="shared" si="70"/>
        <v xml:space="preserve"> </v>
      </c>
      <c r="D4523" s="1">
        <v>1</v>
      </c>
      <c r="E4523" s="1">
        <v>2</v>
      </c>
      <c r="F4523" s="1" t="s">
        <v>748</v>
      </c>
      <c r="G4523" s="3"/>
      <c r="H4523" s="3">
        <v>0</v>
      </c>
      <c r="I4523" s="9"/>
    </row>
    <row r="4524" spans="1:9">
      <c r="A4524" t="s">
        <v>16</v>
      </c>
      <c r="B4524" t="s">
        <v>747</v>
      </c>
      <c r="C4524" t="str">
        <f t="shared" si="70"/>
        <v xml:space="preserve"> </v>
      </c>
      <c r="D4524">
        <v>1</v>
      </c>
      <c r="E4524">
        <v>2</v>
      </c>
      <c r="F4524" t="s">
        <v>748</v>
      </c>
      <c r="G4524" s="3"/>
      <c r="H4524" s="3">
        <v>0</v>
      </c>
      <c r="I4524" s="9"/>
    </row>
    <row r="4525" spans="1:9">
      <c r="A4525" s="1" t="s">
        <v>16</v>
      </c>
      <c r="B4525" s="1" t="s">
        <v>747</v>
      </c>
      <c r="C4525" t="str">
        <f t="shared" si="70"/>
        <v xml:space="preserve"> </v>
      </c>
      <c r="D4525" s="1">
        <v>1</v>
      </c>
      <c r="E4525" s="1">
        <v>2</v>
      </c>
      <c r="F4525" s="1" t="s">
        <v>748</v>
      </c>
      <c r="G4525" s="3"/>
      <c r="H4525" s="3">
        <v>0</v>
      </c>
      <c r="I4525" s="9"/>
    </row>
    <row r="4526" spans="1:9">
      <c r="A4526" t="s">
        <v>16</v>
      </c>
      <c r="B4526" t="s">
        <v>747</v>
      </c>
      <c r="C4526" t="str">
        <f t="shared" si="70"/>
        <v xml:space="preserve"> </v>
      </c>
      <c r="D4526">
        <v>1</v>
      </c>
      <c r="E4526">
        <v>2</v>
      </c>
      <c r="F4526" t="s">
        <v>748</v>
      </c>
      <c r="G4526" s="3"/>
      <c r="H4526" s="3">
        <v>0</v>
      </c>
      <c r="I4526" s="9"/>
    </row>
    <row r="4527" spans="1:9">
      <c r="A4527" s="1" t="s">
        <v>16</v>
      </c>
      <c r="B4527" s="1" t="s">
        <v>747</v>
      </c>
      <c r="C4527" t="str">
        <f t="shared" si="70"/>
        <v xml:space="preserve"> </v>
      </c>
      <c r="D4527" s="1">
        <v>1</v>
      </c>
      <c r="E4527" s="1">
        <v>2</v>
      </c>
      <c r="F4527" s="1" t="s">
        <v>748</v>
      </c>
      <c r="G4527" s="3"/>
      <c r="H4527" s="3">
        <v>0</v>
      </c>
      <c r="I4527" s="9"/>
    </row>
    <row r="4528" spans="1:9">
      <c r="A4528" t="s">
        <v>16</v>
      </c>
      <c r="B4528" t="s">
        <v>747</v>
      </c>
      <c r="C4528" t="str">
        <f t="shared" si="70"/>
        <v xml:space="preserve"> </v>
      </c>
      <c r="D4528">
        <v>1</v>
      </c>
      <c r="E4528">
        <v>2</v>
      </c>
      <c r="F4528" t="s">
        <v>748</v>
      </c>
      <c r="G4528" s="3"/>
      <c r="H4528" s="3">
        <v>0</v>
      </c>
      <c r="I4528" s="9"/>
    </row>
    <row r="4529" spans="1:9">
      <c r="A4529" s="1" t="s">
        <v>16</v>
      </c>
      <c r="B4529" s="1" t="s">
        <v>747</v>
      </c>
      <c r="C4529" t="str">
        <f t="shared" si="70"/>
        <v xml:space="preserve"> </v>
      </c>
      <c r="D4529" s="1">
        <v>1</v>
      </c>
      <c r="E4529" s="1">
        <v>2</v>
      </c>
      <c r="F4529" s="1" t="s">
        <v>748</v>
      </c>
      <c r="G4529" s="3"/>
      <c r="H4529" s="3">
        <v>0</v>
      </c>
      <c r="I4529" s="9"/>
    </row>
    <row r="4530" spans="1:9">
      <c r="A4530" t="s">
        <v>16</v>
      </c>
      <c r="B4530" t="s">
        <v>747</v>
      </c>
      <c r="C4530" t="str">
        <f t="shared" si="70"/>
        <v xml:space="preserve"> </v>
      </c>
      <c r="D4530">
        <v>1</v>
      </c>
      <c r="E4530">
        <v>2</v>
      </c>
      <c r="F4530" t="s">
        <v>748</v>
      </c>
      <c r="G4530" s="3"/>
      <c r="H4530" s="3">
        <v>0</v>
      </c>
      <c r="I4530" s="9"/>
    </row>
    <row r="4531" spans="1:9">
      <c r="A4531" s="1" t="s">
        <v>16</v>
      </c>
      <c r="B4531" s="1" t="s">
        <v>747</v>
      </c>
      <c r="C4531" t="str">
        <f t="shared" si="70"/>
        <v xml:space="preserve"> </v>
      </c>
      <c r="D4531" s="1">
        <v>1</v>
      </c>
      <c r="E4531" s="1">
        <v>2</v>
      </c>
      <c r="F4531" s="1" t="s">
        <v>748</v>
      </c>
      <c r="G4531" s="3"/>
      <c r="H4531" s="3">
        <v>0</v>
      </c>
      <c r="I4531" s="9"/>
    </row>
    <row r="4532" spans="1:9">
      <c r="A4532" t="s">
        <v>16</v>
      </c>
      <c r="B4532" t="s">
        <v>747</v>
      </c>
      <c r="C4532" t="str">
        <f t="shared" si="70"/>
        <v xml:space="preserve"> </v>
      </c>
      <c r="D4532">
        <v>1</v>
      </c>
      <c r="E4532">
        <v>2</v>
      </c>
      <c r="F4532" t="s">
        <v>748</v>
      </c>
      <c r="G4532" s="3"/>
      <c r="H4532" s="3">
        <v>0</v>
      </c>
      <c r="I4532" s="9"/>
    </row>
    <row r="4533" spans="1:9">
      <c r="A4533" s="1" t="s">
        <v>16</v>
      </c>
      <c r="B4533" s="1" t="s">
        <v>747</v>
      </c>
      <c r="C4533" t="str">
        <f t="shared" si="70"/>
        <v xml:space="preserve"> </v>
      </c>
      <c r="D4533" s="1">
        <v>1</v>
      </c>
      <c r="E4533" s="1">
        <v>2</v>
      </c>
      <c r="F4533" s="1" t="s">
        <v>748</v>
      </c>
      <c r="G4533" s="3"/>
      <c r="H4533" s="3">
        <v>0</v>
      </c>
      <c r="I4533" s="9"/>
    </row>
    <row r="4534" spans="1:9">
      <c r="A4534" t="s">
        <v>16</v>
      </c>
      <c r="B4534" t="s">
        <v>747</v>
      </c>
      <c r="C4534" t="str">
        <f t="shared" si="70"/>
        <v xml:space="preserve"> </v>
      </c>
      <c r="D4534">
        <v>1</v>
      </c>
      <c r="E4534">
        <v>2</v>
      </c>
      <c r="F4534" t="s">
        <v>748</v>
      </c>
      <c r="G4534" s="3"/>
      <c r="H4534" s="3">
        <v>0</v>
      </c>
      <c r="I4534" s="9"/>
    </row>
    <row r="4535" spans="1:9">
      <c r="A4535" s="1" t="s">
        <v>16</v>
      </c>
      <c r="B4535" s="1" t="s">
        <v>747</v>
      </c>
      <c r="C4535" t="str">
        <f t="shared" si="70"/>
        <v xml:space="preserve"> </v>
      </c>
      <c r="D4535" s="1">
        <v>1</v>
      </c>
      <c r="E4535" s="1">
        <v>2</v>
      </c>
      <c r="F4535" s="1" t="s">
        <v>748</v>
      </c>
      <c r="G4535" s="3"/>
      <c r="H4535" s="3">
        <v>0</v>
      </c>
      <c r="I4535" s="9"/>
    </row>
    <row r="4536" spans="1:9">
      <c r="A4536" t="s">
        <v>16</v>
      </c>
      <c r="B4536" t="s">
        <v>747</v>
      </c>
      <c r="C4536" t="str">
        <f t="shared" si="70"/>
        <v>1621</v>
      </c>
      <c r="D4536">
        <v>1</v>
      </c>
      <c r="E4536">
        <v>2</v>
      </c>
      <c r="F4536" t="s">
        <v>748</v>
      </c>
      <c r="G4536" t="s">
        <v>15</v>
      </c>
      <c r="H4536" s="2">
        <f>H4520-SUMIF(G4521:G4535,"&lt;&gt;",H4521:H4535)</f>
        <v>0</v>
      </c>
    </row>
    <row r="4537" spans="1:9">
      <c r="A4537" s="1"/>
      <c r="B4537" s="1"/>
      <c r="C4537" t="str">
        <f t="shared" si="70"/>
        <v xml:space="preserve"> </v>
      </c>
      <c r="D4537" s="1"/>
      <c r="E4537" s="1"/>
      <c r="F4537" s="1"/>
      <c r="G4537" s="1"/>
      <c r="H4537" s="1"/>
      <c r="I4537" s="43"/>
    </row>
    <row r="4538" spans="1:9" ht="29.25">
      <c r="A4538" t="s">
        <v>16</v>
      </c>
      <c r="B4538" t="s">
        <v>752</v>
      </c>
      <c r="C4538" t="str">
        <f t="shared" si="70"/>
        <v xml:space="preserve"> </v>
      </c>
      <c r="D4538">
        <v>1</v>
      </c>
      <c r="E4538">
        <v>1</v>
      </c>
      <c r="F4538" t="s">
        <v>753</v>
      </c>
      <c r="G4538" t="s">
        <v>13</v>
      </c>
      <c r="H4538" s="2">
        <f>VLOOKUP(B4538,'uc_2024-25'!D:U, 18, FALSE)</f>
        <v>98</v>
      </c>
      <c r="I4538" s="47" t="s">
        <v>754</v>
      </c>
    </row>
    <row r="4539" spans="1:9" ht="29.25">
      <c r="A4539" s="1" t="s">
        <v>16</v>
      </c>
      <c r="B4539" s="1" t="s">
        <v>752</v>
      </c>
      <c r="C4539" t="str">
        <f t="shared" si="70"/>
        <v xml:space="preserve"> </v>
      </c>
      <c r="D4539" s="1">
        <v>1</v>
      </c>
      <c r="E4539" s="1">
        <v>1</v>
      </c>
      <c r="F4539" s="1" t="s">
        <v>753</v>
      </c>
      <c r="G4539" s="4" t="str">
        <f>VLOOKUP(B4538,'uc_2024-25'!D:AB, 25, FALSE)</f>
        <v>Ana Luísa Brito dos Santos de Sousa Soares</v>
      </c>
      <c r="H4539" s="3">
        <v>70</v>
      </c>
      <c r="I4539" s="47" t="s">
        <v>755</v>
      </c>
    </row>
    <row r="4540" spans="1:9">
      <c r="A4540" t="s">
        <v>16</v>
      </c>
      <c r="B4540" t="s">
        <v>752</v>
      </c>
      <c r="C4540" t="str">
        <f t="shared" si="70"/>
        <v xml:space="preserve"> </v>
      </c>
      <c r="D4540">
        <v>1</v>
      </c>
      <c r="E4540">
        <v>1</v>
      </c>
      <c r="F4540" t="s">
        <v>753</v>
      </c>
      <c r="G4540" s="3" t="s">
        <v>85</v>
      </c>
      <c r="H4540" s="3">
        <v>14</v>
      </c>
      <c r="I4540" s="9" t="s">
        <v>756</v>
      </c>
    </row>
    <row r="4541" spans="1:9">
      <c r="A4541" s="1" t="s">
        <v>16</v>
      </c>
      <c r="B4541" s="1" t="s">
        <v>752</v>
      </c>
      <c r="C4541" t="str">
        <f t="shared" si="70"/>
        <v xml:space="preserve"> </v>
      </c>
      <c r="D4541" s="1">
        <v>1</v>
      </c>
      <c r="E4541" s="1">
        <v>1</v>
      </c>
      <c r="F4541" s="1" t="s">
        <v>753</v>
      </c>
      <c r="G4541" s="3"/>
      <c r="H4541" s="3">
        <v>0</v>
      </c>
      <c r="I4541" s="9"/>
    </row>
    <row r="4542" spans="1:9">
      <c r="A4542" t="s">
        <v>16</v>
      </c>
      <c r="B4542" t="s">
        <v>752</v>
      </c>
      <c r="C4542" t="str">
        <f t="shared" si="70"/>
        <v xml:space="preserve"> </v>
      </c>
      <c r="D4542">
        <v>1</v>
      </c>
      <c r="E4542">
        <v>1</v>
      </c>
      <c r="F4542" t="s">
        <v>753</v>
      </c>
      <c r="G4542" s="3"/>
      <c r="H4542" s="3">
        <v>0</v>
      </c>
      <c r="I4542" s="9"/>
    </row>
    <row r="4543" spans="1:9">
      <c r="A4543" s="1" t="s">
        <v>16</v>
      </c>
      <c r="B4543" s="1" t="s">
        <v>752</v>
      </c>
      <c r="C4543" t="str">
        <f t="shared" si="70"/>
        <v xml:space="preserve"> </v>
      </c>
      <c r="D4543" s="1">
        <v>1</v>
      </c>
      <c r="E4543" s="1">
        <v>1</v>
      </c>
      <c r="F4543" s="1" t="s">
        <v>753</v>
      </c>
      <c r="G4543" s="3"/>
      <c r="H4543" s="3">
        <v>0</v>
      </c>
      <c r="I4543" s="9"/>
    </row>
    <row r="4544" spans="1:9">
      <c r="A4544" t="s">
        <v>16</v>
      </c>
      <c r="B4544" t="s">
        <v>752</v>
      </c>
      <c r="C4544" t="str">
        <f t="shared" si="70"/>
        <v xml:space="preserve"> </v>
      </c>
      <c r="D4544">
        <v>1</v>
      </c>
      <c r="E4544">
        <v>1</v>
      </c>
      <c r="F4544" t="s">
        <v>753</v>
      </c>
      <c r="G4544" s="3"/>
      <c r="H4544" s="3">
        <v>0</v>
      </c>
      <c r="I4544" s="9"/>
    </row>
    <row r="4545" spans="1:9">
      <c r="A4545" s="1" t="s">
        <v>16</v>
      </c>
      <c r="B4545" s="1" t="s">
        <v>752</v>
      </c>
      <c r="C4545" t="str">
        <f t="shared" si="70"/>
        <v xml:space="preserve"> </v>
      </c>
      <c r="D4545" s="1">
        <v>1</v>
      </c>
      <c r="E4545" s="1">
        <v>1</v>
      </c>
      <c r="F4545" s="1" t="s">
        <v>753</v>
      </c>
      <c r="G4545" s="3"/>
      <c r="H4545" s="3">
        <v>0</v>
      </c>
      <c r="I4545" s="9"/>
    </row>
    <row r="4546" spans="1:9">
      <c r="A4546" t="s">
        <v>16</v>
      </c>
      <c r="B4546" t="s">
        <v>752</v>
      </c>
      <c r="C4546" t="str">
        <f t="shared" si="70"/>
        <v xml:space="preserve"> </v>
      </c>
      <c r="D4546">
        <v>1</v>
      </c>
      <c r="E4546">
        <v>1</v>
      </c>
      <c r="F4546" t="s">
        <v>753</v>
      </c>
      <c r="G4546" s="3"/>
      <c r="H4546" s="3">
        <v>0</v>
      </c>
      <c r="I4546" s="9"/>
    </row>
    <row r="4547" spans="1:9">
      <c r="A4547" s="1" t="s">
        <v>16</v>
      </c>
      <c r="B4547" s="1" t="s">
        <v>752</v>
      </c>
      <c r="C4547" t="str">
        <f t="shared" ref="C4547:C4610" si="71">IF(G4547="Em falta (positivo); A mais (negativo):",B4547," ")</f>
        <v xml:space="preserve"> </v>
      </c>
      <c r="D4547" s="1">
        <v>1</v>
      </c>
      <c r="E4547" s="1">
        <v>1</v>
      </c>
      <c r="F4547" s="1" t="s">
        <v>753</v>
      </c>
      <c r="G4547" s="3"/>
      <c r="H4547" s="3">
        <v>0</v>
      </c>
      <c r="I4547" s="9"/>
    </row>
    <row r="4548" spans="1:9">
      <c r="A4548" t="s">
        <v>16</v>
      </c>
      <c r="B4548" t="s">
        <v>752</v>
      </c>
      <c r="C4548" t="str">
        <f t="shared" si="71"/>
        <v xml:space="preserve"> </v>
      </c>
      <c r="D4548">
        <v>1</v>
      </c>
      <c r="E4548">
        <v>1</v>
      </c>
      <c r="F4548" t="s">
        <v>753</v>
      </c>
      <c r="G4548" s="3"/>
      <c r="H4548" s="3">
        <v>0</v>
      </c>
      <c r="I4548" s="9"/>
    </row>
    <row r="4549" spans="1:9">
      <c r="A4549" s="1" t="s">
        <v>16</v>
      </c>
      <c r="B4549" s="1" t="s">
        <v>752</v>
      </c>
      <c r="C4549" t="str">
        <f t="shared" si="71"/>
        <v xml:space="preserve"> </v>
      </c>
      <c r="D4549" s="1">
        <v>1</v>
      </c>
      <c r="E4549" s="1">
        <v>1</v>
      </c>
      <c r="F4549" s="1" t="s">
        <v>753</v>
      </c>
      <c r="G4549" s="3"/>
      <c r="H4549" s="3">
        <v>0</v>
      </c>
      <c r="I4549" s="9"/>
    </row>
    <row r="4550" spans="1:9">
      <c r="A4550" t="s">
        <v>16</v>
      </c>
      <c r="B4550" t="s">
        <v>752</v>
      </c>
      <c r="C4550" t="str">
        <f t="shared" si="71"/>
        <v xml:space="preserve"> </v>
      </c>
      <c r="D4550">
        <v>1</v>
      </c>
      <c r="E4550">
        <v>1</v>
      </c>
      <c r="F4550" t="s">
        <v>753</v>
      </c>
      <c r="G4550" s="3"/>
      <c r="H4550" s="3">
        <v>0</v>
      </c>
      <c r="I4550" s="9"/>
    </row>
    <row r="4551" spans="1:9">
      <c r="A4551" s="1" t="s">
        <v>16</v>
      </c>
      <c r="B4551" s="1" t="s">
        <v>752</v>
      </c>
      <c r="C4551" t="str">
        <f t="shared" si="71"/>
        <v xml:space="preserve"> </v>
      </c>
      <c r="D4551" s="1">
        <v>1</v>
      </c>
      <c r="E4551" s="1">
        <v>1</v>
      </c>
      <c r="F4551" s="1" t="s">
        <v>753</v>
      </c>
      <c r="G4551" s="3"/>
      <c r="H4551" s="3">
        <v>0</v>
      </c>
      <c r="I4551" s="9"/>
    </row>
    <row r="4552" spans="1:9">
      <c r="A4552" t="s">
        <v>16</v>
      </c>
      <c r="B4552" t="s">
        <v>752</v>
      </c>
      <c r="C4552" t="str">
        <f t="shared" si="71"/>
        <v xml:space="preserve"> </v>
      </c>
      <c r="D4552">
        <v>1</v>
      </c>
      <c r="E4552">
        <v>1</v>
      </c>
      <c r="F4552" t="s">
        <v>753</v>
      </c>
      <c r="G4552" s="3"/>
      <c r="H4552" s="3">
        <v>0</v>
      </c>
      <c r="I4552" s="9"/>
    </row>
    <row r="4553" spans="1:9">
      <c r="A4553" s="1" t="s">
        <v>16</v>
      </c>
      <c r="B4553" s="1" t="s">
        <v>752</v>
      </c>
      <c r="C4553" t="str">
        <f t="shared" si="71"/>
        <v xml:space="preserve"> </v>
      </c>
      <c r="D4553" s="1">
        <v>1</v>
      </c>
      <c r="E4553" s="1">
        <v>1</v>
      </c>
      <c r="F4553" s="1" t="s">
        <v>753</v>
      </c>
      <c r="G4553" s="3"/>
      <c r="H4553" s="3">
        <v>0</v>
      </c>
      <c r="I4553" s="9"/>
    </row>
    <row r="4554" spans="1:9">
      <c r="A4554" t="s">
        <v>16</v>
      </c>
      <c r="B4554" t="s">
        <v>752</v>
      </c>
      <c r="C4554" t="str">
        <f t="shared" si="71"/>
        <v>1616</v>
      </c>
      <c r="D4554">
        <v>1</v>
      </c>
      <c r="E4554">
        <v>1</v>
      </c>
      <c r="F4554" t="s">
        <v>753</v>
      </c>
      <c r="G4554" t="s">
        <v>15</v>
      </c>
      <c r="H4554" s="2">
        <f>H4538-SUMIF(G4539:G4553,"&lt;&gt;",H4539:H4553)</f>
        <v>14</v>
      </c>
    </row>
    <row r="4555" spans="1:9">
      <c r="A4555" s="1"/>
      <c r="B4555" s="1"/>
      <c r="C4555" t="str">
        <f t="shared" si="71"/>
        <v xml:space="preserve"> </v>
      </c>
      <c r="D4555" s="1"/>
      <c r="E4555" s="1"/>
      <c r="F4555" s="1"/>
      <c r="G4555" s="1"/>
      <c r="H4555" s="1"/>
      <c r="I4555" s="43"/>
    </row>
    <row r="4556" spans="1:9">
      <c r="A4556" t="s">
        <v>16</v>
      </c>
      <c r="B4556" t="s">
        <v>757</v>
      </c>
      <c r="C4556" t="str">
        <f t="shared" si="71"/>
        <v xml:space="preserve"> </v>
      </c>
      <c r="D4556">
        <v>1</v>
      </c>
      <c r="E4556">
        <v>2</v>
      </c>
      <c r="F4556" t="s">
        <v>758</v>
      </c>
      <c r="G4556" t="s">
        <v>13</v>
      </c>
      <c r="H4556" s="2">
        <f>VLOOKUP(B4556,'uc_2024-25'!D:U, 18, FALSE)</f>
        <v>0</v>
      </c>
      <c r="I4556" s="9"/>
    </row>
    <row r="4557" spans="1:9">
      <c r="A4557" s="1" t="s">
        <v>16</v>
      </c>
      <c r="B4557" s="1" t="s">
        <v>757</v>
      </c>
      <c r="C4557" t="str">
        <f t="shared" si="71"/>
        <v xml:space="preserve"> </v>
      </c>
      <c r="D4557" s="1">
        <v>1</v>
      </c>
      <c r="E4557" s="1">
        <v>2</v>
      </c>
      <c r="F4557" s="1" t="s">
        <v>758</v>
      </c>
      <c r="G4557" s="4" t="str">
        <f>VLOOKUP(B4556,'uc_2024-25'!D:AB, 25, FALSE)</f>
        <v>Coordenação externa ao ISA</v>
      </c>
      <c r="H4557" s="3">
        <v>0</v>
      </c>
      <c r="I4557" s="9"/>
    </row>
    <row r="4558" spans="1:9">
      <c r="A4558" t="s">
        <v>16</v>
      </c>
      <c r="B4558" t="s">
        <v>757</v>
      </c>
      <c r="C4558" t="str">
        <f t="shared" si="71"/>
        <v xml:space="preserve"> </v>
      </c>
      <c r="D4558">
        <v>1</v>
      </c>
      <c r="E4558">
        <v>2</v>
      </c>
      <c r="F4558" t="s">
        <v>758</v>
      </c>
      <c r="G4558" s="3"/>
      <c r="H4558" s="3">
        <v>0</v>
      </c>
      <c r="I4558" s="9"/>
    </row>
    <row r="4559" spans="1:9">
      <c r="A4559" s="1" t="s">
        <v>16</v>
      </c>
      <c r="B4559" s="1" t="s">
        <v>757</v>
      </c>
      <c r="C4559" t="str">
        <f t="shared" si="71"/>
        <v xml:space="preserve"> </v>
      </c>
      <c r="D4559" s="1">
        <v>1</v>
      </c>
      <c r="E4559" s="1">
        <v>2</v>
      </c>
      <c r="F4559" s="1" t="s">
        <v>758</v>
      </c>
      <c r="G4559" s="3"/>
      <c r="H4559" s="3">
        <v>0</v>
      </c>
      <c r="I4559" s="9"/>
    </row>
    <row r="4560" spans="1:9">
      <c r="A4560" t="s">
        <v>16</v>
      </c>
      <c r="B4560" t="s">
        <v>757</v>
      </c>
      <c r="C4560" t="str">
        <f t="shared" si="71"/>
        <v xml:space="preserve"> </v>
      </c>
      <c r="D4560">
        <v>1</v>
      </c>
      <c r="E4560">
        <v>2</v>
      </c>
      <c r="F4560" t="s">
        <v>758</v>
      </c>
      <c r="G4560" s="3"/>
      <c r="H4560" s="3">
        <v>0</v>
      </c>
      <c r="I4560" s="9"/>
    </row>
    <row r="4561" spans="1:9">
      <c r="A4561" s="1" t="s">
        <v>16</v>
      </c>
      <c r="B4561" s="1" t="s">
        <v>757</v>
      </c>
      <c r="C4561" t="str">
        <f t="shared" si="71"/>
        <v xml:space="preserve"> </v>
      </c>
      <c r="D4561" s="1">
        <v>1</v>
      </c>
      <c r="E4561" s="1">
        <v>2</v>
      </c>
      <c r="F4561" s="1" t="s">
        <v>758</v>
      </c>
      <c r="G4561" s="3"/>
      <c r="H4561" s="3">
        <v>0</v>
      </c>
      <c r="I4561" s="9"/>
    </row>
    <row r="4562" spans="1:9">
      <c r="A4562" t="s">
        <v>16</v>
      </c>
      <c r="B4562" t="s">
        <v>757</v>
      </c>
      <c r="C4562" t="str">
        <f t="shared" si="71"/>
        <v xml:space="preserve"> </v>
      </c>
      <c r="D4562">
        <v>1</v>
      </c>
      <c r="E4562">
        <v>2</v>
      </c>
      <c r="F4562" t="s">
        <v>758</v>
      </c>
      <c r="G4562" s="3"/>
      <c r="H4562" s="3">
        <v>0</v>
      </c>
      <c r="I4562" s="9"/>
    </row>
    <row r="4563" spans="1:9">
      <c r="A4563" s="1" t="s">
        <v>16</v>
      </c>
      <c r="B4563" s="1" t="s">
        <v>757</v>
      </c>
      <c r="C4563" t="str">
        <f t="shared" si="71"/>
        <v xml:space="preserve"> </v>
      </c>
      <c r="D4563" s="1">
        <v>1</v>
      </c>
      <c r="E4563" s="1">
        <v>2</v>
      </c>
      <c r="F4563" s="1" t="s">
        <v>758</v>
      </c>
      <c r="G4563" s="3"/>
      <c r="H4563" s="3">
        <v>0</v>
      </c>
      <c r="I4563" s="9"/>
    </row>
    <row r="4564" spans="1:9">
      <c r="A4564" t="s">
        <v>16</v>
      </c>
      <c r="B4564" t="s">
        <v>757</v>
      </c>
      <c r="C4564" t="str">
        <f t="shared" si="71"/>
        <v xml:space="preserve"> </v>
      </c>
      <c r="D4564">
        <v>1</v>
      </c>
      <c r="E4564">
        <v>2</v>
      </c>
      <c r="F4564" t="s">
        <v>758</v>
      </c>
      <c r="G4564" s="3"/>
      <c r="H4564" s="3">
        <v>0</v>
      </c>
      <c r="I4564" s="9"/>
    </row>
    <row r="4565" spans="1:9">
      <c r="A4565" s="1" t="s">
        <v>16</v>
      </c>
      <c r="B4565" s="1" t="s">
        <v>757</v>
      </c>
      <c r="C4565" t="str">
        <f t="shared" si="71"/>
        <v xml:space="preserve"> </v>
      </c>
      <c r="D4565" s="1">
        <v>1</v>
      </c>
      <c r="E4565" s="1">
        <v>2</v>
      </c>
      <c r="F4565" s="1" t="s">
        <v>758</v>
      </c>
      <c r="G4565" s="3"/>
      <c r="H4565" s="3">
        <v>0</v>
      </c>
      <c r="I4565" s="9"/>
    </row>
    <row r="4566" spans="1:9">
      <c r="A4566" t="s">
        <v>16</v>
      </c>
      <c r="B4566" t="s">
        <v>757</v>
      </c>
      <c r="C4566" t="str">
        <f t="shared" si="71"/>
        <v xml:space="preserve"> </v>
      </c>
      <c r="D4566">
        <v>1</v>
      </c>
      <c r="E4566">
        <v>2</v>
      </c>
      <c r="F4566" t="s">
        <v>758</v>
      </c>
      <c r="G4566" s="3"/>
      <c r="H4566" s="3">
        <v>0</v>
      </c>
      <c r="I4566" s="9"/>
    </row>
    <row r="4567" spans="1:9">
      <c r="A4567" s="1" t="s">
        <v>16</v>
      </c>
      <c r="B4567" s="1" t="s">
        <v>757</v>
      </c>
      <c r="C4567" t="str">
        <f t="shared" si="71"/>
        <v xml:space="preserve"> </v>
      </c>
      <c r="D4567" s="1">
        <v>1</v>
      </c>
      <c r="E4567" s="1">
        <v>2</v>
      </c>
      <c r="F4567" s="1" t="s">
        <v>758</v>
      </c>
      <c r="G4567" s="3"/>
      <c r="H4567" s="3">
        <v>0</v>
      </c>
      <c r="I4567" s="9"/>
    </row>
    <row r="4568" spans="1:9">
      <c r="A4568" t="s">
        <v>16</v>
      </c>
      <c r="B4568" t="s">
        <v>757</v>
      </c>
      <c r="C4568" t="str">
        <f t="shared" si="71"/>
        <v xml:space="preserve"> </v>
      </c>
      <c r="D4568">
        <v>1</v>
      </c>
      <c r="E4568">
        <v>2</v>
      </c>
      <c r="F4568" t="s">
        <v>758</v>
      </c>
      <c r="G4568" s="3"/>
      <c r="H4568" s="3">
        <v>0</v>
      </c>
      <c r="I4568" s="9"/>
    </row>
    <row r="4569" spans="1:9">
      <c r="A4569" s="1" t="s">
        <v>16</v>
      </c>
      <c r="B4569" s="1" t="s">
        <v>757</v>
      </c>
      <c r="C4569" t="str">
        <f t="shared" si="71"/>
        <v xml:space="preserve"> </v>
      </c>
      <c r="D4569" s="1">
        <v>1</v>
      </c>
      <c r="E4569" s="1">
        <v>2</v>
      </c>
      <c r="F4569" s="1" t="s">
        <v>758</v>
      </c>
      <c r="G4569" s="3"/>
      <c r="H4569" s="3">
        <v>0</v>
      </c>
      <c r="I4569" s="9"/>
    </row>
    <row r="4570" spans="1:9">
      <c r="A4570" t="s">
        <v>16</v>
      </c>
      <c r="B4570" t="s">
        <v>757</v>
      </c>
      <c r="C4570" t="str">
        <f t="shared" si="71"/>
        <v xml:space="preserve"> </v>
      </c>
      <c r="D4570">
        <v>1</v>
      </c>
      <c r="E4570">
        <v>2</v>
      </c>
      <c r="F4570" t="s">
        <v>758</v>
      </c>
      <c r="G4570" s="3"/>
      <c r="H4570" s="3">
        <v>0</v>
      </c>
      <c r="I4570" s="9"/>
    </row>
    <row r="4571" spans="1:9">
      <c r="A4571" s="1" t="s">
        <v>16</v>
      </c>
      <c r="B4571" s="1" t="s">
        <v>757</v>
      </c>
      <c r="C4571" t="str">
        <f t="shared" si="71"/>
        <v xml:space="preserve"> </v>
      </c>
      <c r="D4571" s="1">
        <v>1</v>
      </c>
      <c r="E4571" s="1">
        <v>2</v>
      </c>
      <c r="F4571" s="1" t="s">
        <v>758</v>
      </c>
      <c r="G4571" s="3"/>
      <c r="H4571" s="3">
        <v>0</v>
      </c>
      <c r="I4571" s="9"/>
    </row>
    <row r="4572" spans="1:9">
      <c r="A4572" t="s">
        <v>16</v>
      </c>
      <c r="B4572" t="s">
        <v>757</v>
      </c>
      <c r="C4572" t="str">
        <f t="shared" si="71"/>
        <v>10063</v>
      </c>
      <c r="D4572">
        <v>1</v>
      </c>
      <c r="E4572">
        <v>2</v>
      </c>
      <c r="F4572" t="s">
        <v>758</v>
      </c>
      <c r="G4572" t="s">
        <v>15</v>
      </c>
      <c r="H4572" s="2">
        <f>H4556-SUMIF(G4557:G4571,"&lt;&gt;",H4557:H4571)</f>
        <v>0</v>
      </c>
    </row>
    <row r="4573" spans="1:9">
      <c r="A4573" s="1"/>
      <c r="B4573" s="1"/>
      <c r="C4573" t="str">
        <f t="shared" si="71"/>
        <v xml:space="preserve"> </v>
      </c>
      <c r="D4573" s="1"/>
      <c r="E4573" s="1"/>
      <c r="F4573" s="1"/>
      <c r="G4573" s="1"/>
      <c r="H4573" s="1"/>
      <c r="I4573" s="43"/>
    </row>
    <row r="4574" spans="1:9">
      <c r="A4574" t="s">
        <v>34</v>
      </c>
      <c r="B4574" t="s">
        <v>759</v>
      </c>
      <c r="C4574" t="str">
        <f t="shared" si="71"/>
        <v xml:space="preserve"> </v>
      </c>
      <c r="D4574">
        <v>1</v>
      </c>
      <c r="E4574">
        <v>1</v>
      </c>
      <c r="F4574" t="s">
        <v>760</v>
      </c>
      <c r="G4574" t="s">
        <v>13</v>
      </c>
      <c r="H4574" s="2">
        <f>VLOOKUP(B4574,'uc_2024-25'!D:U, 18, FALSE)</f>
        <v>56</v>
      </c>
      <c r="I4574" s="9"/>
    </row>
    <row r="4575" spans="1:9">
      <c r="A4575" s="1" t="s">
        <v>34</v>
      </c>
      <c r="B4575" s="1" t="s">
        <v>759</v>
      </c>
      <c r="C4575" t="str">
        <f t="shared" si="71"/>
        <v xml:space="preserve"> </v>
      </c>
      <c r="D4575" s="1">
        <v>1</v>
      </c>
      <c r="E4575" s="1">
        <v>1</v>
      </c>
      <c r="F4575" s="1" t="s">
        <v>760</v>
      </c>
      <c r="G4575" s="4" t="str">
        <f>VLOOKUP(B4574,'uc_2024-25'!D:AB, 25, FALSE)</f>
        <v>Ricardo Nuno da Fonseca Garcia Pereira Braga</v>
      </c>
      <c r="H4575" s="3">
        <v>24</v>
      </c>
      <c r="I4575" s="9"/>
    </row>
    <row r="4576" spans="1:9">
      <c r="A4576" t="s">
        <v>34</v>
      </c>
      <c r="B4576" t="s">
        <v>759</v>
      </c>
      <c r="C4576" t="str">
        <f t="shared" si="71"/>
        <v xml:space="preserve"> </v>
      </c>
      <c r="D4576">
        <v>1</v>
      </c>
      <c r="E4576">
        <v>1</v>
      </c>
      <c r="F4576" t="s">
        <v>760</v>
      </c>
      <c r="G4576" s="3" t="s">
        <v>761</v>
      </c>
      <c r="H4576" s="3">
        <v>24</v>
      </c>
      <c r="I4576" s="9"/>
    </row>
    <row r="4577" spans="1:9">
      <c r="A4577" s="1" t="s">
        <v>34</v>
      </c>
      <c r="B4577" s="1" t="s">
        <v>759</v>
      </c>
      <c r="C4577" t="str">
        <f t="shared" si="71"/>
        <v xml:space="preserve"> </v>
      </c>
      <c r="D4577" s="1">
        <v>1</v>
      </c>
      <c r="E4577" s="1">
        <v>1</v>
      </c>
      <c r="F4577" s="1" t="s">
        <v>760</v>
      </c>
      <c r="G4577" s="3" t="s">
        <v>351</v>
      </c>
      <c r="H4577" s="3">
        <v>8</v>
      </c>
      <c r="I4577" s="9"/>
    </row>
    <row r="4578" spans="1:9">
      <c r="A4578" t="s">
        <v>34</v>
      </c>
      <c r="B4578" t="s">
        <v>759</v>
      </c>
      <c r="C4578" t="str">
        <f t="shared" si="71"/>
        <v xml:space="preserve"> </v>
      </c>
      <c r="D4578">
        <v>1</v>
      </c>
      <c r="E4578">
        <v>1</v>
      </c>
      <c r="F4578" t="s">
        <v>760</v>
      </c>
      <c r="G4578" s="3"/>
      <c r="H4578" s="3">
        <v>0</v>
      </c>
      <c r="I4578" s="9"/>
    </row>
    <row r="4579" spans="1:9">
      <c r="A4579" s="1" t="s">
        <v>34</v>
      </c>
      <c r="B4579" s="1" t="s">
        <v>759</v>
      </c>
      <c r="C4579" t="str">
        <f t="shared" si="71"/>
        <v xml:space="preserve"> </v>
      </c>
      <c r="D4579" s="1">
        <v>1</v>
      </c>
      <c r="E4579" s="1">
        <v>1</v>
      </c>
      <c r="F4579" s="1" t="s">
        <v>760</v>
      </c>
      <c r="G4579" s="3"/>
      <c r="H4579" s="3">
        <v>0</v>
      </c>
      <c r="I4579" s="9"/>
    </row>
    <row r="4580" spans="1:9">
      <c r="A4580" t="s">
        <v>34</v>
      </c>
      <c r="B4580" t="s">
        <v>759</v>
      </c>
      <c r="C4580" t="str">
        <f t="shared" si="71"/>
        <v xml:space="preserve"> </v>
      </c>
      <c r="D4580">
        <v>1</v>
      </c>
      <c r="E4580">
        <v>1</v>
      </c>
      <c r="F4580" t="s">
        <v>760</v>
      </c>
      <c r="G4580" s="3"/>
      <c r="H4580" s="3">
        <v>0</v>
      </c>
      <c r="I4580" s="9"/>
    </row>
    <row r="4581" spans="1:9">
      <c r="A4581" s="1" t="s">
        <v>34</v>
      </c>
      <c r="B4581" s="1" t="s">
        <v>759</v>
      </c>
      <c r="C4581" t="str">
        <f t="shared" si="71"/>
        <v xml:space="preserve"> </v>
      </c>
      <c r="D4581" s="1">
        <v>1</v>
      </c>
      <c r="E4581" s="1">
        <v>1</v>
      </c>
      <c r="F4581" s="1" t="s">
        <v>760</v>
      </c>
      <c r="G4581" s="3"/>
      <c r="H4581" s="3">
        <v>0</v>
      </c>
      <c r="I4581" s="9"/>
    </row>
    <row r="4582" spans="1:9">
      <c r="A4582" t="s">
        <v>34</v>
      </c>
      <c r="B4582" t="s">
        <v>759</v>
      </c>
      <c r="C4582" t="str">
        <f t="shared" si="71"/>
        <v xml:space="preserve"> </v>
      </c>
      <c r="D4582">
        <v>1</v>
      </c>
      <c r="E4582">
        <v>1</v>
      </c>
      <c r="F4582" t="s">
        <v>760</v>
      </c>
      <c r="G4582" s="3"/>
      <c r="H4582" s="3">
        <v>0</v>
      </c>
      <c r="I4582" s="9"/>
    </row>
    <row r="4583" spans="1:9">
      <c r="A4583" s="1" t="s">
        <v>34</v>
      </c>
      <c r="B4583" s="1" t="s">
        <v>759</v>
      </c>
      <c r="C4583" t="str">
        <f t="shared" si="71"/>
        <v xml:space="preserve"> </v>
      </c>
      <c r="D4583" s="1">
        <v>1</v>
      </c>
      <c r="E4583" s="1">
        <v>1</v>
      </c>
      <c r="F4583" s="1" t="s">
        <v>760</v>
      </c>
      <c r="G4583" s="3"/>
      <c r="H4583" s="3">
        <v>0</v>
      </c>
      <c r="I4583" s="9"/>
    </row>
    <row r="4584" spans="1:9">
      <c r="A4584" t="s">
        <v>34</v>
      </c>
      <c r="B4584" t="s">
        <v>759</v>
      </c>
      <c r="C4584" t="str">
        <f t="shared" si="71"/>
        <v xml:space="preserve"> </v>
      </c>
      <c r="D4584">
        <v>1</v>
      </c>
      <c r="E4584">
        <v>1</v>
      </c>
      <c r="F4584" t="s">
        <v>760</v>
      </c>
      <c r="G4584" s="3"/>
      <c r="H4584" s="3">
        <v>0</v>
      </c>
      <c r="I4584" s="9"/>
    </row>
    <row r="4585" spans="1:9">
      <c r="A4585" s="1" t="s">
        <v>34</v>
      </c>
      <c r="B4585" s="1" t="s">
        <v>759</v>
      </c>
      <c r="C4585" t="str">
        <f t="shared" si="71"/>
        <v xml:space="preserve"> </v>
      </c>
      <c r="D4585" s="1">
        <v>1</v>
      </c>
      <c r="E4585" s="1">
        <v>1</v>
      </c>
      <c r="F4585" s="1" t="s">
        <v>760</v>
      </c>
      <c r="G4585" s="3"/>
      <c r="H4585" s="3">
        <v>0</v>
      </c>
      <c r="I4585" s="9"/>
    </row>
    <row r="4586" spans="1:9">
      <c r="A4586" t="s">
        <v>34</v>
      </c>
      <c r="B4586" t="s">
        <v>759</v>
      </c>
      <c r="C4586" t="str">
        <f t="shared" si="71"/>
        <v xml:space="preserve"> </v>
      </c>
      <c r="D4586">
        <v>1</v>
      </c>
      <c r="E4586">
        <v>1</v>
      </c>
      <c r="F4586" t="s">
        <v>760</v>
      </c>
      <c r="G4586" s="3"/>
      <c r="H4586" s="3">
        <v>0</v>
      </c>
      <c r="I4586" s="9"/>
    </row>
    <row r="4587" spans="1:9">
      <c r="A4587" s="1" t="s">
        <v>34</v>
      </c>
      <c r="B4587" s="1" t="s">
        <v>759</v>
      </c>
      <c r="C4587" t="str">
        <f t="shared" si="71"/>
        <v xml:space="preserve"> </v>
      </c>
      <c r="D4587" s="1">
        <v>1</v>
      </c>
      <c r="E4587" s="1">
        <v>1</v>
      </c>
      <c r="F4587" s="1" t="s">
        <v>760</v>
      </c>
      <c r="G4587" s="3"/>
      <c r="H4587" s="3">
        <v>0</v>
      </c>
      <c r="I4587" s="9"/>
    </row>
    <row r="4588" spans="1:9">
      <c r="A4588" t="s">
        <v>34</v>
      </c>
      <c r="B4588" t="s">
        <v>759</v>
      </c>
      <c r="C4588" t="str">
        <f t="shared" si="71"/>
        <v xml:space="preserve"> </v>
      </c>
      <c r="D4588">
        <v>1</v>
      </c>
      <c r="E4588">
        <v>1</v>
      </c>
      <c r="F4588" t="s">
        <v>760</v>
      </c>
      <c r="G4588" s="3"/>
      <c r="H4588" s="3">
        <v>0</v>
      </c>
      <c r="I4588" s="9"/>
    </row>
    <row r="4589" spans="1:9">
      <c r="A4589" s="1" t="s">
        <v>34</v>
      </c>
      <c r="B4589" s="1" t="s">
        <v>759</v>
      </c>
      <c r="C4589" t="str">
        <f t="shared" si="71"/>
        <v xml:space="preserve"> </v>
      </c>
      <c r="D4589" s="1">
        <v>1</v>
      </c>
      <c r="E4589" s="1">
        <v>1</v>
      </c>
      <c r="F4589" s="1" t="s">
        <v>760</v>
      </c>
      <c r="G4589" s="3"/>
      <c r="H4589" s="3">
        <v>0</v>
      </c>
      <c r="I4589" s="9"/>
    </row>
    <row r="4590" spans="1:9">
      <c r="A4590" t="s">
        <v>34</v>
      </c>
      <c r="B4590" t="s">
        <v>759</v>
      </c>
      <c r="C4590" t="str">
        <f t="shared" si="71"/>
        <v>2548</v>
      </c>
      <c r="D4590">
        <v>1</v>
      </c>
      <c r="E4590">
        <v>1</v>
      </c>
      <c r="F4590" t="s">
        <v>760</v>
      </c>
      <c r="G4590" t="s">
        <v>15</v>
      </c>
      <c r="H4590" s="2">
        <f>H4574-SUMIF(G4575:G4589,"&lt;&gt;",H4575:H4589)</f>
        <v>0</v>
      </c>
    </row>
    <row r="4591" spans="1:9">
      <c r="A4591" s="1"/>
      <c r="B4591" s="1"/>
      <c r="C4591" t="str">
        <f t="shared" si="71"/>
        <v xml:space="preserve"> </v>
      </c>
      <c r="D4591" s="1"/>
      <c r="E4591" s="1"/>
      <c r="F4591" s="1"/>
      <c r="G4591" s="1"/>
      <c r="H4591" s="1"/>
      <c r="I4591" s="43"/>
    </row>
    <row r="4592" spans="1:9">
      <c r="A4592" t="s">
        <v>8</v>
      </c>
      <c r="B4592" t="s">
        <v>762</v>
      </c>
      <c r="C4592" t="str">
        <f t="shared" si="71"/>
        <v xml:space="preserve"> </v>
      </c>
      <c r="D4592">
        <v>1</v>
      </c>
      <c r="E4592">
        <v>1</v>
      </c>
      <c r="F4592" t="s">
        <v>763</v>
      </c>
      <c r="G4592" t="s">
        <v>13</v>
      </c>
      <c r="H4592" s="2">
        <f>VLOOKUP(B4592,'uc_2024-25'!D:U, 18, FALSE)</f>
        <v>24</v>
      </c>
      <c r="I4592" s="9"/>
    </row>
    <row r="4593" spans="1:9" ht="57.75" customHeight="1">
      <c r="A4593" s="1" t="s">
        <v>8</v>
      </c>
      <c r="B4593" s="1" t="s">
        <v>762</v>
      </c>
      <c r="C4593" t="str">
        <f t="shared" si="71"/>
        <v xml:space="preserve"> </v>
      </c>
      <c r="D4593" s="1">
        <v>1</v>
      </c>
      <c r="E4593" s="1">
        <v>1</v>
      </c>
      <c r="F4593" s="1" t="s">
        <v>763</v>
      </c>
      <c r="G4593" s="4" t="str">
        <f>VLOOKUP(B4592,'uc_2024-25'!D:AB, 25, FALSE)</f>
        <v>José Paulo Pimentel de Castro Coelho</v>
      </c>
      <c r="H4593" s="3"/>
      <c r="I4593" s="9" t="s">
        <v>764</v>
      </c>
    </row>
    <row r="4594" spans="1:9" ht="45.75">
      <c r="A4594" t="s">
        <v>8</v>
      </c>
      <c r="B4594" t="s">
        <v>762</v>
      </c>
      <c r="C4594" t="str">
        <f t="shared" si="71"/>
        <v xml:space="preserve"> </v>
      </c>
      <c r="D4594">
        <v>1</v>
      </c>
      <c r="E4594">
        <v>1</v>
      </c>
      <c r="F4594" t="s">
        <v>763</v>
      </c>
      <c r="G4594" s="3" t="s">
        <v>140</v>
      </c>
      <c r="H4594" s="3"/>
      <c r="I4594" s="9" t="s">
        <v>765</v>
      </c>
    </row>
    <row r="4595" spans="1:9" ht="45.75">
      <c r="A4595" s="1" t="s">
        <v>8</v>
      </c>
      <c r="B4595" s="1" t="s">
        <v>762</v>
      </c>
      <c r="C4595" t="str">
        <f t="shared" si="71"/>
        <v xml:space="preserve"> </v>
      </c>
      <c r="D4595" s="1">
        <v>1</v>
      </c>
      <c r="E4595" s="1">
        <v>1</v>
      </c>
      <c r="F4595" s="1" t="s">
        <v>763</v>
      </c>
      <c r="G4595" s="3" t="s">
        <v>345</v>
      </c>
      <c r="H4595" s="3"/>
      <c r="I4595" s="9" t="s">
        <v>766</v>
      </c>
    </row>
    <row r="4596" spans="1:9" ht="47.25" customHeight="1">
      <c r="A4596" t="s">
        <v>8</v>
      </c>
      <c r="B4596" t="s">
        <v>762</v>
      </c>
      <c r="C4596" t="str">
        <f t="shared" si="71"/>
        <v xml:space="preserve"> </v>
      </c>
      <c r="D4596">
        <v>1</v>
      </c>
      <c r="E4596">
        <v>1</v>
      </c>
      <c r="F4596" t="s">
        <v>763</v>
      </c>
      <c r="G4596" s="3" t="s">
        <v>46</v>
      </c>
      <c r="H4596" s="3"/>
      <c r="I4596" s="9" t="s">
        <v>767</v>
      </c>
    </row>
    <row r="4597" spans="1:9" ht="48" customHeight="1">
      <c r="A4597" s="1" t="s">
        <v>8</v>
      </c>
      <c r="B4597" s="1" t="s">
        <v>762</v>
      </c>
      <c r="C4597" t="str">
        <f t="shared" si="71"/>
        <v xml:space="preserve"> </v>
      </c>
      <c r="D4597" s="1">
        <v>1</v>
      </c>
      <c r="E4597" s="1">
        <v>1</v>
      </c>
      <c r="F4597" s="1" t="s">
        <v>763</v>
      </c>
      <c r="G4597" s="3" t="s">
        <v>39</v>
      </c>
      <c r="H4597" s="3"/>
      <c r="I4597" s="9" t="s">
        <v>768</v>
      </c>
    </row>
    <row r="4598" spans="1:9" ht="45.75">
      <c r="A4598" t="s">
        <v>8</v>
      </c>
      <c r="B4598" t="s">
        <v>762</v>
      </c>
      <c r="C4598" t="str">
        <f t="shared" si="71"/>
        <v xml:space="preserve"> </v>
      </c>
      <c r="D4598">
        <v>1</v>
      </c>
      <c r="E4598">
        <v>1</v>
      </c>
      <c r="F4598" t="s">
        <v>763</v>
      </c>
      <c r="G4598" s="3" t="s">
        <v>341</v>
      </c>
      <c r="H4598" s="3"/>
      <c r="I4598" s="9" t="s">
        <v>769</v>
      </c>
    </row>
    <row r="4599" spans="1:9" ht="45" customHeight="1">
      <c r="A4599" s="1" t="s">
        <v>8</v>
      </c>
      <c r="B4599" s="1" t="s">
        <v>762</v>
      </c>
      <c r="C4599" t="str">
        <f t="shared" si="71"/>
        <v xml:space="preserve"> </v>
      </c>
      <c r="D4599" s="1">
        <v>1</v>
      </c>
      <c r="E4599" s="1">
        <v>1</v>
      </c>
      <c r="F4599" s="1" t="s">
        <v>763</v>
      </c>
      <c r="G4599" s="3" t="s">
        <v>591</v>
      </c>
      <c r="H4599" s="3"/>
      <c r="I4599" s="9" t="s">
        <v>770</v>
      </c>
    </row>
    <row r="4600" spans="1:9" ht="46.5" customHeight="1">
      <c r="A4600" t="s">
        <v>8</v>
      </c>
      <c r="B4600" t="s">
        <v>762</v>
      </c>
      <c r="C4600" t="str">
        <f t="shared" si="71"/>
        <v xml:space="preserve"> </v>
      </c>
      <c r="D4600">
        <v>1</v>
      </c>
      <c r="E4600">
        <v>1</v>
      </c>
      <c r="F4600" t="s">
        <v>763</v>
      </c>
      <c r="G4600" s="3" t="s">
        <v>761</v>
      </c>
      <c r="H4600" s="3"/>
      <c r="I4600" s="9" t="s">
        <v>771</v>
      </c>
    </row>
    <row r="4601" spans="1:9" ht="30.75">
      <c r="A4601" s="1" t="s">
        <v>8</v>
      </c>
      <c r="B4601" s="1" t="s">
        <v>762</v>
      </c>
      <c r="C4601" t="str">
        <f t="shared" si="71"/>
        <v xml:space="preserve"> </v>
      </c>
      <c r="D4601" s="1">
        <v>1</v>
      </c>
      <c r="E4601" s="1">
        <v>1</v>
      </c>
      <c r="F4601" s="1" t="s">
        <v>763</v>
      </c>
      <c r="G4601" s="3" t="s">
        <v>48</v>
      </c>
      <c r="H4601" s="3">
        <v>1.5</v>
      </c>
      <c r="I4601" s="9" t="s">
        <v>772</v>
      </c>
    </row>
    <row r="4602" spans="1:9">
      <c r="A4602" t="s">
        <v>8</v>
      </c>
      <c r="B4602" t="s">
        <v>762</v>
      </c>
      <c r="C4602" t="str">
        <f t="shared" si="71"/>
        <v xml:space="preserve"> </v>
      </c>
      <c r="D4602">
        <v>1</v>
      </c>
      <c r="E4602">
        <v>1</v>
      </c>
      <c r="F4602" t="s">
        <v>763</v>
      </c>
      <c r="G4602" s="3"/>
      <c r="H4602" s="3">
        <v>0</v>
      </c>
      <c r="I4602" s="9"/>
    </row>
    <row r="4603" spans="1:9">
      <c r="A4603" s="1" t="s">
        <v>8</v>
      </c>
      <c r="B4603" s="1" t="s">
        <v>762</v>
      </c>
      <c r="C4603" t="str">
        <f t="shared" si="71"/>
        <v xml:space="preserve"> </v>
      </c>
      <c r="D4603" s="1">
        <v>1</v>
      </c>
      <c r="E4603" s="1">
        <v>1</v>
      </c>
      <c r="F4603" s="1" t="s">
        <v>763</v>
      </c>
      <c r="G4603" s="3"/>
      <c r="H4603" s="3">
        <v>0</v>
      </c>
      <c r="I4603" s="9"/>
    </row>
    <row r="4604" spans="1:9">
      <c r="A4604" t="s">
        <v>8</v>
      </c>
      <c r="B4604" t="s">
        <v>762</v>
      </c>
      <c r="C4604" t="str">
        <f t="shared" si="71"/>
        <v xml:space="preserve"> </v>
      </c>
      <c r="D4604">
        <v>1</v>
      </c>
      <c r="E4604">
        <v>1</v>
      </c>
      <c r="F4604" t="s">
        <v>763</v>
      </c>
      <c r="G4604" s="3"/>
      <c r="H4604" s="3">
        <v>0</v>
      </c>
      <c r="I4604" s="9"/>
    </row>
    <row r="4605" spans="1:9">
      <c r="A4605" s="1" t="s">
        <v>8</v>
      </c>
      <c r="B4605" s="1" t="s">
        <v>762</v>
      </c>
      <c r="C4605" t="str">
        <f t="shared" si="71"/>
        <v xml:space="preserve"> </v>
      </c>
      <c r="D4605" s="1">
        <v>1</v>
      </c>
      <c r="E4605" s="1">
        <v>1</v>
      </c>
      <c r="F4605" s="1" t="s">
        <v>763</v>
      </c>
      <c r="G4605" s="3"/>
      <c r="H4605" s="3">
        <v>0</v>
      </c>
      <c r="I4605" s="9"/>
    </row>
    <row r="4606" spans="1:9">
      <c r="A4606" t="s">
        <v>8</v>
      </c>
      <c r="B4606" t="s">
        <v>762</v>
      </c>
      <c r="C4606" t="str">
        <f t="shared" si="71"/>
        <v xml:space="preserve"> </v>
      </c>
      <c r="D4606">
        <v>1</v>
      </c>
      <c r="E4606">
        <v>1</v>
      </c>
      <c r="F4606" t="s">
        <v>763</v>
      </c>
      <c r="G4606" s="3"/>
      <c r="H4606" s="3">
        <v>0</v>
      </c>
      <c r="I4606" s="9"/>
    </row>
    <row r="4607" spans="1:9">
      <c r="A4607" s="1" t="s">
        <v>8</v>
      </c>
      <c r="B4607" s="1" t="s">
        <v>762</v>
      </c>
      <c r="C4607" t="str">
        <f t="shared" si="71"/>
        <v xml:space="preserve"> </v>
      </c>
      <c r="D4607" s="1">
        <v>1</v>
      </c>
      <c r="E4607" s="1">
        <v>1</v>
      </c>
      <c r="F4607" s="1" t="s">
        <v>763</v>
      </c>
      <c r="G4607" s="3"/>
      <c r="H4607" s="3">
        <v>0</v>
      </c>
      <c r="I4607" s="9"/>
    </row>
    <row r="4608" spans="1:9">
      <c r="A4608" t="s">
        <v>8</v>
      </c>
      <c r="B4608" t="s">
        <v>762</v>
      </c>
      <c r="C4608" t="str">
        <f t="shared" si="71"/>
        <v>2296</v>
      </c>
      <c r="D4608">
        <v>1</v>
      </c>
      <c r="E4608">
        <v>1</v>
      </c>
      <c r="F4608" t="s">
        <v>763</v>
      </c>
      <c r="G4608" t="s">
        <v>15</v>
      </c>
      <c r="H4608" s="2">
        <f>H4592-SUMIF(G4593:G4607,"&lt;&gt;",H4593:H4607)</f>
        <v>22.5</v>
      </c>
    </row>
    <row r="4609" spans="1:9">
      <c r="A4609" s="1"/>
      <c r="B4609" s="1"/>
      <c r="C4609" t="str">
        <f t="shared" si="71"/>
        <v xml:space="preserve"> </v>
      </c>
      <c r="D4609" s="1"/>
      <c r="E4609" s="1"/>
      <c r="F4609" s="1"/>
      <c r="G4609" s="1"/>
      <c r="H4609" s="1"/>
      <c r="I4609" s="43"/>
    </row>
    <row r="4610" spans="1:9">
      <c r="A4610" t="s">
        <v>8</v>
      </c>
      <c r="B4610" t="s">
        <v>773</v>
      </c>
      <c r="C4610" t="str">
        <f t="shared" si="71"/>
        <v xml:space="preserve"> </v>
      </c>
      <c r="D4610" t="s">
        <v>10</v>
      </c>
      <c r="E4610" t="s">
        <v>10</v>
      </c>
      <c r="F4610" t="s">
        <v>774</v>
      </c>
      <c r="G4610" t="s">
        <v>13</v>
      </c>
      <c r="H4610" s="2">
        <f>VLOOKUP(B4610,'uc_2024-25'!D:U, 18, FALSE)</f>
        <v>0</v>
      </c>
      <c r="I4610" s="9"/>
    </row>
    <row r="4611" spans="1:9">
      <c r="A4611" s="1" t="s">
        <v>8</v>
      </c>
      <c r="B4611" s="1" t="s">
        <v>773</v>
      </c>
      <c r="C4611" t="str">
        <f t="shared" ref="C4611:C4674" si="72">IF(G4611="Em falta (positivo); A mais (negativo):",B4611," ")</f>
        <v xml:space="preserve"> </v>
      </c>
      <c r="D4611" s="1" t="s">
        <v>10</v>
      </c>
      <c r="E4611" s="1" t="s">
        <v>10</v>
      </c>
      <c r="F4611" s="1" t="s">
        <v>774</v>
      </c>
      <c r="G4611" s="4">
        <f>VLOOKUP(B4610,'uc_2024-25'!D:AB, 25, FALSE)</f>
        <v>0</v>
      </c>
      <c r="H4611" s="3">
        <v>0</v>
      </c>
      <c r="I4611" s="9"/>
    </row>
    <row r="4612" spans="1:9">
      <c r="A4612" t="s">
        <v>8</v>
      </c>
      <c r="B4612" t="s">
        <v>773</v>
      </c>
      <c r="C4612" t="str">
        <f t="shared" si="72"/>
        <v xml:space="preserve"> </v>
      </c>
      <c r="D4612" t="s">
        <v>10</v>
      </c>
      <c r="E4612" t="s">
        <v>10</v>
      </c>
      <c r="F4612" t="s">
        <v>774</v>
      </c>
      <c r="G4612" s="3"/>
      <c r="H4612" s="3">
        <v>0</v>
      </c>
      <c r="I4612" s="9"/>
    </row>
    <row r="4613" spans="1:9">
      <c r="A4613" s="1" t="s">
        <v>8</v>
      </c>
      <c r="B4613" s="1" t="s">
        <v>773</v>
      </c>
      <c r="C4613" t="str">
        <f t="shared" si="72"/>
        <v xml:space="preserve"> </v>
      </c>
      <c r="D4613" s="1" t="s">
        <v>10</v>
      </c>
      <c r="E4613" s="1" t="s">
        <v>10</v>
      </c>
      <c r="F4613" s="1" t="s">
        <v>774</v>
      </c>
      <c r="G4613" s="3"/>
      <c r="H4613" s="3">
        <v>0</v>
      </c>
      <c r="I4613" s="9"/>
    </row>
    <row r="4614" spans="1:9">
      <c r="A4614" t="s">
        <v>8</v>
      </c>
      <c r="B4614" t="s">
        <v>773</v>
      </c>
      <c r="C4614" t="str">
        <f t="shared" si="72"/>
        <v xml:space="preserve"> </v>
      </c>
      <c r="D4614" t="s">
        <v>10</v>
      </c>
      <c r="E4614" t="s">
        <v>10</v>
      </c>
      <c r="F4614" t="s">
        <v>774</v>
      </c>
      <c r="G4614" s="3"/>
      <c r="H4614" s="3">
        <v>0</v>
      </c>
      <c r="I4614" s="9"/>
    </row>
    <row r="4615" spans="1:9">
      <c r="A4615" s="1" t="s">
        <v>8</v>
      </c>
      <c r="B4615" s="1" t="s">
        <v>773</v>
      </c>
      <c r="C4615" t="str">
        <f t="shared" si="72"/>
        <v xml:space="preserve"> </v>
      </c>
      <c r="D4615" s="1" t="s">
        <v>10</v>
      </c>
      <c r="E4615" s="1" t="s">
        <v>10</v>
      </c>
      <c r="F4615" s="1" t="s">
        <v>774</v>
      </c>
      <c r="G4615" s="3"/>
      <c r="H4615" s="3">
        <v>0</v>
      </c>
      <c r="I4615" s="9"/>
    </row>
    <row r="4616" spans="1:9">
      <c r="A4616" t="s">
        <v>8</v>
      </c>
      <c r="B4616" t="s">
        <v>773</v>
      </c>
      <c r="C4616" t="str">
        <f t="shared" si="72"/>
        <v xml:space="preserve"> </v>
      </c>
      <c r="D4616" t="s">
        <v>10</v>
      </c>
      <c r="E4616" t="s">
        <v>10</v>
      </c>
      <c r="F4616" t="s">
        <v>774</v>
      </c>
      <c r="G4616" s="3"/>
      <c r="H4616" s="3">
        <v>0</v>
      </c>
      <c r="I4616" s="9"/>
    </row>
    <row r="4617" spans="1:9">
      <c r="A4617" s="1" t="s">
        <v>8</v>
      </c>
      <c r="B4617" s="1" t="s">
        <v>773</v>
      </c>
      <c r="C4617" t="str">
        <f t="shared" si="72"/>
        <v xml:space="preserve"> </v>
      </c>
      <c r="D4617" s="1" t="s">
        <v>10</v>
      </c>
      <c r="E4617" s="1" t="s">
        <v>10</v>
      </c>
      <c r="F4617" s="1" t="s">
        <v>774</v>
      </c>
      <c r="G4617" s="3"/>
      <c r="H4617" s="3">
        <v>0</v>
      </c>
      <c r="I4617" s="9"/>
    </row>
    <row r="4618" spans="1:9">
      <c r="A4618" t="s">
        <v>8</v>
      </c>
      <c r="B4618" t="s">
        <v>773</v>
      </c>
      <c r="C4618" t="str">
        <f t="shared" si="72"/>
        <v xml:space="preserve"> </v>
      </c>
      <c r="D4618" t="s">
        <v>10</v>
      </c>
      <c r="E4618" t="s">
        <v>10</v>
      </c>
      <c r="F4618" t="s">
        <v>774</v>
      </c>
      <c r="G4618" s="3"/>
      <c r="H4618" s="3">
        <v>0</v>
      </c>
      <c r="I4618" s="9"/>
    </row>
    <row r="4619" spans="1:9">
      <c r="A4619" s="1" t="s">
        <v>8</v>
      </c>
      <c r="B4619" s="1" t="s">
        <v>773</v>
      </c>
      <c r="C4619" t="str">
        <f t="shared" si="72"/>
        <v xml:space="preserve"> </v>
      </c>
      <c r="D4619" s="1" t="s">
        <v>10</v>
      </c>
      <c r="E4619" s="1" t="s">
        <v>10</v>
      </c>
      <c r="F4619" s="1" t="s">
        <v>774</v>
      </c>
      <c r="G4619" s="3"/>
      <c r="H4619" s="3">
        <v>0</v>
      </c>
      <c r="I4619" s="9"/>
    </row>
    <row r="4620" spans="1:9">
      <c r="A4620" t="s">
        <v>8</v>
      </c>
      <c r="B4620" t="s">
        <v>773</v>
      </c>
      <c r="C4620" t="str">
        <f t="shared" si="72"/>
        <v xml:space="preserve"> </v>
      </c>
      <c r="D4620" t="s">
        <v>10</v>
      </c>
      <c r="E4620" t="s">
        <v>10</v>
      </c>
      <c r="F4620" t="s">
        <v>774</v>
      </c>
      <c r="G4620" s="3"/>
      <c r="H4620" s="3">
        <v>0</v>
      </c>
      <c r="I4620" s="9"/>
    </row>
    <row r="4621" spans="1:9">
      <c r="A4621" s="1" t="s">
        <v>8</v>
      </c>
      <c r="B4621" s="1" t="s">
        <v>773</v>
      </c>
      <c r="C4621" t="str">
        <f t="shared" si="72"/>
        <v xml:space="preserve"> </v>
      </c>
      <c r="D4621" s="1" t="s">
        <v>10</v>
      </c>
      <c r="E4621" s="1" t="s">
        <v>10</v>
      </c>
      <c r="F4621" s="1" t="s">
        <v>774</v>
      </c>
      <c r="G4621" s="3"/>
      <c r="H4621" s="3">
        <v>0</v>
      </c>
      <c r="I4621" s="9"/>
    </row>
    <row r="4622" spans="1:9">
      <c r="A4622" t="s">
        <v>8</v>
      </c>
      <c r="B4622" t="s">
        <v>773</v>
      </c>
      <c r="C4622" t="str">
        <f t="shared" si="72"/>
        <v xml:space="preserve"> </v>
      </c>
      <c r="D4622" t="s">
        <v>10</v>
      </c>
      <c r="E4622" t="s">
        <v>10</v>
      </c>
      <c r="F4622" t="s">
        <v>774</v>
      </c>
      <c r="G4622" s="3"/>
      <c r="H4622" s="3">
        <v>0</v>
      </c>
      <c r="I4622" s="9"/>
    </row>
    <row r="4623" spans="1:9">
      <c r="A4623" s="1" t="s">
        <v>8</v>
      </c>
      <c r="B4623" s="1" t="s">
        <v>773</v>
      </c>
      <c r="C4623" t="str">
        <f t="shared" si="72"/>
        <v xml:space="preserve"> </v>
      </c>
      <c r="D4623" s="1" t="s">
        <v>10</v>
      </c>
      <c r="E4623" s="1" t="s">
        <v>10</v>
      </c>
      <c r="F4623" s="1" t="s">
        <v>774</v>
      </c>
      <c r="G4623" s="3"/>
      <c r="H4623" s="3">
        <v>0</v>
      </c>
      <c r="I4623" s="9"/>
    </row>
    <row r="4624" spans="1:9">
      <c r="A4624" t="s">
        <v>8</v>
      </c>
      <c r="B4624" t="s">
        <v>773</v>
      </c>
      <c r="C4624" t="str">
        <f t="shared" si="72"/>
        <v xml:space="preserve"> </v>
      </c>
      <c r="D4624" t="s">
        <v>10</v>
      </c>
      <c r="E4624" t="s">
        <v>10</v>
      </c>
      <c r="F4624" t="s">
        <v>774</v>
      </c>
      <c r="G4624" s="3"/>
      <c r="H4624" s="3">
        <v>0</v>
      </c>
      <c r="I4624" s="9"/>
    </row>
    <row r="4625" spans="1:9">
      <c r="A4625" s="1" t="s">
        <v>8</v>
      </c>
      <c r="B4625" s="1" t="s">
        <v>773</v>
      </c>
      <c r="C4625" t="str">
        <f t="shared" si="72"/>
        <v xml:space="preserve"> </v>
      </c>
      <c r="D4625" s="1" t="s">
        <v>10</v>
      </c>
      <c r="E4625" s="1" t="s">
        <v>10</v>
      </c>
      <c r="F4625" s="1" t="s">
        <v>774</v>
      </c>
      <c r="G4625" s="3"/>
      <c r="H4625" s="3">
        <v>0</v>
      </c>
      <c r="I4625" s="9"/>
    </row>
    <row r="4626" spans="1:9">
      <c r="A4626" t="s">
        <v>8</v>
      </c>
      <c r="B4626" t="s">
        <v>773</v>
      </c>
      <c r="C4626" t="str">
        <f t="shared" si="72"/>
        <v>2018</v>
      </c>
      <c r="D4626" t="s">
        <v>10</v>
      </c>
      <c r="E4626" t="s">
        <v>10</v>
      </c>
      <c r="F4626" t="s">
        <v>774</v>
      </c>
      <c r="G4626" t="s">
        <v>15</v>
      </c>
      <c r="H4626" s="2">
        <f>H4610-SUMIF(G4611:G4625,"&lt;&gt;",H4611:H4625)</f>
        <v>0</v>
      </c>
    </row>
    <row r="4627" spans="1:9">
      <c r="A4627" s="1"/>
      <c r="B4627" s="1"/>
      <c r="C4627" t="str">
        <f t="shared" si="72"/>
        <v xml:space="preserve"> </v>
      </c>
      <c r="D4627" s="1"/>
      <c r="E4627" s="1"/>
      <c r="F4627" s="1"/>
      <c r="G4627" s="1"/>
      <c r="H4627" s="1"/>
      <c r="I4627" s="43"/>
    </row>
    <row r="4628" spans="1:9">
      <c r="A4628" t="s">
        <v>34</v>
      </c>
      <c r="B4628" t="s">
        <v>775</v>
      </c>
      <c r="C4628" t="str">
        <f t="shared" si="72"/>
        <v xml:space="preserve"> </v>
      </c>
      <c r="D4628">
        <v>3</v>
      </c>
      <c r="E4628">
        <v>2</v>
      </c>
      <c r="F4628" t="s">
        <v>776</v>
      </c>
      <c r="G4628" t="s">
        <v>13</v>
      </c>
      <c r="H4628" s="2">
        <f>VLOOKUP(B4628,'uc_2024-25'!D:U, 18, FALSE)</f>
        <v>168</v>
      </c>
      <c r="I4628" s="9"/>
    </row>
    <row r="4629" spans="1:9">
      <c r="A4629" s="1" t="s">
        <v>34</v>
      </c>
      <c r="B4629" s="1" t="s">
        <v>775</v>
      </c>
      <c r="C4629" t="str">
        <f t="shared" si="72"/>
        <v xml:space="preserve"> </v>
      </c>
      <c r="D4629" s="1">
        <v>3</v>
      </c>
      <c r="E4629" s="1">
        <v>2</v>
      </c>
      <c r="F4629" s="1" t="s">
        <v>776</v>
      </c>
      <c r="G4629" s="4" t="str">
        <f>VLOOKUP(B4628,'uc_2024-25'!D:AB, 25, FALSE)</f>
        <v>Maria Odete Pereira Torres</v>
      </c>
      <c r="H4629" s="3">
        <v>156</v>
      </c>
      <c r="I4629" s="9"/>
    </row>
    <row r="4630" spans="1:9" ht="30.75">
      <c r="A4630" t="s">
        <v>34</v>
      </c>
      <c r="B4630" t="s">
        <v>775</v>
      </c>
      <c r="C4630" t="str">
        <f t="shared" si="72"/>
        <v xml:space="preserve"> </v>
      </c>
      <c r="D4630">
        <v>3</v>
      </c>
      <c r="E4630">
        <v>2</v>
      </c>
      <c r="F4630" t="s">
        <v>776</v>
      </c>
      <c r="G4630" s="3" t="s">
        <v>48</v>
      </c>
      <c r="H4630" s="3">
        <v>12</v>
      </c>
      <c r="I4630" s="9" t="s">
        <v>777</v>
      </c>
    </row>
    <row r="4631" spans="1:9">
      <c r="A4631" s="1" t="s">
        <v>34</v>
      </c>
      <c r="B4631" s="1" t="s">
        <v>775</v>
      </c>
      <c r="C4631" t="str">
        <f t="shared" si="72"/>
        <v xml:space="preserve"> </v>
      </c>
      <c r="D4631" s="1">
        <v>3</v>
      </c>
      <c r="E4631" s="1">
        <v>2</v>
      </c>
      <c r="F4631" s="1" t="s">
        <v>776</v>
      </c>
      <c r="G4631" s="3"/>
      <c r="H4631" s="3">
        <v>0</v>
      </c>
      <c r="I4631" s="9"/>
    </row>
    <row r="4632" spans="1:9">
      <c r="A4632" t="s">
        <v>34</v>
      </c>
      <c r="B4632" t="s">
        <v>775</v>
      </c>
      <c r="C4632" t="str">
        <f t="shared" si="72"/>
        <v xml:space="preserve"> </v>
      </c>
      <c r="D4632">
        <v>3</v>
      </c>
      <c r="E4632">
        <v>2</v>
      </c>
      <c r="F4632" t="s">
        <v>776</v>
      </c>
      <c r="G4632" s="3"/>
      <c r="H4632" s="3">
        <v>0</v>
      </c>
      <c r="I4632" s="9"/>
    </row>
    <row r="4633" spans="1:9">
      <c r="A4633" s="1" t="s">
        <v>34</v>
      </c>
      <c r="B4633" s="1" t="s">
        <v>775</v>
      </c>
      <c r="C4633" t="str">
        <f t="shared" si="72"/>
        <v xml:space="preserve"> </v>
      </c>
      <c r="D4633" s="1">
        <v>3</v>
      </c>
      <c r="E4633" s="1">
        <v>2</v>
      </c>
      <c r="F4633" s="1" t="s">
        <v>776</v>
      </c>
      <c r="G4633" s="3"/>
      <c r="H4633" s="3">
        <v>0</v>
      </c>
      <c r="I4633" s="9"/>
    </row>
    <row r="4634" spans="1:9">
      <c r="A4634" t="s">
        <v>34</v>
      </c>
      <c r="B4634" t="s">
        <v>775</v>
      </c>
      <c r="C4634" t="str">
        <f t="shared" si="72"/>
        <v xml:space="preserve"> </v>
      </c>
      <c r="D4634">
        <v>3</v>
      </c>
      <c r="E4634">
        <v>2</v>
      </c>
      <c r="F4634" t="s">
        <v>776</v>
      </c>
      <c r="G4634" s="3"/>
      <c r="H4634" s="3">
        <v>0</v>
      </c>
      <c r="I4634" s="9"/>
    </row>
    <row r="4635" spans="1:9">
      <c r="A4635" s="1" t="s">
        <v>34</v>
      </c>
      <c r="B4635" s="1" t="s">
        <v>775</v>
      </c>
      <c r="C4635" t="str">
        <f t="shared" si="72"/>
        <v xml:space="preserve"> </v>
      </c>
      <c r="D4635" s="1">
        <v>3</v>
      </c>
      <c r="E4635" s="1">
        <v>2</v>
      </c>
      <c r="F4635" s="1" t="s">
        <v>776</v>
      </c>
      <c r="G4635" s="3"/>
      <c r="H4635" s="3">
        <v>0</v>
      </c>
      <c r="I4635" s="9"/>
    </row>
    <row r="4636" spans="1:9">
      <c r="A4636" t="s">
        <v>34</v>
      </c>
      <c r="B4636" t="s">
        <v>775</v>
      </c>
      <c r="C4636" t="str">
        <f t="shared" si="72"/>
        <v xml:space="preserve"> </v>
      </c>
      <c r="D4636">
        <v>3</v>
      </c>
      <c r="E4636">
        <v>2</v>
      </c>
      <c r="F4636" t="s">
        <v>776</v>
      </c>
      <c r="G4636" s="3"/>
      <c r="H4636" s="3">
        <v>0</v>
      </c>
      <c r="I4636" s="9"/>
    </row>
    <row r="4637" spans="1:9">
      <c r="A4637" s="1" t="s">
        <v>34</v>
      </c>
      <c r="B4637" s="1" t="s">
        <v>775</v>
      </c>
      <c r="C4637" t="str">
        <f t="shared" si="72"/>
        <v xml:space="preserve"> </v>
      </c>
      <c r="D4637" s="1">
        <v>3</v>
      </c>
      <c r="E4637" s="1">
        <v>2</v>
      </c>
      <c r="F4637" s="1" t="s">
        <v>776</v>
      </c>
      <c r="G4637" s="3"/>
      <c r="H4637" s="3">
        <v>0</v>
      </c>
      <c r="I4637" s="9"/>
    </row>
    <row r="4638" spans="1:9">
      <c r="A4638" t="s">
        <v>34</v>
      </c>
      <c r="B4638" t="s">
        <v>775</v>
      </c>
      <c r="C4638" t="str">
        <f t="shared" si="72"/>
        <v xml:space="preserve"> </v>
      </c>
      <c r="D4638">
        <v>3</v>
      </c>
      <c r="E4638">
        <v>2</v>
      </c>
      <c r="F4638" t="s">
        <v>776</v>
      </c>
      <c r="G4638" s="3"/>
      <c r="H4638" s="3">
        <v>0</v>
      </c>
      <c r="I4638" s="9"/>
    </row>
    <row r="4639" spans="1:9">
      <c r="A4639" s="1" t="s">
        <v>34</v>
      </c>
      <c r="B4639" s="1" t="s">
        <v>775</v>
      </c>
      <c r="C4639" t="str">
        <f t="shared" si="72"/>
        <v xml:space="preserve"> </v>
      </c>
      <c r="D4639" s="1">
        <v>3</v>
      </c>
      <c r="E4639" s="1">
        <v>2</v>
      </c>
      <c r="F4639" s="1" t="s">
        <v>776</v>
      </c>
      <c r="G4639" s="3"/>
      <c r="H4639" s="3">
        <v>0</v>
      </c>
      <c r="I4639" s="9"/>
    </row>
    <row r="4640" spans="1:9">
      <c r="A4640" t="s">
        <v>34</v>
      </c>
      <c r="B4640" t="s">
        <v>775</v>
      </c>
      <c r="C4640" t="str">
        <f t="shared" si="72"/>
        <v xml:space="preserve"> </v>
      </c>
      <c r="D4640">
        <v>3</v>
      </c>
      <c r="E4640">
        <v>2</v>
      </c>
      <c r="F4640" t="s">
        <v>776</v>
      </c>
      <c r="G4640" s="3"/>
      <c r="H4640" s="3">
        <v>0</v>
      </c>
      <c r="I4640" s="9"/>
    </row>
    <row r="4641" spans="1:9">
      <c r="A4641" s="1" t="s">
        <v>34</v>
      </c>
      <c r="B4641" s="1" t="s">
        <v>775</v>
      </c>
      <c r="C4641" t="str">
        <f t="shared" si="72"/>
        <v xml:space="preserve"> </v>
      </c>
      <c r="D4641" s="1">
        <v>3</v>
      </c>
      <c r="E4641" s="1">
        <v>2</v>
      </c>
      <c r="F4641" s="1" t="s">
        <v>776</v>
      </c>
      <c r="G4641" s="3"/>
      <c r="H4641" s="3">
        <v>0</v>
      </c>
      <c r="I4641" s="9"/>
    </row>
    <row r="4642" spans="1:9">
      <c r="A4642" t="s">
        <v>34</v>
      </c>
      <c r="B4642" t="s">
        <v>775</v>
      </c>
      <c r="C4642" t="str">
        <f t="shared" si="72"/>
        <v xml:space="preserve"> </v>
      </c>
      <c r="D4642">
        <v>3</v>
      </c>
      <c r="E4642">
        <v>2</v>
      </c>
      <c r="F4642" t="s">
        <v>776</v>
      </c>
      <c r="G4642" s="3"/>
      <c r="H4642" s="3">
        <v>0</v>
      </c>
      <c r="I4642" s="9"/>
    </row>
    <row r="4643" spans="1:9">
      <c r="A4643" s="1" t="s">
        <v>34</v>
      </c>
      <c r="B4643" s="1" t="s">
        <v>775</v>
      </c>
      <c r="C4643" t="str">
        <f t="shared" si="72"/>
        <v xml:space="preserve"> </v>
      </c>
      <c r="D4643" s="1">
        <v>3</v>
      </c>
      <c r="E4643" s="1">
        <v>2</v>
      </c>
      <c r="F4643" s="1" t="s">
        <v>776</v>
      </c>
      <c r="G4643" s="3"/>
      <c r="H4643" s="3">
        <v>0</v>
      </c>
      <c r="I4643" s="9"/>
    </row>
    <row r="4644" spans="1:9">
      <c r="A4644" t="s">
        <v>34</v>
      </c>
      <c r="B4644" t="s">
        <v>775</v>
      </c>
      <c r="C4644" t="str">
        <f t="shared" si="72"/>
        <v>2549</v>
      </c>
      <c r="D4644">
        <v>3</v>
      </c>
      <c r="E4644">
        <v>2</v>
      </c>
      <c r="F4644" t="s">
        <v>776</v>
      </c>
      <c r="G4644" t="s">
        <v>15</v>
      </c>
      <c r="H4644" s="2">
        <f>H4628-SUMIF(G4629:G4643,"&lt;&gt;",H4629:H4643)</f>
        <v>0</v>
      </c>
    </row>
    <row r="4645" spans="1:9">
      <c r="A4645" s="1"/>
      <c r="B4645" s="1"/>
      <c r="C4645" t="str">
        <f t="shared" si="72"/>
        <v xml:space="preserve"> </v>
      </c>
      <c r="D4645" s="1"/>
      <c r="E4645" s="1"/>
      <c r="F4645" s="1"/>
      <c r="G4645" s="1"/>
      <c r="H4645" s="1"/>
      <c r="I4645" s="43"/>
    </row>
    <row r="4646" spans="1:9" ht="45.75">
      <c r="A4646" t="s">
        <v>16</v>
      </c>
      <c r="B4646" t="s">
        <v>778</v>
      </c>
      <c r="C4646" t="str">
        <f t="shared" si="72"/>
        <v xml:space="preserve"> </v>
      </c>
      <c r="D4646" t="s">
        <v>21</v>
      </c>
      <c r="E4646">
        <v>1</v>
      </c>
      <c r="F4646" t="s">
        <v>779</v>
      </c>
      <c r="G4646" t="s">
        <v>13</v>
      </c>
      <c r="H4646" s="2">
        <f>VLOOKUP(B4646,'uc_2024-25'!D:U, 18, FALSE)</f>
        <v>56</v>
      </c>
      <c r="I4646" s="9" t="s">
        <v>780</v>
      </c>
    </row>
    <row r="4647" spans="1:9">
      <c r="A4647" s="1" t="s">
        <v>16</v>
      </c>
      <c r="B4647" s="1" t="s">
        <v>778</v>
      </c>
      <c r="C4647" t="str">
        <f t="shared" si="72"/>
        <v xml:space="preserve"> </v>
      </c>
      <c r="D4647" s="1" t="s">
        <v>21</v>
      </c>
      <c r="E4647" s="1">
        <v>1</v>
      </c>
      <c r="F4647" s="1" t="s">
        <v>779</v>
      </c>
      <c r="G4647" s="4" t="str">
        <f>VLOOKUP(B4646,'uc_2024-25'!D:AB, 25, FALSE)</f>
        <v>Pedro Manuel Vieira Talhinhas</v>
      </c>
      <c r="H4647" s="3">
        <v>56</v>
      </c>
      <c r="I4647" s="9"/>
    </row>
    <row r="4648" spans="1:9">
      <c r="A4648" t="s">
        <v>16</v>
      </c>
      <c r="B4648" t="s">
        <v>778</v>
      </c>
      <c r="C4648" t="str">
        <f t="shared" si="72"/>
        <v xml:space="preserve"> </v>
      </c>
      <c r="D4648" t="s">
        <v>21</v>
      </c>
      <c r="E4648">
        <v>1</v>
      </c>
      <c r="F4648" t="s">
        <v>779</v>
      </c>
      <c r="G4648" s="3"/>
      <c r="H4648" s="3">
        <v>0</v>
      </c>
      <c r="I4648" s="9"/>
    </row>
    <row r="4649" spans="1:9">
      <c r="A4649" s="1" t="s">
        <v>16</v>
      </c>
      <c r="B4649" s="1" t="s">
        <v>778</v>
      </c>
      <c r="C4649" t="str">
        <f t="shared" si="72"/>
        <v xml:space="preserve"> </v>
      </c>
      <c r="D4649" s="1" t="s">
        <v>21</v>
      </c>
      <c r="E4649" s="1">
        <v>1</v>
      </c>
      <c r="F4649" s="1" t="s">
        <v>779</v>
      </c>
      <c r="G4649" s="3"/>
      <c r="H4649" s="3">
        <v>0</v>
      </c>
      <c r="I4649" s="9"/>
    </row>
    <row r="4650" spans="1:9">
      <c r="A4650" t="s">
        <v>16</v>
      </c>
      <c r="B4650" t="s">
        <v>778</v>
      </c>
      <c r="C4650" t="str">
        <f t="shared" si="72"/>
        <v xml:space="preserve"> </v>
      </c>
      <c r="D4650" t="s">
        <v>21</v>
      </c>
      <c r="E4650">
        <v>1</v>
      </c>
      <c r="F4650" t="s">
        <v>779</v>
      </c>
      <c r="G4650" s="3"/>
      <c r="H4650" s="3">
        <v>0</v>
      </c>
      <c r="I4650" s="9"/>
    </row>
    <row r="4651" spans="1:9">
      <c r="A4651" s="1" t="s">
        <v>16</v>
      </c>
      <c r="B4651" s="1" t="s">
        <v>778</v>
      </c>
      <c r="C4651" t="str">
        <f t="shared" si="72"/>
        <v xml:space="preserve"> </v>
      </c>
      <c r="D4651" s="1" t="s">
        <v>21</v>
      </c>
      <c r="E4651" s="1">
        <v>1</v>
      </c>
      <c r="F4651" s="1" t="s">
        <v>779</v>
      </c>
      <c r="G4651" s="3"/>
      <c r="H4651" s="3">
        <v>0</v>
      </c>
      <c r="I4651" s="9"/>
    </row>
    <row r="4652" spans="1:9">
      <c r="A4652" t="s">
        <v>16</v>
      </c>
      <c r="B4652" t="s">
        <v>778</v>
      </c>
      <c r="C4652" t="str">
        <f t="shared" si="72"/>
        <v xml:space="preserve"> </v>
      </c>
      <c r="D4652" t="s">
        <v>21</v>
      </c>
      <c r="E4652">
        <v>1</v>
      </c>
      <c r="F4652" t="s">
        <v>779</v>
      </c>
      <c r="G4652" s="3"/>
      <c r="H4652" s="3">
        <v>0</v>
      </c>
      <c r="I4652" s="9"/>
    </row>
    <row r="4653" spans="1:9">
      <c r="A4653" s="1" t="s">
        <v>16</v>
      </c>
      <c r="B4653" s="1" t="s">
        <v>778</v>
      </c>
      <c r="C4653" t="str">
        <f t="shared" si="72"/>
        <v xml:space="preserve"> </v>
      </c>
      <c r="D4653" s="1" t="s">
        <v>21</v>
      </c>
      <c r="E4653" s="1">
        <v>1</v>
      </c>
      <c r="F4653" s="1" t="s">
        <v>779</v>
      </c>
      <c r="G4653" s="3"/>
      <c r="H4653" s="3">
        <v>0</v>
      </c>
      <c r="I4653" s="9"/>
    </row>
    <row r="4654" spans="1:9">
      <c r="A4654" t="s">
        <v>16</v>
      </c>
      <c r="B4654" t="s">
        <v>778</v>
      </c>
      <c r="C4654" t="str">
        <f t="shared" si="72"/>
        <v xml:space="preserve"> </v>
      </c>
      <c r="D4654" t="s">
        <v>21</v>
      </c>
      <c r="E4654">
        <v>1</v>
      </c>
      <c r="F4654" t="s">
        <v>779</v>
      </c>
      <c r="G4654" s="3"/>
      <c r="H4654" s="3">
        <v>0</v>
      </c>
      <c r="I4654" s="9"/>
    </row>
    <row r="4655" spans="1:9">
      <c r="A4655" s="1" t="s">
        <v>16</v>
      </c>
      <c r="B4655" s="1" t="s">
        <v>778</v>
      </c>
      <c r="C4655" t="str">
        <f t="shared" si="72"/>
        <v xml:space="preserve"> </v>
      </c>
      <c r="D4655" s="1" t="s">
        <v>21</v>
      </c>
      <c r="E4655" s="1">
        <v>1</v>
      </c>
      <c r="F4655" s="1" t="s">
        <v>779</v>
      </c>
      <c r="G4655" s="3"/>
      <c r="H4655" s="3">
        <v>0</v>
      </c>
      <c r="I4655" s="9"/>
    </row>
    <row r="4656" spans="1:9">
      <c r="A4656" t="s">
        <v>16</v>
      </c>
      <c r="B4656" t="s">
        <v>778</v>
      </c>
      <c r="C4656" t="str">
        <f t="shared" si="72"/>
        <v xml:space="preserve"> </v>
      </c>
      <c r="D4656" t="s">
        <v>21</v>
      </c>
      <c r="E4656">
        <v>1</v>
      </c>
      <c r="F4656" t="s">
        <v>779</v>
      </c>
      <c r="G4656" s="3"/>
      <c r="H4656" s="3">
        <v>0</v>
      </c>
      <c r="I4656" s="9"/>
    </row>
    <row r="4657" spans="1:9">
      <c r="A4657" s="1" t="s">
        <v>16</v>
      </c>
      <c r="B4657" s="1" t="s">
        <v>778</v>
      </c>
      <c r="C4657" t="str">
        <f t="shared" si="72"/>
        <v xml:space="preserve"> </v>
      </c>
      <c r="D4657" s="1" t="s">
        <v>21</v>
      </c>
      <c r="E4657" s="1">
        <v>1</v>
      </c>
      <c r="F4657" s="1" t="s">
        <v>779</v>
      </c>
      <c r="G4657" s="3"/>
      <c r="H4657" s="3">
        <v>0</v>
      </c>
      <c r="I4657" s="9"/>
    </row>
    <row r="4658" spans="1:9">
      <c r="A4658" t="s">
        <v>16</v>
      </c>
      <c r="B4658" t="s">
        <v>778</v>
      </c>
      <c r="C4658" t="str">
        <f t="shared" si="72"/>
        <v xml:space="preserve"> </v>
      </c>
      <c r="D4658" t="s">
        <v>21</v>
      </c>
      <c r="E4658">
        <v>1</v>
      </c>
      <c r="F4658" t="s">
        <v>779</v>
      </c>
      <c r="G4658" s="3"/>
      <c r="H4658" s="3">
        <v>0</v>
      </c>
      <c r="I4658" s="9"/>
    </row>
    <row r="4659" spans="1:9">
      <c r="A4659" s="1" t="s">
        <v>16</v>
      </c>
      <c r="B4659" s="1" t="s">
        <v>778</v>
      </c>
      <c r="C4659" t="str">
        <f t="shared" si="72"/>
        <v xml:space="preserve"> </v>
      </c>
      <c r="D4659" s="1" t="s">
        <v>21</v>
      </c>
      <c r="E4659" s="1">
        <v>1</v>
      </c>
      <c r="F4659" s="1" t="s">
        <v>779</v>
      </c>
      <c r="G4659" s="3"/>
      <c r="H4659" s="3">
        <v>0</v>
      </c>
      <c r="I4659" s="9"/>
    </row>
    <row r="4660" spans="1:9">
      <c r="A4660" t="s">
        <v>16</v>
      </c>
      <c r="B4660" t="s">
        <v>778</v>
      </c>
      <c r="C4660" t="str">
        <f t="shared" si="72"/>
        <v xml:space="preserve"> </v>
      </c>
      <c r="D4660" t="s">
        <v>21</v>
      </c>
      <c r="E4660">
        <v>1</v>
      </c>
      <c r="F4660" t="s">
        <v>779</v>
      </c>
      <c r="G4660" s="3"/>
      <c r="H4660" s="3">
        <v>0</v>
      </c>
      <c r="I4660" s="9"/>
    </row>
    <row r="4661" spans="1:9">
      <c r="A4661" s="1" t="s">
        <v>16</v>
      </c>
      <c r="B4661" s="1" t="s">
        <v>778</v>
      </c>
      <c r="C4661" t="str">
        <f t="shared" si="72"/>
        <v xml:space="preserve"> </v>
      </c>
      <c r="D4661" s="1" t="s">
        <v>21</v>
      </c>
      <c r="E4661" s="1">
        <v>1</v>
      </c>
      <c r="F4661" s="1" t="s">
        <v>779</v>
      </c>
      <c r="G4661" s="3"/>
      <c r="H4661" s="3">
        <v>0</v>
      </c>
      <c r="I4661" s="9"/>
    </row>
    <row r="4662" spans="1:9">
      <c r="A4662" t="s">
        <v>16</v>
      </c>
      <c r="B4662" t="s">
        <v>778</v>
      </c>
      <c r="C4662" t="str">
        <f t="shared" si="72"/>
        <v>1469</v>
      </c>
      <c r="D4662" t="s">
        <v>21</v>
      </c>
      <c r="E4662">
        <v>1</v>
      </c>
      <c r="F4662" t="s">
        <v>779</v>
      </c>
      <c r="G4662" t="s">
        <v>15</v>
      </c>
      <c r="H4662" s="2">
        <f>H4646-SUMIF(G4647:G4661,"&lt;&gt;",H4647:H4661)</f>
        <v>0</v>
      </c>
    </row>
    <row r="4663" spans="1:9">
      <c r="A4663" s="1"/>
      <c r="B4663" s="1"/>
      <c r="C4663" t="str">
        <f t="shared" si="72"/>
        <v xml:space="preserve"> </v>
      </c>
      <c r="D4663" s="1"/>
      <c r="E4663" s="1"/>
      <c r="F4663" s="1"/>
      <c r="G4663" s="1"/>
      <c r="H4663" s="1"/>
      <c r="I4663" s="43"/>
    </row>
    <row r="4664" spans="1:9">
      <c r="A4664" t="s">
        <v>16</v>
      </c>
      <c r="B4664" t="s">
        <v>781</v>
      </c>
      <c r="C4664" t="str">
        <f t="shared" si="72"/>
        <v xml:space="preserve"> </v>
      </c>
      <c r="D4664" t="s">
        <v>21</v>
      </c>
      <c r="E4664">
        <v>2</v>
      </c>
      <c r="F4664" t="s">
        <v>782</v>
      </c>
      <c r="G4664" t="s">
        <v>13</v>
      </c>
      <c r="H4664" s="2">
        <f>VLOOKUP(B4664,'uc_2024-25'!D:U, 18, FALSE)</f>
        <v>56</v>
      </c>
      <c r="I4664" s="9"/>
    </row>
    <row r="4665" spans="1:9">
      <c r="A4665" s="1" t="s">
        <v>16</v>
      </c>
      <c r="B4665" s="1" t="s">
        <v>781</v>
      </c>
      <c r="C4665" t="str">
        <f t="shared" si="72"/>
        <v xml:space="preserve"> </v>
      </c>
      <c r="D4665" s="1" t="s">
        <v>21</v>
      </c>
      <c r="E4665" s="1">
        <v>2</v>
      </c>
      <c r="F4665" s="1" t="s">
        <v>782</v>
      </c>
      <c r="G4665" s="4" t="str">
        <f>VLOOKUP(B4664,'uc_2024-25'!D:AB, 25, FALSE)</f>
        <v>Elisabete Tavares Lacerda de Figueiredo Oliveira</v>
      </c>
      <c r="H4665" s="3">
        <v>8</v>
      </c>
      <c r="I4665" s="9"/>
    </row>
    <row r="4666" spans="1:9">
      <c r="A4666" t="s">
        <v>16</v>
      </c>
      <c r="B4666" t="s">
        <v>781</v>
      </c>
      <c r="C4666" t="str">
        <f t="shared" si="72"/>
        <v xml:space="preserve"> </v>
      </c>
      <c r="D4666" t="s">
        <v>21</v>
      </c>
      <c r="E4666">
        <v>2</v>
      </c>
      <c r="F4666" t="s">
        <v>782</v>
      </c>
      <c r="G4666" s="3" t="s">
        <v>783</v>
      </c>
      <c r="H4666" s="3">
        <v>44</v>
      </c>
      <c r="I4666" s="9"/>
    </row>
    <row r="4667" spans="1:9">
      <c r="A4667" s="1" t="s">
        <v>16</v>
      </c>
      <c r="B4667" s="1" t="s">
        <v>781</v>
      </c>
      <c r="C4667" t="str">
        <f t="shared" si="72"/>
        <v xml:space="preserve"> </v>
      </c>
      <c r="D4667" s="1" t="s">
        <v>21</v>
      </c>
      <c r="E4667" s="1">
        <v>2</v>
      </c>
      <c r="F4667" s="1" t="s">
        <v>782</v>
      </c>
      <c r="G4667" s="3" t="s">
        <v>784</v>
      </c>
      <c r="H4667" s="3">
        <v>4</v>
      </c>
      <c r="I4667" s="9"/>
    </row>
    <row r="4668" spans="1:9">
      <c r="A4668" t="s">
        <v>16</v>
      </c>
      <c r="B4668" t="s">
        <v>781</v>
      </c>
      <c r="C4668" t="str">
        <f t="shared" si="72"/>
        <v xml:space="preserve"> </v>
      </c>
      <c r="D4668" t="s">
        <v>21</v>
      </c>
      <c r="E4668">
        <v>2</v>
      </c>
      <c r="F4668" t="s">
        <v>782</v>
      </c>
      <c r="G4668" s="3"/>
      <c r="H4668" s="3">
        <v>0</v>
      </c>
      <c r="I4668" s="9"/>
    </row>
    <row r="4669" spans="1:9">
      <c r="A4669" s="1" t="s">
        <v>16</v>
      </c>
      <c r="B4669" s="1" t="s">
        <v>781</v>
      </c>
      <c r="C4669" t="str">
        <f t="shared" si="72"/>
        <v xml:space="preserve"> </v>
      </c>
      <c r="D4669" s="1" t="s">
        <v>21</v>
      </c>
      <c r="E4669" s="1">
        <v>2</v>
      </c>
      <c r="F4669" s="1" t="s">
        <v>782</v>
      </c>
      <c r="G4669" s="3"/>
      <c r="H4669" s="3">
        <v>0</v>
      </c>
      <c r="I4669" s="9"/>
    </row>
    <row r="4670" spans="1:9">
      <c r="A4670" t="s">
        <v>16</v>
      </c>
      <c r="B4670" t="s">
        <v>781</v>
      </c>
      <c r="C4670" t="str">
        <f t="shared" si="72"/>
        <v xml:space="preserve"> </v>
      </c>
      <c r="D4670" t="s">
        <v>21</v>
      </c>
      <c r="E4670">
        <v>2</v>
      </c>
      <c r="F4670" t="s">
        <v>782</v>
      </c>
      <c r="G4670" s="3"/>
      <c r="H4670" s="3">
        <v>0</v>
      </c>
      <c r="I4670" s="9"/>
    </row>
    <row r="4671" spans="1:9">
      <c r="A4671" s="1" t="s">
        <v>16</v>
      </c>
      <c r="B4671" s="1" t="s">
        <v>781</v>
      </c>
      <c r="C4671" t="str">
        <f t="shared" si="72"/>
        <v xml:space="preserve"> </v>
      </c>
      <c r="D4671" s="1" t="s">
        <v>21</v>
      </c>
      <c r="E4671" s="1">
        <v>2</v>
      </c>
      <c r="F4671" s="1" t="s">
        <v>782</v>
      </c>
      <c r="G4671" s="3"/>
      <c r="H4671" s="3">
        <v>0</v>
      </c>
      <c r="I4671" s="9"/>
    </row>
    <row r="4672" spans="1:9">
      <c r="A4672" t="s">
        <v>16</v>
      </c>
      <c r="B4672" t="s">
        <v>781</v>
      </c>
      <c r="C4672" t="str">
        <f t="shared" si="72"/>
        <v xml:space="preserve"> </v>
      </c>
      <c r="D4672" t="s">
        <v>21</v>
      </c>
      <c r="E4672">
        <v>2</v>
      </c>
      <c r="F4672" t="s">
        <v>782</v>
      </c>
      <c r="G4672" s="3"/>
      <c r="H4672" s="3">
        <v>0</v>
      </c>
      <c r="I4672" s="9"/>
    </row>
    <row r="4673" spans="1:9">
      <c r="A4673" s="1" t="s">
        <v>16</v>
      </c>
      <c r="B4673" s="1" t="s">
        <v>781</v>
      </c>
      <c r="C4673" t="str">
        <f t="shared" si="72"/>
        <v xml:space="preserve"> </v>
      </c>
      <c r="D4673" s="1" t="s">
        <v>21</v>
      </c>
      <c r="E4673" s="1">
        <v>2</v>
      </c>
      <c r="F4673" s="1" t="s">
        <v>782</v>
      </c>
      <c r="G4673" s="3"/>
      <c r="H4673" s="3">
        <v>0</v>
      </c>
      <c r="I4673" s="9"/>
    </row>
    <row r="4674" spans="1:9">
      <c r="A4674" t="s">
        <v>16</v>
      </c>
      <c r="B4674" t="s">
        <v>781</v>
      </c>
      <c r="C4674" t="str">
        <f t="shared" si="72"/>
        <v xml:space="preserve"> </v>
      </c>
      <c r="D4674" t="s">
        <v>21</v>
      </c>
      <c r="E4674">
        <v>2</v>
      </c>
      <c r="F4674" t="s">
        <v>782</v>
      </c>
      <c r="G4674" s="3"/>
      <c r="H4674" s="3">
        <v>0</v>
      </c>
      <c r="I4674" s="9"/>
    </row>
    <row r="4675" spans="1:9">
      <c r="A4675" s="1" t="s">
        <v>16</v>
      </c>
      <c r="B4675" s="1" t="s">
        <v>781</v>
      </c>
      <c r="C4675" t="str">
        <f t="shared" ref="C4675:C4738" si="73">IF(G4675="Em falta (positivo); A mais (negativo):",B4675," ")</f>
        <v xml:space="preserve"> </v>
      </c>
      <c r="D4675" s="1" t="s">
        <v>21</v>
      </c>
      <c r="E4675" s="1">
        <v>2</v>
      </c>
      <c r="F4675" s="1" t="s">
        <v>782</v>
      </c>
      <c r="G4675" s="3"/>
      <c r="H4675" s="3">
        <v>0</v>
      </c>
      <c r="I4675" s="9"/>
    </row>
    <row r="4676" spans="1:9">
      <c r="A4676" t="s">
        <v>16</v>
      </c>
      <c r="B4676" t="s">
        <v>781</v>
      </c>
      <c r="C4676" t="str">
        <f t="shared" si="73"/>
        <v xml:space="preserve"> </v>
      </c>
      <c r="D4676" t="s">
        <v>21</v>
      </c>
      <c r="E4676">
        <v>2</v>
      </c>
      <c r="F4676" t="s">
        <v>782</v>
      </c>
      <c r="G4676" s="3"/>
      <c r="H4676" s="3">
        <v>0</v>
      </c>
      <c r="I4676" s="9"/>
    </row>
    <row r="4677" spans="1:9">
      <c r="A4677" s="1" t="s">
        <v>16</v>
      </c>
      <c r="B4677" s="1" t="s">
        <v>781</v>
      </c>
      <c r="C4677" t="str">
        <f t="shared" si="73"/>
        <v xml:space="preserve"> </v>
      </c>
      <c r="D4677" s="1" t="s">
        <v>21</v>
      </c>
      <c r="E4677" s="1">
        <v>2</v>
      </c>
      <c r="F4677" s="1" t="s">
        <v>782</v>
      </c>
      <c r="G4677" s="3"/>
      <c r="H4677" s="3">
        <v>0</v>
      </c>
      <c r="I4677" s="9"/>
    </row>
    <row r="4678" spans="1:9">
      <c r="A4678" t="s">
        <v>16</v>
      </c>
      <c r="B4678" t="s">
        <v>781</v>
      </c>
      <c r="C4678" t="str">
        <f t="shared" si="73"/>
        <v xml:space="preserve"> </v>
      </c>
      <c r="D4678" t="s">
        <v>21</v>
      </c>
      <c r="E4678">
        <v>2</v>
      </c>
      <c r="F4678" t="s">
        <v>782</v>
      </c>
      <c r="G4678" s="3"/>
      <c r="H4678" s="3">
        <v>0</v>
      </c>
      <c r="I4678" s="9"/>
    </row>
    <row r="4679" spans="1:9">
      <c r="A4679" s="1" t="s">
        <v>16</v>
      </c>
      <c r="B4679" s="1" t="s">
        <v>781</v>
      </c>
      <c r="C4679" t="str">
        <f t="shared" si="73"/>
        <v xml:space="preserve"> </v>
      </c>
      <c r="D4679" s="1" t="s">
        <v>21</v>
      </c>
      <c r="E4679" s="1">
        <v>2</v>
      </c>
      <c r="F4679" s="1" t="s">
        <v>782</v>
      </c>
      <c r="G4679" s="3"/>
      <c r="H4679" s="3">
        <v>0</v>
      </c>
      <c r="I4679" s="9"/>
    </row>
    <row r="4680" spans="1:9">
      <c r="A4680" t="s">
        <v>16</v>
      </c>
      <c r="B4680" t="s">
        <v>781</v>
      </c>
      <c r="C4680" t="str">
        <f t="shared" si="73"/>
        <v>1470</v>
      </c>
      <c r="D4680" t="s">
        <v>21</v>
      </c>
      <c r="E4680">
        <v>2</v>
      </c>
      <c r="F4680" t="s">
        <v>782</v>
      </c>
      <c r="G4680" t="s">
        <v>15</v>
      </c>
      <c r="H4680" s="2">
        <f>H4664-SUMIF(G4665:G4679,"&lt;&gt;",H4665:H4679)</f>
        <v>0</v>
      </c>
    </row>
    <row r="4681" spans="1:9">
      <c r="A4681" s="1"/>
      <c r="B4681" s="1"/>
      <c r="C4681" t="str">
        <f t="shared" si="73"/>
        <v xml:space="preserve"> </v>
      </c>
      <c r="D4681" s="1"/>
      <c r="E4681" s="1"/>
      <c r="F4681" s="1"/>
      <c r="G4681" s="1"/>
      <c r="H4681" s="1"/>
      <c r="I4681" s="43"/>
    </row>
    <row r="4682" spans="1:9">
      <c r="A4682" t="s">
        <v>34</v>
      </c>
      <c r="B4682" t="s">
        <v>785</v>
      </c>
      <c r="C4682" t="str">
        <f t="shared" si="73"/>
        <v xml:space="preserve"> </v>
      </c>
      <c r="D4682">
        <v>3</v>
      </c>
      <c r="E4682">
        <v>1</v>
      </c>
      <c r="F4682" t="s">
        <v>786</v>
      </c>
      <c r="G4682" t="s">
        <v>13</v>
      </c>
      <c r="H4682" s="2">
        <f>VLOOKUP(B4682,'uc_2024-25'!D:U, 18, FALSE)</f>
        <v>56</v>
      </c>
      <c r="I4682" s="9"/>
    </row>
    <row r="4683" spans="1:9">
      <c r="A4683" s="1" t="s">
        <v>34</v>
      </c>
      <c r="B4683" s="1" t="s">
        <v>785</v>
      </c>
      <c r="C4683" t="str">
        <f t="shared" si="73"/>
        <v xml:space="preserve"> </v>
      </c>
      <c r="D4683" s="1">
        <v>3</v>
      </c>
      <c r="E4683" s="1">
        <v>1</v>
      </c>
      <c r="F4683" s="1" t="s">
        <v>786</v>
      </c>
      <c r="G4683" s="4" t="str">
        <f>VLOOKUP(B4682,'uc_2024-25'!D:AB, 25, FALSE)</f>
        <v>José Guilherme Martins Dias Calvão Borges</v>
      </c>
      <c r="H4683" s="3">
        <v>48</v>
      </c>
      <c r="I4683" s="9"/>
    </row>
    <row r="4684" spans="1:9">
      <c r="A4684" t="s">
        <v>34</v>
      </c>
      <c r="B4684" t="s">
        <v>785</v>
      </c>
      <c r="C4684" t="str">
        <f t="shared" si="73"/>
        <v xml:space="preserve"> </v>
      </c>
      <c r="D4684">
        <v>3</v>
      </c>
      <c r="E4684">
        <v>1</v>
      </c>
      <c r="F4684" t="s">
        <v>786</v>
      </c>
      <c r="G4684" s="3" t="s">
        <v>526</v>
      </c>
      <c r="H4684" s="3">
        <v>8</v>
      </c>
      <c r="I4684" s="9"/>
    </row>
    <row r="4685" spans="1:9">
      <c r="A4685" s="1" t="s">
        <v>34</v>
      </c>
      <c r="B4685" s="1" t="s">
        <v>785</v>
      </c>
      <c r="C4685" t="str">
        <f t="shared" si="73"/>
        <v xml:space="preserve"> </v>
      </c>
      <c r="D4685" s="1">
        <v>3</v>
      </c>
      <c r="E4685" s="1">
        <v>1</v>
      </c>
      <c r="F4685" s="1" t="s">
        <v>786</v>
      </c>
      <c r="G4685" s="3"/>
      <c r="H4685" s="3">
        <v>0</v>
      </c>
      <c r="I4685" s="9"/>
    </row>
    <row r="4686" spans="1:9">
      <c r="A4686" t="s">
        <v>34</v>
      </c>
      <c r="B4686" t="s">
        <v>785</v>
      </c>
      <c r="C4686" t="str">
        <f t="shared" si="73"/>
        <v xml:space="preserve"> </v>
      </c>
      <c r="D4686">
        <v>3</v>
      </c>
      <c r="E4686">
        <v>1</v>
      </c>
      <c r="F4686" t="s">
        <v>786</v>
      </c>
      <c r="G4686" s="3"/>
      <c r="H4686" s="3">
        <v>0</v>
      </c>
      <c r="I4686" s="9"/>
    </row>
    <row r="4687" spans="1:9">
      <c r="A4687" s="1" t="s">
        <v>34</v>
      </c>
      <c r="B4687" s="1" t="s">
        <v>785</v>
      </c>
      <c r="C4687" t="str">
        <f t="shared" si="73"/>
        <v xml:space="preserve"> </v>
      </c>
      <c r="D4687" s="1">
        <v>3</v>
      </c>
      <c r="E4687" s="1">
        <v>1</v>
      </c>
      <c r="F4687" s="1" t="s">
        <v>786</v>
      </c>
      <c r="G4687" s="3"/>
      <c r="H4687" s="3">
        <v>0</v>
      </c>
      <c r="I4687" s="9"/>
    </row>
    <row r="4688" spans="1:9">
      <c r="A4688" t="s">
        <v>34</v>
      </c>
      <c r="B4688" t="s">
        <v>785</v>
      </c>
      <c r="C4688" t="str">
        <f t="shared" si="73"/>
        <v xml:space="preserve"> </v>
      </c>
      <c r="D4688">
        <v>3</v>
      </c>
      <c r="E4688">
        <v>1</v>
      </c>
      <c r="F4688" t="s">
        <v>786</v>
      </c>
      <c r="G4688" s="3"/>
      <c r="H4688" s="3">
        <v>0</v>
      </c>
      <c r="I4688" s="9"/>
    </row>
    <row r="4689" spans="1:9">
      <c r="A4689" s="1" t="s">
        <v>34</v>
      </c>
      <c r="B4689" s="1" t="s">
        <v>785</v>
      </c>
      <c r="C4689" t="str">
        <f t="shared" si="73"/>
        <v xml:space="preserve"> </v>
      </c>
      <c r="D4689" s="1">
        <v>3</v>
      </c>
      <c r="E4689" s="1">
        <v>1</v>
      </c>
      <c r="F4689" s="1" t="s">
        <v>786</v>
      </c>
      <c r="G4689" s="3"/>
      <c r="H4689" s="3">
        <v>0</v>
      </c>
      <c r="I4689" s="9"/>
    </row>
    <row r="4690" spans="1:9">
      <c r="A4690" t="s">
        <v>34</v>
      </c>
      <c r="B4690" t="s">
        <v>785</v>
      </c>
      <c r="C4690" t="str">
        <f t="shared" si="73"/>
        <v xml:space="preserve"> </v>
      </c>
      <c r="D4690">
        <v>3</v>
      </c>
      <c r="E4690">
        <v>1</v>
      </c>
      <c r="F4690" t="s">
        <v>786</v>
      </c>
      <c r="G4690" s="3"/>
      <c r="H4690" s="3">
        <v>0</v>
      </c>
      <c r="I4690" s="9"/>
    </row>
    <row r="4691" spans="1:9">
      <c r="A4691" s="1" t="s">
        <v>34</v>
      </c>
      <c r="B4691" s="1" t="s">
        <v>785</v>
      </c>
      <c r="C4691" t="str">
        <f t="shared" si="73"/>
        <v xml:space="preserve"> </v>
      </c>
      <c r="D4691" s="1">
        <v>3</v>
      </c>
      <c r="E4691" s="1">
        <v>1</v>
      </c>
      <c r="F4691" s="1" t="s">
        <v>786</v>
      </c>
      <c r="G4691" s="3"/>
      <c r="H4691" s="3">
        <v>0</v>
      </c>
      <c r="I4691" s="9"/>
    </row>
    <row r="4692" spans="1:9">
      <c r="A4692" t="s">
        <v>34</v>
      </c>
      <c r="B4692" t="s">
        <v>785</v>
      </c>
      <c r="C4692" t="str">
        <f t="shared" si="73"/>
        <v xml:space="preserve"> </v>
      </c>
      <c r="D4692">
        <v>3</v>
      </c>
      <c r="E4692">
        <v>1</v>
      </c>
      <c r="F4692" t="s">
        <v>786</v>
      </c>
      <c r="G4692" s="3"/>
      <c r="H4692" s="3">
        <v>0</v>
      </c>
      <c r="I4692" s="9"/>
    </row>
    <row r="4693" spans="1:9">
      <c r="A4693" s="1" t="s">
        <v>34</v>
      </c>
      <c r="B4693" s="1" t="s">
        <v>785</v>
      </c>
      <c r="C4693" t="str">
        <f t="shared" si="73"/>
        <v xml:space="preserve"> </v>
      </c>
      <c r="D4693" s="1">
        <v>3</v>
      </c>
      <c r="E4693" s="1">
        <v>1</v>
      </c>
      <c r="F4693" s="1" t="s">
        <v>786</v>
      </c>
      <c r="G4693" s="3"/>
      <c r="H4693" s="3">
        <v>0</v>
      </c>
      <c r="I4693" s="9"/>
    </row>
    <row r="4694" spans="1:9">
      <c r="A4694" t="s">
        <v>34</v>
      </c>
      <c r="B4694" t="s">
        <v>785</v>
      </c>
      <c r="C4694" t="str">
        <f t="shared" si="73"/>
        <v xml:space="preserve"> </v>
      </c>
      <c r="D4694">
        <v>3</v>
      </c>
      <c r="E4694">
        <v>1</v>
      </c>
      <c r="F4694" t="s">
        <v>786</v>
      </c>
      <c r="G4694" s="3"/>
      <c r="H4694" s="3">
        <v>0</v>
      </c>
      <c r="I4694" s="9"/>
    </row>
    <row r="4695" spans="1:9">
      <c r="A4695" s="1" t="s">
        <v>34</v>
      </c>
      <c r="B4695" s="1" t="s">
        <v>785</v>
      </c>
      <c r="C4695" t="str">
        <f t="shared" si="73"/>
        <v xml:space="preserve"> </v>
      </c>
      <c r="D4695" s="1">
        <v>3</v>
      </c>
      <c r="E4695" s="1">
        <v>1</v>
      </c>
      <c r="F4695" s="1" t="s">
        <v>786</v>
      </c>
      <c r="G4695" s="3"/>
      <c r="H4695" s="3">
        <v>0</v>
      </c>
      <c r="I4695" s="9"/>
    </row>
    <row r="4696" spans="1:9">
      <c r="A4696" t="s">
        <v>34</v>
      </c>
      <c r="B4696" t="s">
        <v>785</v>
      </c>
      <c r="C4696" t="str">
        <f t="shared" si="73"/>
        <v xml:space="preserve"> </v>
      </c>
      <c r="D4696">
        <v>3</v>
      </c>
      <c r="E4696">
        <v>1</v>
      </c>
      <c r="F4696" t="s">
        <v>786</v>
      </c>
      <c r="G4696" s="3"/>
      <c r="H4696" s="3">
        <v>0</v>
      </c>
      <c r="I4696" s="9"/>
    </row>
    <row r="4697" spans="1:9">
      <c r="A4697" s="1" t="s">
        <v>34</v>
      </c>
      <c r="B4697" s="1" t="s">
        <v>785</v>
      </c>
      <c r="C4697" t="str">
        <f t="shared" si="73"/>
        <v xml:space="preserve"> </v>
      </c>
      <c r="D4697" s="1">
        <v>3</v>
      </c>
      <c r="E4697" s="1">
        <v>1</v>
      </c>
      <c r="F4697" s="1" t="s">
        <v>786</v>
      </c>
      <c r="G4697" s="3"/>
      <c r="H4697" s="3">
        <v>0</v>
      </c>
      <c r="I4697" s="9"/>
    </row>
    <row r="4698" spans="1:9">
      <c r="A4698" t="s">
        <v>34</v>
      </c>
      <c r="B4698" t="s">
        <v>785</v>
      </c>
      <c r="C4698" t="str">
        <f t="shared" si="73"/>
        <v>2551</v>
      </c>
      <c r="D4698">
        <v>3</v>
      </c>
      <c r="E4698">
        <v>1</v>
      </c>
      <c r="F4698" t="s">
        <v>786</v>
      </c>
      <c r="G4698" t="s">
        <v>15</v>
      </c>
      <c r="H4698" s="2">
        <f>H4682-SUMIF(G4683:G4697,"&lt;&gt;",H4683:H4697)</f>
        <v>0</v>
      </c>
    </row>
    <row r="4699" spans="1:9">
      <c r="A4699" s="1"/>
      <c r="B4699" s="1"/>
      <c r="C4699" t="str">
        <f t="shared" si="73"/>
        <v xml:space="preserve"> </v>
      </c>
      <c r="D4699" s="1"/>
      <c r="E4699" s="1"/>
      <c r="F4699" s="1"/>
      <c r="G4699" s="1"/>
      <c r="H4699" s="1"/>
      <c r="I4699" s="43"/>
    </row>
    <row r="4700" spans="1:9">
      <c r="A4700" t="s">
        <v>34</v>
      </c>
      <c r="B4700" t="s">
        <v>787</v>
      </c>
      <c r="C4700" t="str">
        <f t="shared" si="73"/>
        <v xml:space="preserve"> </v>
      </c>
      <c r="D4700">
        <v>3</v>
      </c>
      <c r="E4700">
        <v>2</v>
      </c>
      <c r="F4700" t="s">
        <v>788</v>
      </c>
      <c r="G4700" t="s">
        <v>13</v>
      </c>
      <c r="H4700" s="2">
        <f>VLOOKUP(B4700,'uc_2024-25'!D:U, 18, FALSE)</f>
        <v>56</v>
      </c>
      <c r="I4700" s="9"/>
    </row>
    <row r="4701" spans="1:9">
      <c r="A4701" s="1" t="s">
        <v>34</v>
      </c>
      <c r="B4701" s="1" t="s">
        <v>787</v>
      </c>
      <c r="C4701" t="str">
        <f t="shared" si="73"/>
        <v xml:space="preserve"> </v>
      </c>
      <c r="D4701" s="1">
        <v>3</v>
      </c>
      <c r="E4701" s="1">
        <v>2</v>
      </c>
      <c r="F4701" s="1" t="s">
        <v>788</v>
      </c>
      <c r="G4701" s="4" t="str">
        <f>VLOOKUP(B4700,'uc_2024-25'!D:AB, 25, FALSE)</f>
        <v>Pedro Miguel Ramos Arsénio</v>
      </c>
      <c r="H4701" s="3">
        <v>48</v>
      </c>
      <c r="I4701" s="9"/>
    </row>
    <row r="4702" spans="1:9">
      <c r="A4702" t="s">
        <v>34</v>
      </c>
      <c r="B4702" t="s">
        <v>787</v>
      </c>
      <c r="C4702" t="str">
        <f t="shared" si="73"/>
        <v xml:space="preserve"> </v>
      </c>
      <c r="D4702">
        <v>3</v>
      </c>
      <c r="E4702">
        <v>2</v>
      </c>
      <c r="F4702" t="s">
        <v>788</v>
      </c>
      <c r="G4702" s="3" t="s">
        <v>255</v>
      </c>
      <c r="H4702" s="3">
        <v>8</v>
      </c>
      <c r="I4702" s="9"/>
    </row>
    <row r="4703" spans="1:9">
      <c r="A4703" s="1" t="s">
        <v>34</v>
      </c>
      <c r="B4703" s="1" t="s">
        <v>787</v>
      </c>
      <c r="C4703" t="str">
        <f t="shared" si="73"/>
        <v xml:space="preserve"> </v>
      </c>
      <c r="D4703" s="1">
        <v>3</v>
      </c>
      <c r="E4703" s="1">
        <v>2</v>
      </c>
      <c r="F4703" s="1" t="s">
        <v>788</v>
      </c>
      <c r="G4703" s="3"/>
      <c r="H4703" s="3">
        <v>0</v>
      </c>
      <c r="I4703" s="9"/>
    </row>
    <row r="4704" spans="1:9">
      <c r="A4704" t="s">
        <v>34</v>
      </c>
      <c r="B4704" t="s">
        <v>787</v>
      </c>
      <c r="C4704" t="str">
        <f t="shared" si="73"/>
        <v xml:space="preserve"> </v>
      </c>
      <c r="D4704">
        <v>3</v>
      </c>
      <c r="E4704">
        <v>2</v>
      </c>
      <c r="F4704" t="s">
        <v>788</v>
      </c>
      <c r="G4704" s="3"/>
      <c r="H4704" s="3">
        <v>0</v>
      </c>
      <c r="I4704" s="9"/>
    </row>
    <row r="4705" spans="1:9">
      <c r="A4705" s="1" t="s">
        <v>34</v>
      </c>
      <c r="B4705" s="1" t="s">
        <v>787</v>
      </c>
      <c r="C4705" t="str">
        <f t="shared" si="73"/>
        <v xml:space="preserve"> </v>
      </c>
      <c r="D4705" s="1">
        <v>3</v>
      </c>
      <c r="E4705" s="1">
        <v>2</v>
      </c>
      <c r="F4705" s="1" t="s">
        <v>788</v>
      </c>
      <c r="G4705" s="3"/>
      <c r="H4705" s="3">
        <v>0</v>
      </c>
      <c r="I4705" s="9"/>
    </row>
    <row r="4706" spans="1:9">
      <c r="A4706" t="s">
        <v>34</v>
      </c>
      <c r="B4706" t="s">
        <v>787</v>
      </c>
      <c r="C4706" t="str">
        <f t="shared" si="73"/>
        <v xml:space="preserve"> </v>
      </c>
      <c r="D4706">
        <v>3</v>
      </c>
      <c r="E4706">
        <v>2</v>
      </c>
      <c r="F4706" t="s">
        <v>788</v>
      </c>
      <c r="G4706" s="3"/>
      <c r="H4706" s="3">
        <v>0</v>
      </c>
      <c r="I4706" s="9"/>
    </row>
    <row r="4707" spans="1:9">
      <c r="A4707" s="1" t="s">
        <v>34</v>
      </c>
      <c r="B4707" s="1" t="s">
        <v>787</v>
      </c>
      <c r="C4707" t="str">
        <f t="shared" si="73"/>
        <v xml:space="preserve"> </v>
      </c>
      <c r="D4707" s="1">
        <v>3</v>
      </c>
      <c r="E4707" s="1">
        <v>2</v>
      </c>
      <c r="F4707" s="1" t="s">
        <v>788</v>
      </c>
      <c r="G4707" s="3"/>
      <c r="H4707" s="3">
        <v>0</v>
      </c>
      <c r="I4707" s="9"/>
    </row>
    <row r="4708" spans="1:9">
      <c r="A4708" t="s">
        <v>34</v>
      </c>
      <c r="B4708" t="s">
        <v>787</v>
      </c>
      <c r="C4708" t="str">
        <f t="shared" si="73"/>
        <v xml:space="preserve"> </v>
      </c>
      <c r="D4708">
        <v>3</v>
      </c>
      <c r="E4708">
        <v>2</v>
      </c>
      <c r="F4708" t="s">
        <v>788</v>
      </c>
      <c r="G4708" s="3"/>
      <c r="H4708" s="3">
        <v>0</v>
      </c>
      <c r="I4708" s="9"/>
    </row>
    <row r="4709" spans="1:9">
      <c r="A4709" s="1" t="s">
        <v>34</v>
      </c>
      <c r="B4709" s="1" t="s">
        <v>787</v>
      </c>
      <c r="C4709" t="str">
        <f t="shared" si="73"/>
        <v xml:space="preserve"> </v>
      </c>
      <c r="D4709" s="1">
        <v>3</v>
      </c>
      <c r="E4709" s="1">
        <v>2</v>
      </c>
      <c r="F4709" s="1" t="s">
        <v>788</v>
      </c>
      <c r="G4709" s="3"/>
      <c r="H4709" s="3">
        <v>0</v>
      </c>
      <c r="I4709" s="9"/>
    </row>
    <row r="4710" spans="1:9">
      <c r="A4710" t="s">
        <v>34</v>
      </c>
      <c r="B4710" t="s">
        <v>787</v>
      </c>
      <c r="C4710" t="str">
        <f t="shared" si="73"/>
        <v xml:space="preserve"> </v>
      </c>
      <c r="D4710">
        <v>3</v>
      </c>
      <c r="E4710">
        <v>2</v>
      </c>
      <c r="F4710" t="s">
        <v>788</v>
      </c>
      <c r="G4710" s="3"/>
      <c r="H4710" s="3">
        <v>0</v>
      </c>
      <c r="I4710" s="9"/>
    </row>
    <row r="4711" spans="1:9">
      <c r="A4711" s="1" t="s">
        <v>34</v>
      </c>
      <c r="B4711" s="1" t="s">
        <v>787</v>
      </c>
      <c r="C4711" t="str">
        <f t="shared" si="73"/>
        <v xml:space="preserve"> </v>
      </c>
      <c r="D4711" s="1">
        <v>3</v>
      </c>
      <c r="E4711" s="1">
        <v>2</v>
      </c>
      <c r="F4711" s="1" t="s">
        <v>788</v>
      </c>
      <c r="G4711" s="3"/>
      <c r="H4711" s="3">
        <v>0</v>
      </c>
      <c r="I4711" s="9"/>
    </row>
    <row r="4712" spans="1:9">
      <c r="A4712" t="s">
        <v>34</v>
      </c>
      <c r="B4712" t="s">
        <v>787</v>
      </c>
      <c r="C4712" t="str">
        <f t="shared" si="73"/>
        <v xml:space="preserve"> </v>
      </c>
      <c r="D4712">
        <v>3</v>
      </c>
      <c r="E4712">
        <v>2</v>
      </c>
      <c r="F4712" t="s">
        <v>788</v>
      </c>
      <c r="G4712" s="3"/>
      <c r="H4712" s="3">
        <v>0</v>
      </c>
      <c r="I4712" s="9"/>
    </row>
    <row r="4713" spans="1:9">
      <c r="A4713" s="1" t="s">
        <v>34</v>
      </c>
      <c r="B4713" s="1" t="s">
        <v>787</v>
      </c>
      <c r="C4713" t="str">
        <f t="shared" si="73"/>
        <v xml:space="preserve"> </v>
      </c>
      <c r="D4713" s="1">
        <v>3</v>
      </c>
      <c r="E4713" s="1">
        <v>2</v>
      </c>
      <c r="F4713" s="1" t="s">
        <v>788</v>
      </c>
      <c r="G4713" s="3"/>
      <c r="H4713" s="3">
        <v>0</v>
      </c>
      <c r="I4713" s="9"/>
    </row>
    <row r="4714" spans="1:9">
      <c r="A4714" t="s">
        <v>34</v>
      </c>
      <c r="B4714" t="s">
        <v>787</v>
      </c>
      <c r="C4714" t="str">
        <f t="shared" si="73"/>
        <v xml:space="preserve"> </v>
      </c>
      <c r="D4714">
        <v>3</v>
      </c>
      <c r="E4714">
        <v>2</v>
      </c>
      <c r="F4714" t="s">
        <v>788</v>
      </c>
      <c r="G4714" s="3"/>
      <c r="H4714" s="3">
        <v>0</v>
      </c>
      <c r="I4714" s="9"/>
    </row>
    <row r="4715" spans="1:9">
      <c r="A4715" s="1" t="s">
        <v>34</v>
      </c>
      <c r="B4715" s="1" t="s">
        <v>787</v>
      </c>
      <c r="C4715" t="str">
        <f t="shared" si="73"/>
        <v xml:space="preserve"> </v>
      </c>
      <c r="D4715" s="1">
        <v>3</v>
      </c>
      <c r="E4715" s="1">
        <v>2</v>
      </c>
      <c r="F4715" s="1" t="s">
        <v>788</v>
      </c>
      <c r="G4715" s="3"/>
      <c r="H4715" s="3">
        <v>0</v>
      </c>
      <c r="I4715" s="9"/>
    </row>
    <row r="4716" spans="1:9">
      <c r="A4716" t="s">
        <v>34</v>
      </c>
      <c r="B4716" t="s">
        <v>787</v>
      </c>
      <c r="C4716" t="str">
        <f t="shared" si="73"/>
        <v>2550</v>
      </c>
      <c r="D4716">
        <v>3</v>
      </c>
      <c r="E4716">
        <v>2</v>
      </c>
      <c r="F4716" t="s">
        <v>788</v>
      </c>
      <c r="G4716" t="s">
        <v>15</v>
      </c>
      <c r="H4716" s="2">
        <f>H4700-SUMIF(G4701:G4715,"&lt;&gt;",H4701:H4715)</f>
        <v>0</v>
      </c>
    </row>
    <row r="4717" spans="1:9">
      <c r="A4717" s="1"/>
      <c r="B4717" s="1"/>
      <c r="C4717" t="str">
        <f t="shared" si="73"/>
        <v xml:space="preserve"> </v>
      </c>
      <c r="D4717" s="1"/>
      <c r="E4717" s="1"/>
      <c r="F4717" s="1"/>
      <c r="G4717" s="1"/>
      <c r="H4717" s="1"/>
      <c r="I4717" s="43"/>
    </row>
    <row r="4718" spans="1:9">
      <c r="A4718" t="s">
        <v>16</v>
      </c>
      <c r="B4718" t="s">
        <v>789</v>
      </c>
      <c r="C4718" t="str">
        <f t="shared" si="73"/>
        <v xml:space="preserve"> </v>
      </c>
      <c r="D4718">
        <v>1</v>
      </c>
      <c r="E4718">
        <v>1</v>
      </c>
      <c r="F4718" t="s">
        <v>790</v>
      </c>
      <c r="G4718" t="s">
        <v>13</v>
      </c>
      <c r="H4718" s="2">
        <f>VLOOKUP(B4718,'uc_2024-25'!D:U, 18, FALSE)</f>
        <v>56</v>
      </c>
      <c r="I4718" s="9"/>
    </row>
    <row r="4719" spans="1:9">
      <c r="A4719" s="1" t="s">
        <v>16</v>
      </c>
      <c r="B4719" s="1" t="s">
        <v>789</v>
      </c>
      <c r="C4719" t="str">
        <f t="shared" si="73"/>
        <v xml:space="preserve"> </v>
      </c>
      <c r="D4719" s="1">
        <v>1</v>
      </c>
      <c r="E4719" s="1">
        <v>1</v>
      </c>
      <c r="F4719" s="1" t="s">
        <v>790</v>
      </c>
      <c r="G4719" s="4" t="str">
        <f>VLOOKUP(B4718,'uc_2024-25'!D:AB, 25, FALSE)</f>
        <v>Patricia María Rodríguez González</v>
      </c>
      <c r="H4719" s="3">
        <v>36</v>
      </c>
      <c r="I4719" s="9"/>
    </row>
    <row r="4720" spans="1:9">
      <c r="A4720" t="s">
        <v>16</v>
      </c>
      <c r="B4720" t="s">
        <v>789</v>
      </c>
      <c r="C4720" t="str">
        <f t="shared" si="73"/>
        <v xml:space="preserve"> </v>
      </c>
      <c r="D4720">
        <v>1</v>
      </c>
      <c r="E4720">
        <v>1</v>
      </c>
      <c r="F4720" t="s">
        <v>790</v>
      </c>
      <c r="G4720" s="3" t="s">
        <v>320</v>
      </c>
      <c r="H4720" s="3">
        <v>6</v>
      </c>
      <c r="I4720" s="9"/>
    </row>
    <row r="4721" spans="1:9">
      <c r="A4721" s="1" t="s">
        <v>16</v>
      </c>
      <c r="B4721" s="1" t="s">
        <v>789</v>
      </c>
      <c r="C4721" t="str">
        <f t="shared" si="73"/>
        <v xml:space="preserve"> </v>
      </c>
      <c r="D4721" s="1">
        <v>1</v>
      </c>
      <c r="E4721" s="1">
        <v>1</v>
      </c>
      <c r="F4721" s="1" t="s">
        <v>790</v>
      </c>
      <c r="G4721" s="3" t="s">
        <v>791</v>
      </c>
      <c r="H4721" s="3">
        <v>6</v>
      </c>
      <c r="I4721" s="9"/>
    </row>
    <row r="4722" spans="1:9">
      <c r="A4722" t="s">
        <v>16</v>
      </c>
      <c r="B4722" t="s">
        <v>789</v>
      </c>
      <c r="C4722" t="str">
        <f t="shared" si="73"/>
        <v xml:space="preserve"> </v>
      </c>
      <c r="D4722">
        <v>1</v>
      </c>
      <c r="E4722">
        <v>1</v>
      </c>
      <c r="F4722" t="s">
        <v>790</v>
      </c>
      <c r="G4722" s="3" t="s">
        <v>86</v>
      </c>
      <c r="H4722" s="3">
        <v>8</v>
      </c>
      <c r="I4722" s="9"/>
    </row>
    <row r="4723" spans="1:9">
      <c r="A4723" s="1" t="s">
        <v>16</v>
      </c>
      <c r="B4723" s="1" t="s">
        <v>789</v>
      </c>
      <c r="C4723" t="str">
        <f t="shared" si="73"/>
        <v xml:space="preserve"> </v>
      </c>
      <c r="D4723" s="1">
        <v>1</v>
      </c>
      <c r="E4723" s="1">
        <v>1</v>
      </c>
      <c r="F4723" s="1" t="s">
        <v>790</v>
      </c>
      <c r="G4723" s="3"/>
      <c r="H4723" s="3">
        <v>0</v>
      </c>
      <c r="I4723" s="9"/>
    </row>
    <row r="4724" spans="1:9">
      <c r="A4724" t="s">
        <v>16</v>
      </c>
      <c r="B4724" t="s">
        <v>789</v>
      </c>
      <c r="C4724" t="str">
        <f t="shared" si="73"/>
        <v xml:space="preserve"> </v>
      </c>
      <c r="D4724">
        <v>1</v>
      </c>
      <c r="E4724">
        <v>1</v>
      </c>
      <c r="F4724" t="s">
        <v>790</v>
      </c>
      <c r="G4724" s="3"/>
      <c r="H4724" s="3">
        <v>0</v>
      </c>
      <c r="I4724" s="9"/>
    </row>
    <row r="4725" spans="1:9">
      <c r="A4725" s="1" t="s">
        <v>16</v>
      </c>
      <c r="B4725" s="1" t="s">
        <v>789</v>
      </c>
      <c r="C4725" t="str">
        <f t="shared" si="73"/>
        <v xml:space="preserve"> </v>
      </c>
      <c r="D4725" s="1">
        <v>1</v>
      </c>
      <c r="E4725" s="1">
        <v>1</v>
      </c>
      <c r="F4725" s="1" t="s">
        <v>790</v>
      </c>
      <c r="G4725" s="3"/>
      <c r="H4725" s="3">
        <v>0</v>
      </c>
      <c r="I4725" s="9"/>
    </row>
    <row r="4726" spans="1:9">
      <c r="A4726" t="s">
        <v>16</v>
      </c>
      <c r="B4726" t="s">
        <v>789</v>
      </c>
      <c r="C4726" t="str">
        <f t="shared" si="73"/>
        <v xml:space="preserve"> </v>
      </c>
      <c r="D4726">
        <v>1</v>
      </c>
      <c r="E4726">
        <v>1</v>
      </c>
      <c r="F4726" t="s">
        <v>790</v>
      </c>
      <c r="G4726" s="3"/>
      <c r="H4726" s="3">
        <v>0</v>
      </c>
      <c r="I4726" s="9"/>
    </row>
    <row r="4727" spans="1:9">
      <c r="A4727" s="1" t="s">
        <v>16</v>
      </c>
      <c r="B4727" s="1" t="s">
        <v>789</v>
      </c>
      <c r="C4727" t="str">
        <f t="shared" si="73"/>
        <v xml:space="preserve"> </v>
      </c>
      <c r="D4727" s="1">
        <v>1</v>
      </c>
      <c r="E4727" s="1">
        <v>1</v>
      </c>
      <c r="F4727" s="1" t="s">
        <v>790</v>
      </c>
      <c r="G4727" s="3"/>
      <c r="H4727" s="3">
        <v>0</v>
      </c>
      <c r="I4727" s="9"/>
    </row>
    <row r="4728" spans="1:9">
      <c r="A4728" t="s">
        <v>16</v>
      </c>
      <c r="B4728" t="s">
        <v>789</v>
      </c>
      <c r="C4728" t="str">
        <f t="shared" si="73"/>
        <v xml:space="preserve"> </v>
      </c>
      <c r="D4728">
        <v>1</v>
      </c>
      <c r="E4728">
        <v>1</v>
      </c>
      <c r="F4728" t="s">
        <v>790</v>
      </c>
      <c r="G4728" s="3"/>
      <c r="H4728" s="3">
        <v>0</v>
      </c>
      <c r="I4728" s="9"/>
    </row>
    <row r="4729" spans="1:9">
      <c r="A4729" s="1" t="s">
        <v>16</v>
      </c>
      <c r="B4729" s="1" t="s">
        <v>789</v>
      </c>
      <c r="C4729" t="str">
        <f t="shared" si="73"/>
        <v xml:space="preserve"> </v>
      </c>
      <c r="D4729" s="1">
        <v>1</v>
      </c>
      <c r="E4729" s="1">
        <v>1</v>
      </c>
      <c r="F4729" s="1" t="s">
        <v>790</v>
      </c>
      <c r="G4729" s="3"/>
      <c r="H4729" s="3">
        <v>0</v>
      </c>
      <c r="I4729" s="9"/>
    </row>
    <row r="4730" spans="1:9">
      <c r="A4730" t="s">
        <v>16</v>
      </c>
      <c r="B4730" t="s">
        <v>789</v>
      </c>
      <c r="C4730" t="str">
        <f t="shared" si="73"/>
        <v xml:space="preserve"> </v>
      </c>
      <c r="D4730">
        <v>1</v>
      </c>
      <c r="E4730">
        <v>1</v>
      </c>
      <c r="F4730" t="s">
        <v>790</v>
      </c>
      <c r="G4730" s="3"/>
      <c r="H4730" s="3">
        <v>0</v>
      </c>
      <c r="I4730" s="9"/>
    </row>
    <row r="4731" spans="1:9">
      <c r="A4731" s="1" t="s">
        <v>16</v>
      </c>
      <c r="B4731" s="1" t="s">
        <v>789</v>
      </c>
      <c r="C4731" t="str">
        <f t="shared" si="73"/>
        <v xml:space="preserve"> </v>
      </c>
      <c r="D4731" s="1">
        <v>1</v>
      </c>
      <c r="E4731" s="1">
        <v>1</v>
      </c>
      <c r="F4731" s="1" t="s">
        <v>790</v>
      </c>
      <c r="G4731" s="3"/>
      <c r="H4731" s="3">
        <v>0</v>
      </c>
      <c r="I4731" s="9"/>
    </row>
    <row r="4732" spans="1:9">
      <c r="A4732" t="s">
        <v>16</v>
      </c>
      <c r="B4732" t="s">
        <v>789</v>
      </c>
      <c r="C4732" t="str">
        <f t="shared" si="73"/>
        <v xml:space="preserve"> </v>
      </c>
      <c r="D4732">
        <v>1</v>
      </c>
      <c r="E4732">
        <v>1</v>
      </c>
      <c r="F4732" t="s">
        <v>790</v>
      </c>
      <c r="G4732" s="3"/>
      <c r="H4732" s="3">
        <v>0</v>
      </c>
      <c r="I4732" s="9"/>
    </row>
    <row r="4733" spans="1:9">
      <c r="A4733" s="1" t="s">
        <v>16</v>
      </c>
      <c r="B4733" s="1" t="s">
        <v>789</v>
      </c>
      <c r="C4733" t="str">
        <f t="shared" si="73"/>
        <v xml:space="preserve"> </v>
      </c>
      <c r="D4733" s="1">
        <v>1</v>
      </c>
      <c r="E4733" s="1">
        <v>1</v>
      </c>
      <c r="F4733" s="1" t="s">
        <v>790</v>
      </c>
      <c r="G4733" s="3"/>
      <c r="H4733" s="3">
        <v>0</v>
      </c>
      <c r="I4733" s="9"/>
    </row>
    <row r="4734" spans="1:9">
      <c r="A4734" t="s">
        <v>16</v>
      </c>
      <c r="B4734" t="s">
        <v>789</v>
      </c>
      <c r="C4734" t="str">
        <f t="shared" si="73"/>
        <v>10065</v>
      </c>
      <c r="D4734">
        <v>1</v>
      </c>
      <c r="E4734">
        <v>1</v>
      </c>
      <c r="F4734" t="s">
        <v>790</v>
      </c>
      <c r="G4734" t="s">
        <v>15</v>
      </c>
      <c r="H4734" s="2">
        <f>H4718-SUMIF(G4719:G4733,"&lt;&gt;",H4719:H4733)</f>
        <v>0</v>
      </c>
    </row>
    <row r="4735" spans="1:9">
      <c r="A4735" s="1"/>
      <c r="B4735" s="1"/>
      <c r="C4735" t="str">
        <f t="shared" si="73"/>
        <v xml:space="preserve"> </v>
      </c>
      <c r="D4735" s="1"/>
      <c r="E4735" s="1"/>
      <c r="F4735" s="1"/>
      <c r="G4735" s="1"/>
      <c r="H4735" s="1"/>
      <c r="I4735" s="43"/>
    </row>
    <row r="4736" spans="1:9">
      <c r="A4736" t="s">
        <v>34</v>
      </c>
      <c r="B4736" t="s">
        <v>792</v>
      </c>
      <c r="C4736" t="str">
        <f t="shared" si="73"/>
        <v xml:space="preserve"> </v>
      </c>
      <c r="D4736">
        <v>3</v>
      </c>
      <c r="E4736">
        <v>2</v>
      </c>
      <c r="F4736" t="s">
        <v>793</v>
      </c>
      <c r="G4736" t="s">
        <v>13</v>
      </c>
      <c r="H4736" s="2">
        <f>VLOOKUP(B4736,'uc_2024-25'!D:U, 18, FALSE)</f>
        <v>28</v>
      </c>
      <c r="I4736" s="9"/>
    </row>
    <row r="4737" spans="1:9">
      <c r="A4737" s="1" t="s">
        <v>34</v>
      </c>
      <c r="B4737" s="1" t="s">
        <v>792</v>
      </c>
      <c r="C4737" t="str">
        <f t="shared" si="73"/>
        <v xml:space="preserve"> </v>
      </c>
      <c r="D4737" s="1">
        <v>3</v>
      </c>
      <c r="E4737" s="1">
        <v>2</v>
      </c>
      <c r="F4737" s="1" t="s">
        <v>793</v>
      </c>
      <c r="G4737" s="4" t="str">
        <f>VLOOKUP(B4736,'uc_2024-25'!D:AB, 25, FALSE)</f>
        <v>Pedro César Ochôa de Carvalho</v>
      </c>
      <c r="H4737" s="3">
        <v>28</v>
      </c>
      <c r="I4737" s="9"/>
    </row>
    <row r="4738" spans="1:9">
      <c r="A4738" t="s">
        <v>34</v>
      </c>
      <c r="B4738" t="s">
        <v>792</v>
      </c>
      <c r="C4738" t="str">
        <f t="shared" si="73"/>
        <v xml:space="preserve"> </v>
      </c>
      <c r="D4738">
        <v>3</v>
      </c>
      <c r="E4738">
        <v>2</v>
      </c>
      <c r="F4738" t="s">
        <v>793</v>
      </c>
      <c r="G4738" s="3"/>
      <c r="H4738" s="3">
        <v>0</v>
      </c>
      <c r="I4738" s="9"/>
    </row>
    <row r="4739" spans="1:9">
      <c r="A4739" s="1" t="s">
        <v>34</v>
      </c>
      <c r="B4739" s="1" t="s">
        <v>792</v>
      </c>
      <c r="C4739" t="str">
        <f t="shared" ref="C4739:C4802" si="74">IF(G4739="Em falta (positivo); A mais (negativo):",B4739," ")</f>
        <v xml:space="preserve"> </v>
      </c>
      <c r="D4739" s="1">
        <v>3</v>
      </c>
      <c r="E4739" s="1">
        <v>2</v>
      </c>
      <c r="F4739" s="1" t="s">
        <v>793</v>
      </c>
      <c r="G4739" s="3"/>
      <c r="H4739" s="3">
        <v>0</v>
      </c>
      <c r="I4739" s="9"/>
    </row>
    <row r="4740" spans="1:9">
      <c r="A4740" t="s">
        <v>34</v>
      </c>
      <c r="B4740" t="s">
        <v>792</v>
      </c>
      <c r="C4740" t="str">
        <f t="shared" si="74"/>
        <v xml:space="preserve"> </v>
      </c>
      <c r="D4740">
        <v>3</v>
      </c>
      <c r="E4740">
        <v>2</v>
      </c>
      <c r="F4740" t="s">
        <v>793</v>
      </c>
      <c r="G4740" s="3"/>
      <c r="H4740" s="3">
        <v>0</v>
      </c>
      <c r="I4740" s="9"/>
    </row>
    <row r="4741" spans="1:9">
      <c r="A4741" s="1" t="s">
        <v>34</v>
      </c>
      <c r="B4741" s="1" t="s">
        <v>792</v>
      </c>
      <c r="C4741" t="str">
        <f t="shared" si="74"/>
        <v xml:space="preserve"> </v>
      </c>
      <c r="D4741" s="1">
        <v>3</v>
      </c>
      <c r="E4741" s="1">
        <v>2</v>
      </c>
      <c r="F4741" s="1" t="s">
        <v>793</v>
      </c>
      <c r="G4741" s="3"/>
      <c r="H4741" s="3">
        <v>0</v>
      </c>
      <c r="I4741" s="9"/>
    </row>
    <row r="4742" spans="1:9">
      <c r="A4742" t="s">
        <v>34</v>
      </c>
      <c r="B4742" t="s">
        <v>792</v>
      </c>
      <c r="C4742" t="str">
        <f t="shared" si="74"/>
        <v xml:space="preserve"> </v>
      </c>
      <c r="D4742">
        <v>3</v>
      </c>
      <c r="E4742">
        <v>2</v>
      </c>
      <c r="F4742" t="s">
        <v>793</v>
      </c>
      <c r="G4742" s="3"/>
      <c r="H4742" s="3">
        <v>0</v>
      </c>
      <c r="I4742" s="9"/>
    </row>
    <row r="4743" spans="1:9">
      <c r="A4743" s="1" t="s">
        <v>34</v>
      </c>
      <c r="B4743" s="1" t="s">
        <v>792</v>
      </c>
      <c r="C4743" t="str">
        <f t="shared" si="74"/>
        <v xml:space="preserve"> </v>
      </c>
      <c r="D4743" s="1">
        <v>3</v>
      </c>
      <c r="E4743" s="1">
        <v>2</v>
      </c>
      <c r="F4743" s="1" t="s">
        <v>793</v>
      </c>
      <c r="G4743" s="3"/>
      <c r="H4743" s="3">
        <v>0</v>
      </c>
      <c r="I4743" s="9"/>
    </row>
    <row r="4744" spans="1:9">
      <c r="A4744" t="s">
        <v>34</v>
      </c>
      <c r="B4744" t="s">
        <v>792</v>
      </c>
      <c r="C4744" t="str">
        <f t="shared" si="74"/>
        <v xml:space="preserve"> </v>
      </c>
      <c r="D4744">
        <v>3</v>
      </c>
      <c r="E4744">
        <v>2</v>
      </c>
      <c r="F4744" t="s">
        <v>793</v>
      </c>
      <c r="G4744" s="3"/>
      <c r="H4744" s="3">
        <v>0</v>
      </c>
      <c r="I4744" s="9"/>
    </row>
    <row r="4745" spans="1:9">
      <c r="A4745" s="1" t="s">
        <v>34</v>
      </c>
      <c r="B4745" s="1" t="s">
        <v>792</v>
      </c>
      <c r="C4745" t="str">
        <f t="shared" si="74"/>
        <v xml:space="preserve"> </v>
      </c>
      <c r="D4745" s="1">
        <v>3</v>
      </c>
      <c r="E4745" s="1">
        <v>2</v>
      </c>
      <c r="F4745" s="1" t="s">
        <v>793</v>
      </c>
      <c r="G4745" s="3"/>
      <c r="H4745" s="3">
        <v>0</v>
      </c>
      <c r="I4745" s="9"/>
    </row>
    <row r="4746" spans="1:9">
      <c r="A4746" t="s">
        <v>34</v>
      </c>
      <c r="B4746" t="s">
        <v>792</v>
      </c>
      <c r="C4746" t="str">
        <f t="shared" si="74"/>
        <v xml:space="preserve"> </v>
      </c>
      <c r="D4746">
        <v>3</v>
      </c>
      <c r="E4746">
        <v>2</v>
      </c>
      <c r="F4746" t="s">
        <v>793</v>
      </c>
      <c r="G4746" s="3"/>
      <c r="H4746" s="3">
        <v>0</v>
      </c>
      <c r="I4746" s="9"/>
    </row>
    <row r="4747" spans="1:9">
      <c r="A4747" s="1" t="s">
        <v>34</v>
      </c>
      <c r="B4747" s="1" t="s">
        <v>792</v>
      </c>
      <c r="C4747" t="str">
        <f t="shared" si="74"/>
        <v xml:space="preserve"> </v>
      </c>
      <c r="D4747" s="1">
        <v>3</v>
      </c>
      <c r="E4747" s="1">
        <v>2</v>
      </c>
      <c r="F4747" s="1" t="s">
        <v>793</v>
      </c>
      <c r="G4747" s="3"/>
      <c r="H4747" s="3">
        <v>0</v>
      </c>
      <c r="I4747" s="9"/>
    </row>
    <row r="4748" spans="1:9">
      <c r="A4748" t="s">
        <v>34</v>
      </c>
      <c r="B4748" t="s">
        <v>792</v>
      </c>
      <c r="C4748" t="str">
        <f t="shared" si="74"/>
        <v xml:space="preserve"> </v>
      </c>
      <c r="D4748">
        <v>3</v>
      </c>
      <c r="E4748">
        <v>2</v>
      </c>
      <c r="F4748" t="s">
        <v>793</v>
      </c>
      <c r="G4748" s="3"/>
      <c r="H4748" s="3">
        <v>0</v>
      </c>
      <c r="I4748" s="9"/>
    </row>
    <row r="4749" spans="1:9">
      <c r="A4749" s="1" t="s">
        <v>34</v>
      </c>
      <c r="B4749" s="1" t="s">
        <v>792</v>
      </c>
      <c r="C4749" t="str">
        <f t="shared" si="74"/>
        <v xml:space="preserve"> </v>
      </c>
      <c r="D4749" s="1">
        <v>3</v>
      </c>
      <c r="E4749" s="1">
        <v>2</v>
      </c>
      <c r="F4749" s="1" t="s">
        <v>793</v>
      </c>
      <c r="G4749" s="3"/>
      <c r="H4749" s="3">
        <v>0</v>
      </c>
      <c r="I4749" s="9"/>
    </row>
    <row r="4750" spans="1:9">
      <c r="A4750" t="s">
        <v>34</v>
      </c>
      <c r="B4750" t="s">
        <v>792</v>
      </c>
      <c r="C4750" t="str">
        <f t="shared" si="74"/>
        <v xml:space="preserve"> </v>
      </c>
      <c r="D4750">
        <v>3</v>
      </c>
      <c r="E4750">
        <v>2</v>
      </c>
      <c r="F4750" t="s">
        <v>793</v>
      </c>
      <c r="G4750" s="3"/>
      <c r="H4750" s="3">
        <v>0</v>
      </c>
      <c r="I4750" s="9"/>
    </row>
    <row r="4751" spans="1:9">
      <c r="A4751" s="1" t="s">
        <v>34</v>
      </c>
      <c r="B4751" s="1" t="s">
        <v>792</v>
      </c>
      <c r="C4751" t="str">
        <f t="shared" si="74"/>
        <v xml:space="preserve"> </v>
      </c>
      <c r="D4751" s="1">
        <v>3</v>
      </c>
      <c r="E4751" s="1">
        <v>2</v>
      </c>
      <c r="F4751" s="1" t="s">
        <v>793</v>
      </c>
      <c r="G4751" s="3"/>
      <c r="H4751" s="3">
        <v>0</v>
      </c>
      <c r="I4751" s="9"/>
    </row>
    <row r="4752" spans="1:9">
      <c r="A4752" t="s">
        <v>34</v>
      </c>
      <c r="B4752" t="s">
        <v>792</v>
      </c>
      <c r="C4752" t="str">
        <f t="shared" si="74"/>
        <v>2552</v>
      </c>
      <c r="D4752">
        <v>3</v>
      </c>
      <c r="E4752">
        <v>2</v>
      </c>
      <c r="F4752" t="s">
        <v>793</v>
      </c>
      <c r="G4752" t="s">
        <v>15</v>
      </c>
      <c r="H4752" s="2">
        <f>H4736-SUMIF(G4737:G4751,"&lt;&gt;",H4737:H4751)</f>
        <v>0</v>
      </c>
    </row>
    <row r="4753" spans="1:9">
      <c r="A4753" s="1"/>
      <c r="B4753" s="1"/>
      <c r="C4753" t="str">
        <f t="shared" si="74"/>
        <v xml:space="preserve"> </v>
      </c>
      <c r="D4753" s="1"/>
      <c r="E4753" s="1"/>
      <c r="F4753" s="1"/>
      <c r="G4753" s="1"/>
      <c r="H4753" s="1"/>
      <c r="I4753" s="43"/>
    </row>
    <row r="4754" spans="1:9">
      <c r="A4754" t="s">
        <v>8</v>
      </c>
      <c r="B4754" t="s">
        <v>794</v>
      </c>
      <c r="C4754" t="str">
        <f t="shared" si="74"/>
        <v xml:space="preserve"> </v>
      </c>
      <c r="D4754" t="s">
        <v>10</v>
      </c>
      <c r="E4754" t="s">
        <v>10</v>
      </c>
      <c r="F4754" t="s">
        <v>795</v>
      </c>
      <c r="G4754" t="s">
        <v>13</v>
      </c>
      <c r="H4754" s="2">
        <f>VLOOKUP(B4754,'uc_2024-25'!D:U, 18, FALSE)</f>
        <v>0</v>
      </c>
      <c r="I4754" s="9"/>
    </row>
    <row r="4755" spans="1:9">
      <c r="A4755" s="1" t="s">
        <v>8</v>
      </c>
      <c r="B4755" s="1" t="s">
        <v>794</v>
      </c>
      <c r="C4755" t="str">
        <f t="shared" si="74"/>
        <v xml:space="preserve"> </v>
      </c>
      <c r="D4755" s="1" t="s">
        <v>10</v>
      </c>
      <c r="E4755" s="1" t="s">
        <v>10</v>
      </c>
      <c r="F4755" s="1" t="s">
        <v>795</v>
      </c>
      <c r="G4755" s="4">
        <f>VLOOKUP(B4754,'uc_2024-25'!D:AB, 25, FALSE)</f>
        <v>0</v>
      </c>
      <c r="H4755" s="3">
        <v>0</v>
      </c>
      <c r="I4755" s="9"/>
    </row>
    <row r="4756" spans="1:9">
      <c r="A4756" t="s">
        <v>8</v>
      </c>
      <c r="B4756" t="s">
        <v>794</v>
      </c>
      <c r="C4756" t="str">
        <f t="shared" si="74"/>
        <v xml:space="preserve"> </v>
      </c>
      <c r="D4756" t="s">
        <v>10</v>
      </c>
      <c r="E4756" t="s">
        <v>10</v>
      </c>
      <c r="F4756" t="s">
        <v>795</v>
      </c>
      <c r="G4756" s="3"/>
      <c r="H4756" s="3">
        <v>0</v>
      </c>
      <c r="I4756" s="9"/>
    </row>
    <row r="4757" spans="1:9">
      <c r="A4757" s="1" t="s">
        <v>8</v>
      </c>
      <c r="B4757" s="1" t="s">
        <v>794</v>
      </c>
      <c r="C4757" t="str">
        <f t="shared" si="74"/>
        <v xml:space="preserve"> </v>
      </c>
      <c r="D4757" s="1" t="s">
        <v>10</v>
      </c>
      <c r="E4757" s="1" t="s">
        <v>10</v>
      </c>
      <c r="F4757" s="1" t="s">
        <v>795</v>
      </c>
      <c r="G4757" s="3"/>
      <c r="H4757" s="3">
        <v>0</v>
      </c>
      <c r="I4757" s="9"/>
    </row>
    <row r="4758" spans="1:9">
      <c r="A4758" t="s">
        <v>8</v>
      </c>
      <c r="B4758" t="s">
        <v>794</v>
      </c>
      <c r="C4758" t="str">
        <f t="shared" si="74"/>
        <v xml:space="preserve"> </v>
      </c>
      <c r="D4758" t="s">
        <v>10</v>
      </c>
      <c r="E4758" t="s">
        <v>10</v>
      </c>
      <c r="F4758" t="s">
        <v>795</v>
      </c>
      <c r="G4758" s="3"/>
      <c r="H4758" s="3">
        <v>0</v>
      </c>
      <c r="I4758" s="9"/>
    </row>
    <row r="4759" spans="1:9">
      <c r="A4759" s="1" t="s">
        <v>8</v>
      </c>
      <c r="B4759" s="1" t="s">
        <v>794</v>
      </c>
      <c r="C4759" t="str">
        <f t="shared" si="74"/>
        <v xml:space="preserve"> </v>
      </c>
      <c r="D4759" s="1" t="s">
        <v>10</v>
      </c>
      <c r="E4759" s="1" t="s">
        <v>10</v>
      </c>
      <c r="F4759" s="1" t="s">
        <v>795</v>
      </c>
      <c r="G4759" s="3"/>
      <c r="H4759" s="3">
        <v>0</v>
      </c>
      <c r="I4759" s="9"/>
    </row>
    <row r="4760" spans="1:9">
      <c r="A4760" t="s">
        <v>8</v>
      </c>
      <c r="B4760" t="s">
        <v>794</v>
      </c>
      <c r="C4760" t="str">
        <f t="shared" si="74"/>
        <v xml:space="preserve"> </v>
      </c>
      <c r="D4760" t="s">
        <v>10</v>
      </c>
      <c r="E4760" t="s">
        <v>10</v>
      </c>
      <c r="F4760" t="s">
        <v>795</v>
      </c>
      <c r="G4760" s="3"/>
      <c r="H4760" s="3">
        <v>0</v>
      </c>
      <c r="I4760" s="9"/>
    </row>
    <row r="4761" spans="1:9">
      <c r="A4761" s="1" t="s">
        <v>8</v>
      </c>
      <c r="B4761" s="1" t="s">
        <v>794</v>
      </c>
      <c r="C4761" t="str">
        <f t="shared" si="74"/>
        <v xml:space="preserve"> </v>
      </c>
      <c r="D4761" s="1" t="s">
        <v>10</v>
      </c>
      <c r="E4761" s="1" t="s">
        <v>10</v>
      </c>
      <c r="F4761" s="1" t="s">
        <v>795</v>
      </c>
      <c r="G4761" s="3"/>
      <c r="H4761" s="3">
        <v>0</v>
      </c>
      <c r="I4761" s="9"/>
    </row>
    <row r="4762" spans="1:9">
      <c r="A4762" t="s">
        <v>8</v>
      </c>
      <c r="B4762" t="s">
        <v>794</v>
      </c>
      <c r="C4762" t="str">
        <f t="shared" si="74"/>
        <v xml:space="preserve"> </v>
      </c>
      <c r="D4762" t="s">
        <v>10</v>
      </c>
      <c r="E4762" t="s">
        <v>10</v>
      </c>
      <c r="F4762" t="s">
        <v>795</v>
      </c>
      <c r="G4762" s="3"/>
      <c r="H4762" s="3">
        <v>0</v>
      </c>
      <c r="I4762" s="9"/>
    </row>
    <row r="4763" spans="1:9">
      <c r="A4763" s="1" t="s">
        <v>8</v>
      </c>
      <c r="B4763" s="1" t="s">
        <v>794</v>
      </c>
      <c r="C4763" t="str">
        <f t="shared" si="74"/>
        <v xml:space="preserve"> </v>
      </c>
      <c r="D4763" s="1" t="s">
        <v>10</v>
      </c>
      <c r="E4763" s="1" t="s">
        <v>10</v>
      </c>
      <c r="F4763" s="1" t="s">
        <v>795</v>
      </c>
      <c r="G4763" s="3"/>
      <c r="H4763" s="3">
        <v>0</v>
      </c>
      <c r="I4763" s="9"/>
    </row>
    <row r="4764" spans="1:9">
      <c r="A4764" t="s">
        <v>8</v>
      </c>
      <c r="B4764" t="s">
        <v>794</v>
      </c>
      <c r="C4764" t="str">
        <f t="shared" si="74"/>
        <v xml:space="preserve"> </v>
      </c>
      <c r="D4764" t="s">
        <v>10</v>
      </c>
      <c r="E4764" t="s">
        <v>10</v>
      </c>
      <c r="F4764" t="s">
        <v>795</v>
      </c>
      <c r="G4764" s="3"/>
      <c r="H4764" s="3">
        <v>0</v>
      </c>
      <c r="I4764" s="9"/>
    </row>
    <row r="4765" spans="1:9">
      <c r="A4765" s="1" t="s">
        <v>8</v>
      </c>
      <c r="B4765" s="1" t="s">
        <v>794</v>
      </c>
      <c r="C4765" t="str">
        <f t="shared" si="74"/>
        <v xml:space="preserve"> </v>
      </c>
      <c r="D4765" s="1" t="s">
        <v>10</v>
      </c>
      <c r="E4765" s="1" t="s">
        <v>10</v>
      </c>
      <c r="F4765" s="1" t="s">
        <v>795</v>
      </c>
      <c r="G4765" s="3"/>
      <c r="H4765" s="3">
        <v>0</v>
      </c>
      <c r="I4765" s="9"/>
    </row>
    <row r="4766" spans="1:9">
      <c r="A4766" t="s">
        <v>8</v>
      </c>
      <c r="B4766" t="s">
        <v>794</v>
      </c>
      <c r="C4766" t="str">
        <f t="shared" si="74"/>
        <v xml:space="preserve"> </v>
      </c>
      <c r="D4766" t="s">
        <v>10</v>
      </c>
      <c r="E4766" t="s">
        <v>10</v>
      </c>
      <c r="F4766" t="s">
        <v>795</v>
      </c>
      <c r="G4766" s="3"/>
      <c r="H4766" s="3">
        <v>0</v>
      </c>
      <c r="I4766" s="9"/>
    </row>
    <row r="4767" spans="1:9">
      <c r="A4767" s="1" t="s">
        <v>8</v>
      </c>
      <c r="B4767" s="1" t="s">
        <v>794</v>
      </c>
      <c r="C4767" t="str">
        <f t="shared" si="74"/>
        <v xml:space="preserve"> </v>
      </c>
      <c r="D4767" s="1" t="s">
        <v>10</v>
      </c>
      <c r="E4767" s="1" t="s">
        <v>10</v>
      </c>
      <c r="F4767" s="1" t="s">
        <v>795</v>
      </c>
      <c r="G4767" s="3"/>
      <c r="H4767" s="3">
        <v>0</v>
      </c>
      <c r="I4767" s="9"/>
    </row>
    <row r="4768" spans="1:9">
      <c r="A4768" t="s">
        <v>8</v>
      </c>
      <c r="B4768" t="s">
        <v>794</v>
      </c>
      <c r="C4768" t="str">
        <f t="shared" si="74"/>
        <v xml:space="preserve"> </v>
      </c>
      <c r="D4768" t="s">
        <v>10</v>
      </c>
      <c r="E4768" t="s">
        <v>10</v>
      </c>
      <c r="F4768" t="s">
        <v>795</v>
      </c>
      <c r="G4768" s="3"/>
      <c r="H4768" s="3">
        <v>0</v>
      </c>
      <c r="I4768" s="9"/>
    </row>
    <row r="4769" spans="1:9">
      <c r="A4769" s="1" t="s">
        <v>8</v>
      </c>
      <c r="B4769" s="1" t="s">
        <v>794</v>
      </c>
      <c r="C4769" t="str">
        <f t="shared" si="74"/>
        <v xml:space="preserve"> </v>
      </c>
      <c r="D4769" s="1" t="s">
        <v>10</v>
      </c>
      <c r="E4769" s="1" t="s">
        <v>10</v>
      </c>
      <c r="F4769" s="1" t="s">
        <v>795</v>
      </c>
      <c r="G4769" s="3"/>
      <c r="H4769" s="3">
        <v>0</v>
      </c>
      <c r="I4769" s="9"/>
    </row>
    <row r="4770" spans="1:9">
      <c r="A4770" t="s">
        <v>8</v>
      </c>
      <c r="B4770" t="s">
        <v>794</v>
      </c>
      <c r="C4770" t="str">
        <f t="shared" si="74"/>
        <v>2252</v>
      </c>
      <c r="D4770" t="s">
        <v>10</v>
      </c>
      <c r="E4770" t="s">
        <v>10</v>
      </c>
      <c r="F4770" t="s">
        <v>795</v>
      </c>
      <c r="G4770" t="s">
        <v>15</v>
      </c>
      <c r="H4770" s="2">
        <f>H4754-SUMIF(G4755:G4769,"&lt;&gt;",H4755:H4769)</f>
        <v>0</v>
      </c>
    </row>
    <row r="4771" spans="1:9">
      <c r="A4771" s="1"/>
      <c r="B4771" s="1"/>
      <c r="C4771" t="str">
        <f t="shared" si="74"/>
        <v xml:space="preserve"> </v>
      </c>
      <c r="D4771" s="1"/>
      <c r="E4771" s="1"/>
      <c r="F4771" s="1"/>
      <c r="G4771" s="1"/>
      <c r="H4771" s="1"/>
      <c r="I4771" s="43"/>
    </row>
    <row r="4772" spans="1:9">
      <c r="A4772" t="s">
        <v>34</v>
      </c>
      <c r="B4772" t="s">
        <v>796</v>
      </c>
      <c r="C4772" t="str">
        <f t="shared" si="74"/>
        <v xml:space="preserve"> </v>
      </c>
      <c r="D4772">
        <v>2</v>
      </c>
      <c r="E4772">
        <v>1</v>
      </c>
      <c r="F4772" t="s">
        <v>797</v>
      </c>
      <c r="G4772" t="s">
        <v>13</v>
      </c>
      <c r="H4772" s="2">
        <f>VLOOKUP(B4772,'uc_2024-25'!D:U, 18, FALSE)</f>
        <v>56</v>
      </c>
      <c r="I4772" s="9"/>
    </row>
    <row r="4773" spans="1:9">
      <c r="A4773" s="1" t="s">
        <v>34</v>
      </c>
      <c r="B4773" s="1" t="s">
        <v>796</v>
      </c>
      <c r="C4773" t="str">
        <f t="shared" si="74"/>
        <v xml:space="preserve"> </v>
      </c>
      <c r="D4773" s="1">
        <v>2</v>
      </c>
      <c r="E4773" s="1">
        <v>1</v>
      </c>
      <c r="F4773" s="1" t="s">
        <v>797</v>
      </c>
      <c r="G4773" s="4" t="str">
        <f>VLOOKUP(B4772,'uc_2024-25'!D:AB, 25, FALSE)</f>
        <v>Paula Maria da Luz Figueiredo de Alvarenga</v>
      </c>
      <c r="H4773" s="3">
        <v>56</v>
      </c>
      <c r="I4773" s="9"/>
    </row>
    <row r="4774" spans="1:9">
      <c r="A4774" t="s">
        <v>34</v>
      </c>
      <c r="B4774" t="s">
        <v>796</v>
      </c>
      <c r="C4774" t="str">
        <f t="shared" si="74"/>
        <v xml:space="preserve"> </v>
      </c>
      <c r="D4774">
        <v>2</v>
      </c>
      <c r="E4774">
        <v>1</v>
      </c>
      <c r="F4774" t="s">
        <v>797</v>
      </c>
      <c r="G4774" s="3"/>
      <c r="H4774" s="3">
        <v>0</v>
      </c>
      <c r="I4774" s="9"/>
    </row>
    <row r="4775" spans="1:9">
      <c r="A4775" s="1" t="s">
        <v>34</v>
      </c>
      <c r="B4775" s="1" t="s">
        <v>796</v>
      </c>
      <c r="C4775" t="str">
        <f t="shared" si="74"/>
        <v xml:space="preserve"> </v>
      </c>
      <c r="D4775" s="1">
        <v>2</v>
      </c>
      <c r="E4775" s="1">
        <v>1</v>
      </c>
      <c r="F4775" s="1" t="s">
        <v>797</v>
      </c>
      <c r="G4775" s="3"/>
      <c r="H4775" s="3">
        <v>0</v>
      </c>
      <c r="I4775" s="9"/>
    </row>
    <row r="4776" spans="1:9">
      <c r="A4776" t="s">
        <v>34</v>
      </c>
      <c r="B4776" t="s">
        <v>796</v>
      </c>
      <c r="C4776" t="str">
        <f t="shared" si="74"/>
        <v xml:space="preserve"> </v>
      </c>
      <c r="D4776">
        <v>2</v>
      </c>
      <c r="E4776">
        <v>1</v>
      </c>
      <c r="F4776" t="s">
        <v>797</v>
      </c>
      <c r="G4776" s="3"/>
      <c r="H4776" s="3">
        <v>0</v>
      </c>
      <c r="I4776" s="9"/>
    </row>
    <row r="4777" spans="1:9">
      <c r="A4777" s="1" t="s">
        <v>34</v>
      </c>
      <c r="B4777" s="1" t="s">
        <v>796</v>
      </c>
      <c r="C4777" t="str">
        <f t="shared" si="74"/>
        <v xml:space="preserve"> </v>
      </c>
      <c r="D4777" s="1">
        <v>2</v>
      </c>
      <c r="E4777" s="1">
        <v>1</v>
      </c>
      <c r="F4777" s="1" t="s">
        <v>797</v>
      </c>
      <c r="G4777" s="3"/>
      <c r="H4777" s="3">
        <v>0</v>
      </c>
      <c r="I4777" s="9"/>
    </row>
    <row r="4778" spans="1:9">
      <c r="A4778" t="s">
        <v>34</v>
      </c>
      <c r="B4778" t="s">
        <v>796</v>
      </c>
      <c r="C4778" t="str">
        <f t="shared" si="74"/>
        <v xml:space="preserve"> </v>
      </c>
      <c r="D4778">
        <v>2</v>
      </c>
      <c r="E4778">
        <v>1</v>
      </c>
      <c r="F4778" t="s">
        <v>797</v>
      </c>
      <c r="G4778" s="3"/>
      <c r="H4778" s="3">
        <v>0</v>
      </c>
      <c r="I4778" s="9"/>
    </row>
    <row r="4779" spans="1:9">
      <c r="A4779" s="1" t="s">
        <v>34</v>
      </c>
      <c r="B4779" s="1" t="s">
        <v>796</v>
      </c>
      <c r="C4779" t="str">
        <f t="shared" si="74"/>
        <v xml:space="preserve"> </v>
      </c>
      <c r="D4779" s="1">
        <v>2</v>
      </c>
      <c r="E4779" s="1">
        <v>1</v>
      </c>
      <c r="F4779" s="1" t="s">
        <v>797</v>
      </c>
      <c r="G4779" s="3"/>
      <c r="H4779" s="3">
        <v>0</v>
      </c>
      <c r="I4779" s="9"/>
    </row>
    <row r="4780" spans="1:9">
      <c r="A4780" t="s">
        <v>34</v>
      </c>
      <c r="B4780" t="s">
        <v>796</v>
      </c>
      <c r="C4780" t="str">
        <f t="shared" si="74"/>
        <v xml:space="preserve"> </v>
      </c>
      <c r="D4780">
        <v>2</v>
      </c>
      <c r="E4780">
        <v>1</v>
      </c>
      <c r="F4780" t="s">
        <v>797</v>
      </c>
      <c r="G4780" s="3"/>
      <c r="H4780" s="3">
        <v>0</v>
      </c>
      <c r="I4780" s="9"/>
    </row>
    <row r="4781" spans="1:9">
      <c r="A4781" s="1" t="s">
        <v>34</v>
      </c>
      <c r="B4781" s="1" t="s">
        <v>796</v>
      </c>
      <c r="C4781" t="str">
        <f t="shared" si="74"/>
        <v xml:space="preserve"> </v>
      </c>
      <c r="D4781" s="1">
        <v>2</v>
      </c>
      <c r="E4781" s="1">
        <v>1</v>
      </c>
      <c r="F4781" s="1" t="s">
        <v>797</v>
      </c>
      <c r="G4781" s="3"/>
      <c r="H4781" s="3">
        <v>0</v>
      </c>
      <c r="I4781" s="9"/>
    </row>
    <row r="4782" spans="1:9">
      <c r="A4782" t="s">
        <v>34</v>
      </c>
      <c r="B4782" t="s">
        <v>796</v>
      </c>
      <c r="C4782" t="str">
        <f t="shared" si="74"/>
        <v xml:space="preserve"> </v>
      </c>
      <c r="D4782">
        <v>2</v>
      </c>
      <c r="E4782">
        <v>1</v>
      </c>
      <c r="F4782" t="s">
        <v>797</v>
      </c>
      <c r="G4782" s="3"/>
      <c r="H4782" s="3">
        <v>0</v>
      </c>
      <c r="I4782" s="9"/>
    </row>
    <row r="4783" spans="1:9">
      <c r="A4783" s="1" t="s">
        <v>34</v>
      </c>
      <c r="B4783" s="1" t="s">
        <v>796</v>
      </c>
      <c r="C4783" t="str">
        <f t="shared" si="74"/>
        <v xml:space="preserve"> </v>
      </c>
      <c r="D4783" s="1">
        <v>2</v>
      </c>
      <c r="E4783" s="1">
        <v>1</v>
      </c>
      <c r="F4783" s="1" t="s">
        <v>797</v>
      </c>
      <c r="G4783" s="3"/>
      <c r="H4783" s="3">
        <v>0</v>
      </c>
      <c r="I4783" s="9"/>
    </row>
    <row r="4784" spans="1:9">
      <c r="A4784" t="s">
        <v>34</v>
      </c>
      <c r="B4784" t="s">
        <v>796</v>
      </c>
      <c r="C4784" t="str">
        <f t="shared" si="74"/>
        <v xml:space="preserve"> </v>
      </c>
      <c r="D4784">
        <v>2</v>
      </c>
      <c r="E4784">
        <v>1</v>
      </c>
      <c r="F4784" t="s">
        <v>797</v>
      </c>
      <c r="G4784" s="3"/>
      <c r="H4784" s="3">
        <v>0</v>
      </c>
      <c r="I4784" s="9"/>
    </row>
    <row r="4785" spans="1:9">
      <c r="A4785" s="1" t="s">
        <v>34</v>
      </c>
      <c r="B4785" s="1" t="s">
        <v>796</v>
      </c>
      <c r="C4785" t="str">
        <f t="shared" si="74"/>
        <v xml:space="preserve"> </v>
      </c>
      <c r="D4785" s="1">
        <v>2</v>
      </c>
      <c r="E4785" s="1">
        <v>1</v>
      </c>
      <c r="F4785" s="1" t="s">
        <v>797</v>
      </c>
      <c r="G4785" s="3"/>
      <c r="H4785" s="3">
        <v>0</v>
      </c>
      <c r="I4785" s="9"/>
    </row>
    <row r="4786" spans="1:9">
      <c r="A4786" t="s">
        <v>34</v>
      </c>
      <c r="B4786" t="s">
        <v>796</v>
      </c>
      <c r="C4786" t="str">
        <f t="shared" si="74"/>
        <v xml:space="preserve"> </v>
      </c>
      <c r="D4786">
        <v>2</v>
      </c>
      <c r="E4786">
        <v>1</v>
      </c>
      <c r="F4786" t="s">
        <v>797</v>
      </c>
      <c r="G4786" s="3"/>
      <c r="H4786" s="3">
        <v>0</v>
      </c>
      <c r="I4786" s="9"/>
    </row>
    <row r="4787" spans="1:9">
      <c r="A4787" s="1" t="s">
        <v>34</v>
      </c>
      <c r="B4787" s="1" t="s">
        <v>796</v>
      </c>
      <c r="C4787" t="str">
        <f t="shared" si="74"/>
        <v xml:space="preserve"> </v>
      </c>
      <c r="D4787" s="1">
        <v>2</v>
      </c>
      <c r="E4787" s="1">
        <v>1</v>
      </c>
      <c r="F4787" s="1" t="s">
        <v>797</v>
      </c>
      <c r="G4787" s="3"/>
      <c r="H4787" s="3">
        <v>0</v>
      </c>
      <c r="I4787" s="9"/>
    </row>
    <row r="4788" spans="1:9">
      <c r="A4788" t="s">
        <v>34</v>
      </c>
      <c r="B4788" t="s">
        <v>796</v>
      </c>
      <c r="C4788" t="str">
        <f t="shared" si="74"/>
        <v>2553</v>
      </c>
      <c r="D4788">
        <v>2</v>
      </c>
      <c r="E4788">
        <v>1</v>
      </c>
      <c r="F4788" t="s">
        <v>797</v>
      </c>
      <c r="G4788" t="s">
        <v>15</v>
      </c>
      <c r="H4788" s="2">
        <f>H4772-SUMIF(G4773:G4787,"&lt;&gt;",H4773:H4787)</f>
        <v>0</v>
      </c>
    </row>
    <row r="4789" spans="1:9">
      <c r="A4789" s="1"/>
      <c r="B4789" s="1"/>
      <c r="C4789" t="str">
        <f t="shared" si="74"/>
        <v xml:space="preserve"> </v>
      </c>
      <c r="D4789" s="1"/>
      <c r="E4789" s="1"/>
      <c r="F4789" s="1"/>
      <c r="G4789" s="1"/>
      <c r="H4789" s="1"/>
      <c r="I4789" s="43"/>
    </row>
    <row r="4790" spans="1:9">
      <c r="A4790" t="s">
        <v>16</v>
      </c>
      <c r="B4790" t="s">
        <v>798</v>
      </c>
      <c r="C4790" t="str">
        <f t="shared" si="74"/>
        <v xml:space="preserve"> </v>
      </c>
      <c r="D4790">
        <v>2</v>
      </c>
      <c r="E4790">
        <v>1</v>
      </c>
      <c r="F4790" t="s">
        <v>799</v>
      </c>
      <c r="G4790" t="s">
        <v>13</v>
      </c>
      <c r="H4790" s="2">
        <f>VLOOKUP(B4790,'uc_2024-25'!D:U, 18, FALSE)</f>
        <v>0</v>
      </c>
      <c r="I4790" s="9"/>
    </row>
    <row r="4791" spans="1:9">
      <c r="A4791" s="1" t="s">
        <v>16</v>
      </c>
      <c r="B4791" s="1" t="s">
        <v>798</v>
      </c>
      <c r="C4791" t="str">
        <f t="shared" si="74"/>
        <v xml:space="preserve"> </v>
      </c>
      <c r="D4791" s="1">
        <v>2</v>
      </c>
      <c r="E4791" s="1">
        <v>1</v>
      </c>
      <c r="F4791" s="1" t="s">
        <v>799</v>
      </c>
      <c r="G4791" s="4" t="str">
        <f>VLOOKUP(B4790,'uc_2024-25'!D:AB, 25, FALSE)</f>
        <v>Coordenação externa ao ISA</v>
      </c>
      <c r="H4791" s="3">
        <v>0</v>
      </c>
      <c r="I4791" s="9"/>
    </row>
    <row r="4792" spans="1:9">
      <c r="A4792" t="s">
        <v>16</v>
      </c>
      <c r="B4792" t="s">
        <v>798</v>
      </c>
      <c r="C4792" t="str">
        <f t="shared" si="74"/>
        <v xml:space="preserve"> </v>
      </c>
      <c r="D4792">
        <v>2</v>
      </c>
      <c r="E4792">
        <v>1</v>
      </c>
      <c r="F4792" t="s">
        <v>799</v>
      </c>
      <c r="G4792" s="3"/>
      <c r="H4792" s="3">
        <v>0</v>
      </c>
      <c r="I4792" s="9"/>
    </row>
    <row r="4793" spans="1:9">
      <c r="A4793" s="1" t="s">
        <v>16</v>
      </c>
      <c r="B4793" s="1" t="s">
        <v>798</v>
      </c>
      <c r="C4793" t="str">
        <f t="shared" si="74"/>
        <v xml:space="preserve"> </v>
      </c>
      <c r="D4793" s="1">
        <v>2</v>
      </c>
      <c r="E4793" s="1">
        <v>1</v>
      </c>
      <c r="F4793" s="1" t="s">
        <v>799</v>
      </c>
      <c r="G4793" s="3"/>
      <c r="H4793" s="3">
        <v>0</v>
      </c>
      <c r="I4793" s="9"/>
    </row>
    <row r="4794" spans="1:9">
      <c r="A4794" t="s">
        <v>16</v>
      </c>
      <c r="B4794" t="s">
        <v>798</v>
      </c>
      <c r="C4794" t="str">
        <f t="shared" si="74"/>
        <v xml:space="preserve"> </v>
      </c>
      <c r="D4794">
        <v>2</v>
      </c>
      <c r="E4794">
        <v>1</v>
      </c>
      <c r="F4794" t="s">
        <v>799</v>
      </c>
      <c r="G4794" s="3"/>
      <c r="H4794" s="3">
        <v>0</v>
      </c>
      <c r="I4794" s="9"/>
    </row>
    <row r="4795" spans="1:9">
      <c r="A4795" s="1" t="s">
        <v>16</v>
      </c>
      <c r="B4795" s="1" t="s">
        <v>798</v>
      </c>
      <c r="C4795" t="str">
        <f t="shared" si="74"/>
        <v xml:space="preserve"> </v>
      </c>
      <c r="D4795" s="1">
        <v>2</v>
      </c>
      <c r="E4795" s="1">
        <v>1</v>
      </c>
      <c r="F4795" s="1" t="s">
        <v>799</v>
      </c>
      <c r="G4795" s="3"/>
      <c r="H4795" s="3">
        <v>0</v>
      </c>
      <c r="I4795" s="9"/>
    </row>
    <row r="4796" spans="1:9">
      <c r="A4796" t="s">
        <v>16</v>
      </c>
      <c r="B4796" t="s">
        <v>798</v>
      </c>
      <c r="C4796" t="str">
        <f t="shared" si="74"/>
        <v xml:space="preserve"> </v>
      </c>
      <c r="D4796">
        <v>2</v>
      </c>
      <c r="E4796">
        <v>1</v>
      </c>
      <c r="F4796" t="s">
        <v>799</v>
      </c>
      <c r="G4796" s="3"/>
      <c r="H4796" s="3">
        <v>0</v>
      </c>
      <c r="I4796" s="9"/>
    </row>
    <row r="4797" spans="1:9">
      <c r="A4797" s="1" t="s">
        <v>16</v>
      </c>
      <c r="B4797" s="1" t="s">
        <v>798</v>
      </c>
      <c r="C4797" t="str">
        <f t="shared" si="74"/>
        <v xml:space="preserve"> </v>
      </c>
      <c r="D4797" s="1">
        <v>2</v>
      </c>
      <c r="E4797" s="1">
        <v>1</v>
      </c>
      <c r="F4797" s="1" t="s">
        <v>799</v>
      </c>
      <c r="G4797" s="3"/>
      <c r="H4797" s="3">
        <v>0</v>
      </c>
      <c r="I4797" s="9"/>
    </row>
    <row r="4798" spans="1:9">
      <c r="A4798" t="s">
        <v>16</v>
      </c>
      <c r="B4798" t="s">
        <v>798</v>
      </c>
      <c r="C4798" t="str">
        <f t="shared" si="74"/>
        <v xml:space="preserve"> </v>
      </c>
      <c r="D4798">
        <v>2</v>
      </c>
      <c r="E4798">
        <v>1</v>
      </c>
      <c r="F4798" t="s">
        <v>799</v>
      </c>
      <c r="G4798" s="3"/>
      <c r="H4798" s="3">
        <v>0</v>
      </c>
      <c r="I4798" s="9"/>
    </row>
    <row r="4799" spans="1:9">
      <c r="A4799" s="1" t="s">
        <v>16</v>
      </c>
      <c r="B4799" s="1" t="s">
        <v>798</v>
      </c>
      <c r="C4799" t="str">
        <f t="shared" si="74"/>
        <v xml:space="preserve"> </v>
      </c>
      <c r="D4799" s="1">
        <v>2</v>
      </c>
      <c r="E4799" s="1">
        <v>1</v>
      </c>
      <c r="F4799" s="1" t="s">
        <v>799</v>
      </c>
      <c r="G4799" s="3"/>
      <c r="H4799" s="3">
        <v>0</v>
      </c>
      <c r="I4799" s="9"/>
    </row>
    <row r="4800" spans="1:9">
      <c r="A4800" t="s">
        <v>16</v>
      </c>
      <c r="B4800" t="s">
        <v>798</v>
      </c>
      <c r="C4800" t="str">
        <f t="shared" si="74"/>
        <v xml:space="preserve"> </v>
      </c>
      <c r="D4800">
        <v>2</v>
      </c>
      <c r="E4800">
        <v>1</v>
      </c>
      <c r="F4800" t="s">
        <v>799</v>
      </c>
      <c r="G4800" s="3"/>
      <c r="H4800" s="3">
        <v>0</v>
      </c>
      <c r="I4800" s="9"/>
    </row>
    <row r="4801" spans="1:9">
      <c r="A4801" s="1" t="s">
        <v>16</v>
      </c>
      <c r="B4801" s="1" t="s">
        <v>798</v>
      </c>
      <c r="C4801" t="str">
        <f t="shared" si="74"/>
        <v xml:space="preserve"> </v>
      </c>
      <c r="D4801" s="1">
        <v>2</v>
      </c>
      <c r="E4801" s="1">
        <v>1</v>
      </c>
      <c r="F4801" s="1" t="s">
        <v>799</v>
      </c>
      <c r="G4801" s="3"/>
      <c r="H4801" s="3">
        <v>0</v>
      </c>
      <c r="I4801" s="9"/>
    </row>
    <row r="4802" spans="1:9">
      <c r="A4802" t="s">
        <v>16</v>
      </c>
      <c r="B4802" t="s">
        <v>798</v>
      </c>
      <c r="C4802" t="str">
        <f t="shared" si="74"/>
        <v xml:space="preserve"> </v>
      </c>
      <c r="D4802">
        <v>2</v>
      </c>
      <c r="E4802">
        <v>1</v>
      </c>
      <c r="F4802" t="s">
        <v>799</v>
      </c>
      <c r="G4802" s="3"/>
      <c r="H4802" s="3">
        <v>0</v>
      </c>
      <c r="I4802" s="9"/>
    </row>
    <row r="4803" spans="1:9">
      <c r="A4803" s="1" t="s">
        <v>16</v>
      </c>
      <c r="B4803" s="1" t="s">
        <v>798</v>
      </c>
      <c r="C4803" t="str">
        <f t="shared" ref="C4803:C4866" si="75">IF(G4803="Em falta (positivo); A mais (negativo):",B4803," ")</f>
        <v xml:space="preserve"> </v>
      </c>
      <c r="D4803" s="1">
        <v>2</v>
      </c>
      <c r="E4803" s="1">
        <v>1</v>
      </c>
      <c r="F4803" s="1" t="s">
        <v>799</v>
      </c>
      <c r="G4803" s="3"/>
      <c r="H4803" s="3">
        <v>0</v>
      </c>
      <c r="I4803" s="9"/>
    </row>
    <row r="4804" spans="1:9">
      <c r="A4804" t="s">
        <v>16</v>
      </c>
      <c r="B4804" t="s">
        <v>798</v>
      </c>
      <c r="C4804" t="str">
        <f t="shared" si="75"/>
        <v xml:space="preserve"> </v>
      </c>
      <c r="D4804">
        <v>2</v>
      </c>
      <c r="E4804">
        <v>1</v>
      </c>
      <c r="F4804" t="s">
        <v>799</v>
      </c>
      <c r="G4804" s="3"/>
      <c r="H4804" s="3">
        <v>0</v>
      </c>
      <c r="I4804" s="9"/>
    </row>
    <row r="4805" spans="1:9">
      <c r="A4805" s="1" t="s">
        <v>16</v>
      </c>
      <c r="B4805" s="1" t="s">
        <v>798</v>
      </c>
      <c r="C4805" t="str">
        <f t="shared" si="75"/>
        <v xml:space="preserve"> </v>
      </c>
      <c r="D4805" s="1">
        <v>2</v>
      </c>
      <c r="E4805" s="1">
        <v>1</v>
      </c>
      <c r="F4805" s="1" t="s">
        <v>799</v>
      </c>
      <c r="G4805" s="3"/>
      <c r="H4805" s="3">
        <v>0</v>
      </c>
      <c r="I4805" s="9"/>
    </row>
    <row r="4806" spans="1:9">
      <c r="A4806" t="s">
        <v>16</v>
      </c>
      <c r="B4806" t="s">
        <v>798</v>
      </c>
      <c r="C4806" t="str">
        <f t="shared" si="75"/>
        <v>10066</v>
      </c>
      <c r="D4806">
        <v>2</v>
      </c>
      <c r="E4806">
        <v>1</v>
      </c>
      <c r="F4806" t="s">
        <v>799</v>
      </c>
      <c r="G4806" t="s">
        <v>15</v>
      </c>
      <c r="H4806" s="2">
        <f>H4790-SUMIF(G4791:G4805,"&lt;&gt;",H4791:H4805)</f>
        <v>0</v>
      </c>
    </row>
    <row r="4807" spans="1:9">
      <c r="A4807" s="1"/>
      <c r="B4807" s="1"/>
      <c r="C4807" t="str">
        <f t="shared" si="75"/>
        <v xml:space="preserve"> </v>
      </c>
      <c r="D4807" s="1"/>
      <c r="E4807" s="1"/>
      <c r="F4807" s="1"/>
      <c r="G4807" s="1"/>
      <c r="H4807" s="1"/>
      <c r="I4807" s="43"/>
    </row>
    <row r="4808" spans="1:9">
      <c r="A4808" t="s">
        <v>34</v>
      </c>
      <c r="B4808" t="s">
        <v>800</v>
      </c>
      <c r="C4808" t="str">
        <f t="shared" si="75"/>
        <v xml:space="preserve"> </v>
      </c>
      <c r="D4808">
        <v>3</v>
      </c>
      <c r="E4808">
        <v>2</v>
      </c>
      <c r="F4808" t="s">
        <v>801</v>
      </c>
      <c r="G4808" t="s">
        <v>13</v>
      </c>
      <c r="H4808" s="2">
        <f>VLOOKUP(B4808,'uc_2024-25'!D:U, 18, FALSE)</f>
        <v>56</v>
      </c>
      <c r="I4808" s="9"/>
    </row>
    <row r="4809" spans="1:9">
      <c r="A4809" s="1" t="s">
        <v>34</v>
      </c>
      <c r="B4809" s="1" t="s">
        <v>800</v>
      </c>
      <c r="C4809" t="str">
        <f t="shared" si="75"/>
        <v xml:space="preserve"> </v>
      </c>
      <c r="D4809" s="1">
        <v>3</v>
      </c>
      <c r="E4809" s="1">
        <v>2</v>
      </c>
      <c r="F4809" s="1" t="s">
        <v>801</v>
      </c>
      <c r="G4809" s="4" t="str">
        <f>VLOOKUP(B4808,'uc_2024-25'!D:AB, 25, FALSE)</f>
        <v>Ana Paula Ferreira Ramos</v>
      </c>
      <c r="H4809" s="3">
        <v>22</v>
      </c>
      <c r="I4809" s="9"/>
    </row>
    <row r="4810" spans="1:9">
      <c r="A4810" t="s">
        <v>34</v>
      </c>
      <c r="B4810" t="s">
        <v>800</v>
      </c>
      <c r="C4810" t="str">
        <f t="shared" si="75"/>
        <v xml:space="preserve"> </v>
      </c>
      <c r="D4810">
        <v>3</v>
      </c>
      <c r="E4810">
        <v>2</v>
      </c>
      <c r="F4810" t="s">
        <v>801</v>
      </c>
      <c r="G4810" s="3" t="s">
        <v>123</v>
      </c>
      <c r="H4810" s="3">
        <v>22</v>
      </c>
      <c r="I4810" s="9"/>
    </row>
    <row r="4811" spans="1:9">
      <c r="A4811" s="1" t="s">
        <v>34</v>
      </c>
      <c r="B4811" s="1" t="s">
        <v>800</v>
      </c>
      <c r="C4811" t="str">
        <f t="shared" si="75"/>
        <v xml:space="preserve"> </v>
      </c>
      <c r="D4811" s="1">
        <v>3</v>
      </c>
      <c r="E4811" s="1">
        <v>2</v>
      </c>
      <c r="F4811" s="1" t="s">
        <v>801</v>
      </c>
      <c r="G4811" s="3" t="s">
        <v>54</v>
      </c>
      <c r="H4811" s="3">
        <v>12</v>
      </c>
      <c r="I4811" s="9"/>
    </row>
    <row r="4812" spans="1:9">
      <c r="A4812" t="s">
        <v>34</v>
      </c>
      <c r="B4812" t="s">
        <v>800</v>
      </c>
      <c r="C4812" t="str">
        <f t="shared" si="75"/>
        <v xml:space="preserve"> </v>
      </c>
      <c r="D4812">
        <v>3</v>
      </c>
      <c r="E4812">
        <v>2</v>
      </c>
      <c r="F4812" t="s">
        <v>801</v>
      </c>
      <c r="G4812" s="3"/>
      <c r="H4812" s="3">
        <v>0</v>
      </c>
      <c r="I4812" s="9"/>
    </row>
    <row r="4813" spans="1:9">
      <c r="A4813" s="1" t="s">
        <v>34</v>
      </c>
      <c r="B4813" s="1" t="s">
        <v>800</v>
      </c>
      <c r="C4813" t="str">
        <f t="shared" si="75"/>
        <v xml:space="preserve"> </v>
      </c>
      <c r="D4813" s="1">
        <v>3</v>
      </c>
      <c r="E4813" s="1">
        <v>2</v>
      </c>
      <c r="F4813" s="1" t="s">
        <v>801</v>
      </c>
      <c r="G4813" s="3"/>
      <c r="H4813" s="3">
        <v>0</v>
      </c>
      <c r="I4813" s="9"/>
    </row>
    <row r="4814" spans="1:9">
      <c r="A4814" t="s">
        <v>34</v>
      </c>
      <c r="B4814" t="s">
        <v>800</v>
      </c>
      <c r="C4814" t="str">
        <f t="shared" si="75"/>
        <v xml:space="preserve"> </v>
      </c>
      <c r="D4814">
        <v>3</v>
      </c>
      <c r="E4814">
        <v>2</v>
      </c>
      <c r="F4814" t="s">
        <v>801</v>
      </c>
      <c r="G4814" s="3"/>
      <c r="H4814" s="3">
        <v>0</v>
      </c>
      <c r="I4814" s="9"/>
    </row>
    <row r="4815" spans="1:9">
      <c r="A4815" s="1" t="s">
        <v>34</v>
      </c>
      <c r="B4815" s="1" t="s">
        <v>800</v>
      </c>
      <c r="C4815" t="str">
        <f t="shared" si="75"/>
        <v xml:space="preserve"> </v>
      </c>
      <c r="D4815" s="1">
        <v>3</v>
      </c>
      <c r="E4815" s="1">
        <v>2</v>
      </c>
      <c r="F4815" s="1" t="s">
        <v>801</v>
      </c>
      <c r="G4815" s="3"/>
      <c r="H4815" s="3">
        <v>0</v>
      </c>
      <c r="I4815" s="9"/>
    </row>
    <row r="4816" spans="1:9">
      <c r="A4816" t="s">
        <v>34</v>
      </c>
      <c r="B4816" t="s">
        <v>800</v>
      </c>
      <c r="C4816" t="str">
        <f t="shared" si="75"/>
        <v xml:space="preserve"> </v>
      </c>
      <c r="D4816">
        <v>3</v>
      </c>
      <c r="E4816">
        <v>2</v>
      </c>
      <c r="F4816" t="s">
        <v>801</v>
      </c>
      <c r="G4816" s="3"/>
      <c r="H4816" s="3">
        <v>0</v>
      </c>
      <c r="I4816" s="9"/>
    </row>
    <row r="4817" spans="1:9">
      <c r="A4817" s="1" t="s">
        <v>34</v>
      </c>
      <c r="B4817" s="1" t="s">
        <v>800</v>
      </c>
      <c r="C4817" t="str">
        <f t="shared" si="75"/>
        <v xml:space="preserve"> </v>
      </c>
      <c r="D4817" s="1">
        <v>3</v>
      </c>
      <c r="E4817" s="1">
        <v>2</v>
      </c>
      <c r="F4817" s="1" t="s">
        <v>801</v>
      </c>
      <c r="G4817" s="3"/>
      <c r="H4817" s="3">
        <v>0</v>
      </c>
      <c r="I4817" s="9"/>
    </row>
    <row r="4818" spans="1:9">
      <c r="A4818" t="s">
        <v>34</v>
      </c>
      <c r="B4818" t="s">
        <v>800</v>
      </c>
      <c r="C4818" t="str">
        <f t="shared" si="75"/>
        <v xml:space="preserve"> </v>
      </c>
      <c r="D4818">
        <v>3</v>
      </c>
      <c r="E4818">
        <v>2</v>
      </c>
      <c r="F4818" t="s">
        <v>801</v>
      </c>
      <c r="G4818" s="3"/>
      <c r="H4818" s="3">
        <v>0</v>
      </c>
      <c r="I4818" s="9"/>
    </row>
    <row r="4819" spans="1:9">
      <c r="A4819" s="1" t="s">
        <v>34</v>
      </c>
      <c r="B4819" s="1" t="s">
        <v>800</v>
      </c>
      <c r="C4819" t="str">
        <f t="shared" si="75"/>
        <v xml:space="preserve"> </v>
      </c>
      <c r="D4819" s="1">
        <v>3</v>
      </c>
      <c r="E4819" s="1">
        <v>2</v>
      </c>
      <c r="F4819" s="1" t="s">
        <v>801</v>
      </c>
      <c r="G4819" s="3"/>
      <c r="H4819" s="3">
        <v>0</v>
      </c>
      <c r="I4819" s="9"/>
    </row>
    <row r="4820" spans="1:9">
      <c r="A4820" t="s">
        <v>34</v>
      </c>
      <c r="B4820" t="s">
        <v>800</v>
      </c>
      <c r="C4820" t="str">
        <f t="shared" si="75"/>
        <v xml:space="preserve"> </v>
      </c>
      <c r="D4820">
        <v>3</v>
      </c>
      <c r="E4820">
        <v>2</v>
      </c>
      <c r="F4820" t="s">
        <v>801</v>
      </c>
      <c r="G4820" s="3"/>
      <c r="H4820" s="3">
        <v>0</v>
      </c>
      <c r="I4820" s="9"/>
    </row>
    <row r="4821" spans="1:9">
      <c r="A4821" s="1" t="s">
        <v>34</v>
      </c>
      <c r="B4821" s="1" t="s">
        <v>800</v>
      </c>
      <c r="C4821" t="str">
        <f t="shared" si="75"/>
        <v xml:space="preserve"> </v>
      </c>
      <c r="D4821" s="1">
        <v>3</v>
      </c>
      <c r="E4821" s="1">
        <v>2</v>
      </c>
      <c r="F4821" s="1" t="s">
        <v>801</v>
      </c>
      <c r="G4821" s="3"/>
      <c r="H4821" s="3">
        <v>0</v>
      </c>
      <c r="I4821" s="9"/>
    </row>
    <row r="4822" spans="1:9">
      <c r="A4822" t="s">
        <v>34</v>
      </c>
      <c r="B4822" t="s">
        <v>800</v>
      </c>
      <c r="C4822" t="str">
        <f t="shared" si="75"/>
        <v xml:space="preserve"> </v>
      </c>
      <c r="D4822">
        <v>3</v>
      </c>
      <c r="E4822">
        <v>2</v>
      </c>
      <c r="F4822" t="s">
        <v>801</v>
      </c>
      <c r="G4822" s="3"/>
      <c r="H4822" s="3">
        <v>0</v>
      </c>
      <c r="I4822" s="9"/>
    </row>
    <row r="4823" spans="1:9">
      <c r="A4823" s="1" t="s">
        <v>34</v>
      </c>
      <c r="B4823" s="1" t="s">
        <v>800</v>
      </c>
      <c r="C4823" t="str">
        <f t="shared" si="75"/>
        <v xml:space="preserve"> </v>
      </c>
      <c r="D4823" s="1">
        <v>3</v>
      </c>
      <c r="E4823" s="1">
        <v>2</v>
      </c>
      <c r="F4823" s="1" t="s">
        <v>801</v>
      </c>
      <c r="G4823" s="3"/>
      <c r="H4823" s="3">
        <v>0</v>
      </c>
      <c r="I4823" s="9"/>
    </row>
    <row r="4824" spans="1:9">
      <c r="A4824" t="s">
        <v>34</v>
      </c>
      <c r="B4824" t="s">
        <v>800</v>
      </c>
      <c r="C4824" t="str">
        <f t="shared" si="75"/>
        <v>2554</v>
      </c>
      <c r="D4824">
        <v>3</v>
      </c>
      <c r="E4824">
        <v>2</v>
      </c>
      <c r="F4824" t="s">
        <v>801</v>
      </c>
      <c r="G4824" t="s">
        <v>15</v>
      </c>
      <c r="H4824" s="2">
        <f>H4808-SUMIF(G4809:G4823,"&lt;&gt;",H4809:H4823)</f>
        <v>0</v>
      </c>
    </row>
    <row r="4825" spans="1:9">
      <c r="A4825" s="1"/>
      <c r="B4825" s="1"/>
      <c r="C4825" t="str">
        <f t="shared" si="75"/>
        <v xml:space="preserve"> </v>
      </c>
      <c r="D4825" s="1"/>
      <c r="E4825" s="1"/>
      <c r="F4825" s="1"/>
      <c r="G4825" s="1"/>
      <c r="H4825" s="1"/>
      <c r="I4825" s="43"/>
    </row>
    <row r="4826" spans="1:9">
      <c r="A4826" t="s">
        <v>34</v>
      </c>
      <c r="B4826" t="s">
        <v>802</v>
      </c>
      <c r="C4826" t="str">
        <f t="shared" si="75"/>
        <v xml:space="preserve"> </v>
      </c>
      <c r="D4826">
        <v>2</v>
      </c>
      <c r="E4826">
        <v>2</v>
      </c>
      <c r="F4826" t="s">
        <v>803</v>
      </c>
      <c r="G4826" t="s">
        <v>13</v>
      </c>
      <c r="H4826" s="2">
        <f>VLOOKUP(B4826,'uc_2024-25'!D:U, 18, FALSE)</f>
        <v>56</v>
      </c>
      <c r="I4826" s="9"/>
    </row>
    <row r="4827" spans="1:9">
      <c r="A4827" s="1" t="s">
        <v>34</v>
      </c>
      <c r="B4827" s="1" t="s">
        <v>802</v>
      </c>
      <c r="C4827" t="str">
        <f t="shared" si="75"/>
        <v xml:space="preserve"> </v>
      </c>
      <c r="D4827" s="1">
        <v>2</v>
      </c>
      <c r="E4827" s="1">
        <v>2</v>
      </c>
      <c r="F4827" s="1" t="s">
        <v>803</v>
      </c>
      <c r="G4827" s="4" t="str">
        <f>VLOOKUP(B4826,'uc_2024-25'!D:AB, 25, FALSE)</f>
        <v>Susana Miguel Barreiro</v>
      </c>
      <c r="H4827" s="3">
        <v>28</v>
      </c>
      <c r="I4827" s="9"/>
    </row>
    <row r="4828" spans="1:9">
      <c r="A4828" t="s">
        <v>34</v>
      </c>
      <c r="B4828" t="s">
        <v>802</v>
      </c>
      <c r="C4828" t="str">
        <f t="shared" si="75"/>
        <v xml:space="preserve"> </v>
      </c>
      <c r="D4828">
        <v>2</v>
      </c>
      <c r="E4828">
        <v>2</v>
      </c>
      <c r="F4828" t="s">
        <v>803</v>
      </c>
      <c r="G4828" s="3" t="s">
        <v>526</v>
      </c>
      <c r="H4828" s="3">
        <v>28</v>
      </c>
      <c r="I4828" s="9"/>
    </row>
    <row r="4829" spans="1:9">
      <c r="A4829" s="1" t="s">
        <v>34</v>
      </c>
      <c r="B4829" s="1" t="s">
        <v>802</v>
      </c>
      <c r="C4829" t="str">
        <f t="shared" si="75"/>
        <v xml:space="preserve"> </v>
      </c>
      <c r="D4829" s="1">
        <v>2</v>
      </c>
      <c r="E4829" s="1">
        <v>2</v>
      </c>
      <c r="F4829" s="1" t="s">
        <v>803</v>
      </c>
      <c r="G4829" s="3"/>
      <c r="H4829" s="3">
        <v>0</v>
      </c>
      <c r="I4829" s="9"/>
    </row>
    <row r="4830" spans="1:9">
      <c r="A4830" t="s">
        <v>34</v>
      </c>
      <c r="B4830" t="s">
        <v>802</v>
      </c>
      <c r="C4830" t="str">
        <f t="shared" si="75"/>
        <v xml:space="preserve"> </v>
      </c>
      <c r="D4830">
        <v>2</v>
      </c>
      <c r="E4830">
        <v>2</v>
      </c>
      <c r="F4830" t="s">
        <v>803</v>
      </c>
      <c r="G4830" s="3"/>
      <c r="H4830" s="3">
        <v>0</v>
      </c>
      <c r="I4830" s="9"/>
    </row>
    <row r="4831" spans="1:9">
      <c r="A4831" s="1" t="s">
        <v>34</v>
      </c>
      <c r="B4831" s="1" t="s">
        <v>802</v>
      </c>
      <c r="C4831" t="str">
        <f t="shared" si="75"/>
        <v xml:space="preserve"> </v>
      </c>
      <c r="D4831" s="1">
        <v>2</v>
      </c>
      <c r="E4831" s="1">
        <v>2</v>
      </c>
      <c r="F4831" s="1" t="s">
        <v>803</v>
      </c>
      <c r="G4831" s="3"/>
      <c r="H4831" s="3">
        <v>0</v>
      </c>
      <c r="I4831" s="9"/>
    </row>
    <row r="4832" spans="1:9">
      <c r="A4832" t="s">
        <v>34</v>
      </c>
      <c r="B4832" t="s">
        <v>802</v>
      </c>
      <c r="C4832" t="str">
        <f t="shared" si="75"/>
        <v xml:space="preserve"> </v>
      </c>
      <c r="D4832">
        <v>2</v>
      </c>
      <c r="E4832">
        <v>2</v>
      </c>
      <c r="F4832" t="s">
        <v>803</v>
      </c>
      <c r="G4832" s="3"/>
      <c r="H4832" s="3">
        <v>0</v>
      </c>
      <c r="I4832" s="9"/>
    </row>
    <row r="4833" spans="1:9">
      <c r="A4833" s="1" t="s">
        <v>34</v>
      </c>
      <c r="B4833" s="1" t="s">
        <v>802</v>
      </c>
      <c r="C4833" t="str">
        <f t="shared" si="75"/>
        <v xml:space="preserve"> </v>
      </c>
      <c r="D4833" s="1">
        <v>2</v>
      </c>
      <c r="E4833" s="1">
        <v>2</v>
      </c>
      <c r="F4833" s="1" t="s">
        <v>803</v>
      </c>
      <c r="G4833" s="3"/>
      <c r="H4833" s="3">
        <v>0</v>
      </c>
      <c r="I4833" s="9"/>
    </row>
    <row r="4834" spans="1:9">
      <c r="A4834" t="s">
        <v>34</v>
      </c>
      <c r="B4834" t="s">
        <v>802</v>
      </c>
      <c r="C4834" t="str">
        <f t="shared" si="75"/>
        <v xml:space="preserve"> </v>
      </c>
      <c r="D4834">
        <v>2</v>
      </c>
      <c r="E4834">
        <v>2</v>
      </c>
      <c r="F4834" t="s">
        <v>803</v>
      </c>
      <c r="G4834" s="3"/>
      <c r="H4834" s="3">
        <v>0</v>
      </c>
      <c r="I4834" s="9"/>
    </row>
    <row r="4835" spans="1:9">
      <c r="A4835" s="1" t="s">
        <v>34</v>
      </c>
      <c r="B4835" s="1" t="s">
        <v>802</v>
      </c>
      <c r="C4835" t="str">
        <f t="shared" si="75"/>
        <v xml:space="preserve"> </v>
      </c>
      <c r="D4835" s="1">
        <v>2</v>
      </c>
      <c r="E4835" s="1">
        <v>2</v>
      </c>
      <c r="F4835" s="1" t="s">
        <v>803</v>
      </c>
      <c r="G4835" s="3"/>
      <c r="H4835" s="3">
        <v>0</v>
      </c>
      <c r="I4835" s="9"/>
    </row>
    <row r="4836" spans="1:9">
      <c r="A4836" t="s">
        <v>34</v>
      </c>
      <c r="B4836" t="s">
        <v>802</v>
      </c>
      <c r="C4836" t="str">
        <f t="shared" si="75"/>
        <v xml:space="preserve"> </v>
      </c>
      <c r="D4836">
        <v>2</v>
      </c>
      <c r="E4836">
        <v>2</v>
      </c>
      <c r="F4836" t="s">
        <v>803</v>
      </c>
      <c r="G4836" s="3"/>
      <c r="H4836" s="3">
        <v>0</v>
      </c>
      <c r="I4836" s="9"/>
    </row>
    <row r="4837" spans="1:9">
      <c r="A4837" s="1" t="s">
        <v>34</v>
      </c>
      <c r="B4837" s="1" t="s">
        <v>802</v>
      </c>
      <c r="C4837" t="str">
        <f t="shared" si="75"/>
        <v xml:space="preserve"> </v>
      </c>
      <c r="D4837" s="1">
        <v>2</v>
      </c>
      <c r="E4837" s="1">
        <v>2</v>
      </c>
      <c r="F4837" s="1" t="s">
        <v>803</v>
      </c>
      <c r="G4837" s="3"/>
      <c r="H4837" s="3">
        <v>0</v>
      </c>
      <c r="I4837" s="9"/>
    </row>
    <row r="4838" spans="1:9">
      <c r="A4838" t="s">
        <v>34</v>
      </c>
      <c r="B4838" t="s">
        <v>802</v>
      </c>
      <c r="C4838" t="str">
        <f t="shared" si="75"/>
        <v xml:space="preserve"> </v>
      </c>
      <c r="D4838">
        <v>2</v>
      </c>
      <c r="E4838">
        <v>2</v>
      </c>
      <c r="F4838" t="s">
        <v>803</v>
      </c>
      <c r="G4838" s="3"/>
      <c r="H4838" s="3">
        <v>0</v>
      </c>
      <c r="I4838" s="9"/>
    </row>
    <row r="4839" spans="1:9">
      <c r="A4839" s="1" t="s">
        <v>34</v>
      </c>
      <c r="B4839" s="1" t="s">
        <v>802</v>
      </c>
      <c r="C4839" t="str">
        <f t="shared" si="75"/>
        <v xml:space="preserve"> </v>
      </c>
      <c r="D4839" s="1">
        <v>2</v>
      </c>
      <c r="E4839" s="1">
        <v>2</v>
      </c>
      <c r="F4839" s="1" t="s">
        <v>803</v>
      </c>
      <c r="G4839" s="3"/>
      <c r="H4839" s="3">
        <v>0</v>
      </c>
      <c r="I4839" s="9"/>
    </row>
    <row r="4840" spans="1:9">
      <c r="A4840" t="s">
        <v>34</v>
      </c>
      <c r="B4840" t="s">
        <v>802</v>
      </c>
      <c r="C4840" t="str">
        <f t="shared" si="75"/>
        <v xml:space="preserve"> </v>
      </c>
      <c r="D4840">
        <v>2</v>
      </c>
      <c r="E4840">
        <v>2</v>
      </c>
      <c r="F4840" t="s">
        <v>803</v>
      </c>
      <c r="G4840" s="3"/>
      <c r="H4840" s="3">
        <v>0</v>
      </c>
      <c r="I4840" s="9"/>
    </row>
    <row r="4841" spans="1:9">
      <c r="A4841" s="1" t="s">
        <v>34</v>
      </c>
      <c r="B4841" s="1" t="s">
        <v>802</v>
      </c>
      <c r="C4841" t="str">
        <f t="shared" si="75"/>
        <v xml:space="preserve"> </v>
      </c>
      <c r="D4841" s="1">
        <v>2</v>
      </c>
      <c r="E4841" s="1">
        <v>2</v>
      </c>
      <c r="F4841" s="1" t="s">
        <v>803</v>
      </c>
      <c r="G4841" s="3"/>
      <c r="H4841" s="3">
        <v>0</v>
      </c>
      <c r="I4841" s="9"/>
    </row>
    <row r="4842" spans="1:9">
      <c r="A4842" t="s">
        <v>34</v>
      </c>
      <c r="B4842" t="s">
        <v>802</v>
      </c>
      <c r="C4842" t="str">
        <f t="shared" si="75"/>
        <v>2555</v>
      </c>
      <c r="D4842">
        <v>2</v>
      </c>
      <c r="E4842">
        <v>2</v>
      </c>
      <c r="F4842" t="s">
        <v>803</v>
      </c>
      <c r="G4842" t="s">
        <v>15</v>
      </c>
      <c r="H4842" s="2">
        <f>H4826-SUMIF(G4827:G4841,"&lt;&gt;",H4827:H4841)</f>
        <v>0</v>
      </c>
    </row>
    <row r="4843" spans="1:9">
      <c r="A4843" s="1"/>
      <c r="B4843" s="1"/>
      <c r="C4843" t="str">
        <f t="shared" si="75"/>
        <v xml:space="preserve"> </v>
      </c>
      <c r="D4843" s="1"/>
      <c r="E4843" s="1"/>
      <c r="F4843" s="1"/>
      <c r="G4843" s="1"/>
      <c r="H4843" s="1"/>
      <c r="I4843" s="43"/>
    </row>
    <row r="4844" spans="1:9">
      <c r="A4844" t="s">
        <v>8</v>
      </c>
      <c r="B4844" t="s">
        <v>804</v>
      </c>
      <c r="C4844" t="str">
        <f t="shared" si="75"/>
        <v xml:space="preserve"> </v>
      </c>
      <c r="D4844">
        <v>1</v>
      </c>
      <c r="E4844">
        <v>1</v>
      </c>
      <c r="F4844" t="s">
        <v>805</v>
      </c>
      <c r="G4844" t="s">
        <v>13</v>
      </c>
      <c r="H4844" s="2">
        <f>VLOOKUP(B4844,'uc_2024-25'!D:U, 18, FALSE)</f>
        <v>0</v>
      </c>
      <c r="I4844" s="9"/>
    </row>
    <row r="4845" spans="1:9">
      <c r="A4845" s="1" t="s">
        <v>8</v>
      </c>
      <c r="B4845" s="1" t="s">
        <v>804</v>
      </c>
      <c r="C4845" t="str">
        <f t="shared" si="75"/>
        <v xml:space="preserve"> </v>
      </c>
      <c r="D4845" s="1">
        <v>1</v>
      </c>
      <c r="E4845" s="1">
        <v>1</v>
      </c>
      <c r="F4845" s="1" t="s">
        <v>805</v>
      </c>
      <c r="G4845" s="4" t="str">
        <f>VLOOKUP(B4844,'uc_2024-25'!D:AB, 25, FALSE)</f>
        <v>Coordenação externa ao ISA</v>
      </c>
      <c r="H4845" s="3">
        <v>0</v>
      </c>
      <c r="I4845" s="9"/>
    </row>
    <row r="4846" spans="1:9">
      <c r="A4846" t="s">
        <v>8</v>
      </c>
      <c r="B4846" t="s">
        <v>804</v>
      </c>
      <c r="C4846" t="str">
        <f t="shared" si="75"/>
        <v xml:space="preserve"> </v>
      </c>
      <c r="D4846">
        <v>1</v>
      </c>
      <c r="E4846">
        <v>1</v>
      </c>
      <c r="F4846" t="s">
        <v>805</v>
      </c>
      <c r="G4846" s="3"/>
      <c r="H4846" s="3">
        <v>0</v>
      </c>
      <c r="I4846" s="9"/>
    </row>
    <row r="4847" spans="1:9">
      <c r="A4847" s="1" t="s">
        <v>8</v>
      </c>
      <c r="B4847" s="1" t="s">
        <v>804</v>
      </c>
      <c r="C4847" t="str">
        <f t="shared" si="75"/>
        <v xml:space="preserve"> </v>
      </c>
      <c r="D4847" s="1">
        <v>1</v>
      </c>
      <c r="E4847" s="1">
        <v>1</v>
      </c>
      <c r="F4847" s="1" t="s">
        <v>805</v>
      </c>
      <c r="G4847" s="3"/>
      <c r="H4847" s="3">
        <v>0</v>
      </c>
      <c r="I4847" s="9"/>
    </row>
    <row r="4848" spans="1:9">
      <c r="A4848" t="s">
        <v>8</v>
      </c>
      <c r="B4848" t="s">
        <v>804</v>
      </c>
      <c r="C4848" t="str">
        <f t="shared" si="75"/>
        <v xml:space="preserve"> </v>
      </c>
      <c r="D4848">
        <v>1</v>
      </c>
      <c r="E4848">
        <v>1</v>
      </c>
      <c r="F4848" t="s">
        <v>805</v>
      </c>
      <c r="G4848" s="3"/>
      <c r="H4848" s="3">
        <v>0</v>
      </c>
      <c r="I4848" s="9"/>
    </row>
    <row r="4849" spans="1:9">
      <c r="A4849" s="1" t="s">
        <v>8</v>
      </c>
      <c r="B4849" s="1" t="s">
        <v>804</v>
      </c>
      <c r="C4849" t="str">
        <f t="shared" si="75"/>
        <v xml:space="preserve"> </v>
      </c>
      <c r="D4849" s="1">
        <v>1</v>
      </c>
      <c r="E4849" s="1">
        <v>1</v>
      </c>
      <c r="F4849" s="1" t="s">
        <v>805</v>
      </c>
      <c r="G4849" s="3"/>
      <c r="H4849" s="3">
        <v>0</v>
      </c>
      <c r="I4849" s="9"/>
    </row>
    <row r="4850" spans="1:9">
      <c r="A4850" t="s">
        <v>8</v>
      </c>
      <c r="B4850" t="s">
        <v>804</v>
      </c>
      <c r="C4850" t="str">
        <f t="shared" si="75"/>
        <v xml:space="preserve"> </v>
      </c>
      <c r="D4850">
        <v>1</v>
      </c>
      <c r="E4850">
        <v>1</v>
      </c>
      <c r="F4850" t="s">
        <v>805</v>
      </c>
      <c r="G4850" s="3"/>
      <c r="H4850" s="3">
        <v>0</v>
      </c>
      <c r="I4850" s="9"/>
    </row>
    <row r="4851" spans="1:9">
      <c r="A4851" s="1" t="s">
        <v>8</v>
      </c>
      <c r="B4851" s="1" t="s">
        <v>804</v>
      </c>
      <c r="C4851" t="str">
        <f t="shared" si="75"/>
        <v xml:space="preserve"> </v>
      </c>
      <c r="D4851" s="1">
        <v>1</v>
      </c>
      <c r="E4851" s="1">
        <v>1</v>
      </c>
      <c r="F4851" s="1" t="s">
        <v>805</v>
      </c>
      <c r="G4851" s="3"/>
      <c r="H4851" s="3">
        <v>0</v>
      </c>
      <c r="I4851" s="9"/>
    </row>
    <row r="4852" spans="1:9">
      <c r="A4852" t="s">
        <v>8</v>
      </c>
      <c r="B4852" t="s">
        <v>804</v>
      </c>
      <c r="C4852" t="str">
        <f t="shared" si="75"/>
        <v xml:space="preserve"> </v>
      </c>
      <c r="D4852">
        <v>1</v>
      </c>
      <c r="E4852">
        <v>1</v>
      </c>
      <c r="F4852" t="s">
        <v>805</v>
      </c>
      <c r="G4852" s="3"/>
      <c r="H4852" s="3">
        <v>0</v>
      </c>
      <c r="I4852" s="9"/>
    </row>
    <row r="4853" spans="1:9">
      <c r="A4853" s="1" t="s">
        <v>8</v>
      </c>
      <c r="B4853" s="1" t="s">
        <v>804</v>
      </c>
      <c r="C4853" t="str">
        <f t="shared" si="75"/>
        <v xml:space="preserve"> </v>
      </c>
      <c r="D4853" s="1">
        <v>1</v>
      </c>
      <c r="E4853" s="1">
        <v>1</v>
      </c>
      <c r="F4853" s="1" t="s">
        <v>805</v>
      </c>
      <c r="G4853" s="3"/>
      <c r="H4853" s="3">
        <v>0</v>
      </c>
      <c r="I4853" s="9"/>
    </row>
    <row r="4854" spans="1:9">
      <c r="A4854" t="s">
        <v>8</v>
      </c>
      <c r="B4854" t="s">
        <v>804</v>
      </c>
      <c r="C4854" t="str">
        <f t="shared" si="75"/>
        <v xml:space="preserve"> </v>
      </c>
      <c r="D4854">
        <v>1</v>
      </c>
      <c r="E4854">
        <v>1</v>
      </c>
      <c r="F4854" t="s">
        <v>805</v>
      </c>
      <c r="G4854" s="3"/>
      <c r="H4854" s="3">
        <v>0</v>
      </c>
      <c r="I4854" s="9"/>
    </row>
    <row r="4855" spans="1:9">
      <c r="A4855" s="1" t="s">
        <v>8</v>
      </c>
      <c r="B4855" s="1" t="s">
        <v>804</v>
      </c>
      <c r="C4855" t="str">
        <f t="shared" si="75"/>
        <v xml:space="preserve"> </v>
      </c>
      <c r="D4855" s="1">
        <v>1</v>
      </c>
      <c r="E4855" s="1">
        <v>1</v>
      </c>
      <c r="F4855" s="1" t="s">
        <v>805</v>
      </c>
      <c r="G4855" s="3"/>
      <c r="H4855" s="3">
        <v>0</v>
      </c>
      <c r="I4855" s="9"/>
    </row>
    <row r="4856" spans="1:9">
      <c r="A4856" t="s">
        <v>8</v>
      </c>
      <c r="B4856" t="s">
        <v>804</v>
      </c>
      <c r="C4856" t="str">
        <f t="shared" si="75"/>
        <v xml:space="preserve"> </v>
      </c>
      <c r="D4856">
        <v>1</v>
      </c>
      <c r="E4856">
        <v>1</v>
      </c>
      <c r="F4856" t="s">
        <v>805</v>
      </c>
      <c r="G4856" s="3"/>
      <c r="H4856" s="3">
        <v>0</v>
      </c>
      <c r="I4856" s="9"/>
    </row>
    <row r="4857" spans="1:9">
      <c r="A4857" s="1" t="s">
        <v>8</v>
      </c>
      <c r="B4857" s="1" t="s">
        <v>804</v>
      </c>
      <c r="C4857" t="str">
        <f t="shared" si="75"/>
        <v xml:space="preserve"> </v>
      </c>
      <c r="D4857" s="1">
        <v>1</v>
      </c>
      <c r="E4857" s="1">
        <v>1</v>
      </c>
      <c r="F4857" s="1" t="s">
        <v>805</v>
      </c>
      <c r="G4857" s="3"/>
      <c r="H4857" s="3">
        <v>0</v>
      </c>
      <c r="I4857" s="9"/>
    </row>
    <row r="4858" spans="1:9">
      <c r="A4858" t="s">
        <v>8</v>
      </c>
      <c r="B4858" t="s">
        <v>804</v>
      </c>
      <c r="C4858" t="str">
        <f t="shared" si="75"/>
        <v xml:space="preserve"> </v>
      </c>
      <c r="D4858">
        <v>1</v>
      </c>
      <c r="E4858">
        <v>1</v>
      </c>
      <c r="F4858" t="s">
        <v>805</v>
      </c>
      <c r="G4858" s="3"/>
      <c r="H4858" s="3">
        <v>0</v>
      </c>
      <c r="I4858" s="9"/>
    </row>
    <row r="4859" spans="1:9">
      <c r="A4859" s="1" t="s">
        <v>8</v>
      </c>
      <c r="B4859" s="1" t="s">
        <v>804</v>
      </c>
      <c r="C4859" t="str">
        <f t="shared" si="75"/>
        <v xml:space="preserve"> </v>
      </c>
      <c r="D4859" s="1">
        <v>1</v>
      </c>
      <c r="E4859" s="1">
        <v>1</v>
      </c>
      <c r="F4859" s="1" t="s">
        <v>805</v>
      </c>
      <c r="G4859" s="3"/>
      <c r="H4859" s="3">
        <v>0</v>
      </c>
      <c r="I4859" s="9"/>
    </row>
    <row r="4860" spans="1:9">
      <c r="A4860" t="s">
        <v>8</v>
      </c>
      <c r="B4860" t="s">
        <v>804</v>
      </c>
      <c r="C4860" t="str">
        <f t="shared" si="75"/>
        <v>cod91921898</v>
      </c>
      <c r="D4860">
        <v>1</v>
      </c>
      <c r="E4860">
        <v>1</v>
      </c>
      <c r="F4860" t="s">
        <v>805</v>
      </c>
      <c r="G4860" t="s">
        <v>15</v>
      </c>
      <c r="H4860" s="2">
        <f>H4844-SUMIF(G4845:G4859,"&lt;&gt;",H4845:H4859)</f>
        <v>0</v>
      </c>
    </row>
    <row r="4861" spans="1:9">
      <c r="A4861" s="1"/>
      <c r="B4861" s="1"/>
      <c r="C4861" t="str">
        <f t="shared" si="75"/>
        <v xml:space="preserve"> </v>
      </c>
      <c r="D4861" s="1"/>
      <c r="E4861" s="1"/>
      <c r="F4861" s="1"/>
      <c r="G4861" s="1"/>
      <c r="H4861" s="1"/>
      <c r="I4861" s="43"/>
    </row>
    <row r="4862" spans="1:9">
      <c r="A4862" t="s">
        <v>34</v>
      </c>
      <c r="B4862" t="s">
        <v>806</v>
      </c>
      <c r="C4862" t="str">
        <f t="shared" si="75"/>
        <v xml:space="preserve"> </v>
      </c>
      <c r="D4862">
        <v>2</v>
      </c>
      <c r="E4862">
        <v>1</v>
      </c>
      <c r="F4862" t="s">
        <v>807</v>
      </c>
      <c r="G4862" t="s">
        <v>13</v>
      </c>
      <c r="H4862" s="2">
        <f>VLOOKUP(B4862,'uc_2024-25'!D:U, 18, FALSE)</f>
        <v>84</v>
      </c>
      <c r="I4862" s="9"/>
    </row>
    <row r="4863" spans="1:9">
      <c r="A4863" s="1" t="s">
        <v>34</v>
      </c>
      <c r="B4863" s="1" t="s">
        <v>806</v>
      </c>
      <c r="C4863" t="str">
        <f t="shared" si="75"/>
        <v xml:space="preserve"> </v>
      </c>
      <c r="D4863" s="1">
        <v>2</v>
      </c>
      <c r="E4863" s="1">
        <v>1</v>
      </c>
      <c r="F4863" s="1" t="s">
        <v>807</v>
      </c>
      <c r="G4863" s="4" t="str">
        <f>VLOOKUP(B4862,'uc_2024-25'!D:AB, 25, FALSE)</f>
        <v>Maria Isabel Nunes Januário</v>
      </c>
      <c r="H4863" s="3">
        <v>84</v>
      </c>
      <c r="I4863" s="9"/>
    </row>
    <row r="4864" spans="1:9">
      <c r="A4864" t="s">
        <v>34</v>
      </c>
      <c r="B4864" t="s">
        <v>806</v>
      </c>
      <c r="C4864" t="str">
        <f t="shared" si="75"/>
        <v xml:space="preserve"> </v>
      </c>
      <c r="D4864">
        <v>2</v>
      </c>
      <c r="E4864">
        <v>1</v>
      </c>
      <c r="F4864" t="s">
        <v>807</v>
      </c>
      <c r="G4864" s="3"/>
      <c r="H4864" s="3">
        <v>0</v>
      </c>
      <c r="I4864" s="9"/>
    </row>
    <row r="4865" spans="1:9">
      <c r="A4865" s="1" t="s">
        <v>34</v>
      </c>
      <c r="B4865" s="1" t="s">
        <v>806</v>
      </c>
      <c r="C4865" t="str">
        <f t="shared" si="75"/>
        <v xml:space="preserve"> </v>
      </c>
      <c r="D4865" s="1">
        <v>2</v>
      </c>
      <c r="E4865" s="1">
        <v>1</v>
      </c>
      <c r="F4865" s="1" t="s">
        <v>807</v>
      </c>
      <c r="G4865" s="3"/>
      <c r="H4865" s="3">
        <v>0</v>
      </c>
      <c r="I4865" s="9"/>
    </row>
    <row r="4866" spans="1:9">
      <c r="A4866" t="s">
        <v>34</v>
      </c>
      <c r="B4866" t="s">
        <v>806</v>
      </c>
      <c r="C4866" t="str">
        <f t="shared" si="75"/>
        <v xml:space="preserve"> </v>
      </c>
      <c r="D4866">
        <v>2</v>
      </c>
      <c r="E4866">
        <v>1</v>
      </c>
      <c r="F4866" t="s">
        <v>807</v>
      </c>
      <c r="G4866" s="3"/>
      <c r="H4866" s="3">
        <v>0</v>
      </c>
      <c r="I4866" s="9"/>
    </row>
    <row r="4867" spans="1:9">
      <c r="A4867" s="1" t="s">
        <v>34</v>
      </c>
      <c r="B4867" s="1" t="s">
        <v>806</v>
      </c>
      <c r="C4867" t="str">
        <f t="shared" ref="C4867:C4930" si="76">IF(G4867="Em falta (positivo); A mais (negativo):",B4867," ")</f>
        <v xml:space="preserve"> </v>
      </c>
      <c r="D4867" s="1">
        <v>2</v>
      </c>
      <c r="E4867" s="1">
        <v>1</v>
      </c>
      <c r="F4867" s="1" t="s">
        <v>807</v>
      </c>
      <c r="G4867" s="3"/>
      <c r="H4867" s="3">
        <v>0</v>
      </c>
      <c r="I4867" s="9"/>
    </row>
    <row r="4868" spans="1:9">
      <c r="A4868" t="s">
        <v>34</v>
      </c>
      <c r="B4868" t="s">
        <v>806</v>
      </c>
      <c r="C4868" t="str">
        <f t="shared" si="76"/>
        <v xml:space="preserve"> </v>
      </c>
      <c r="D4868">
        <v>2</v>
      </c>
      <c r="E4868">
        <v>1</v>
      </c>
      <c r="F4868" t="s">
        <v>807</v>
      </c>
      <c r="G4868" s="3"/>
      <c r="H4868" s="3">
        <v>0</v>
      </c>
      <c r="I4868" s="9"/>
    </row>
    <row r="4869" spans="1:9">
      <c r="A4869" s="1" t="s">
        <v>34</v>
      </c>
      <c r="B4869" s="1" t="s">
        <v>806</v>
      </c>
      <c r="C4869" t="str">
        <f t="shared" si="76"/>
        <v xml:space="preserve"> </v>
      </c>
      <c r="D4869" s="1">
        <v>2</v>
      </c>
      <c r="E4869" s="1">
        <v>1</v>
      </c>
      <c r="F4869" s="1" t="s">
        <v>807</v>
      </c>
      <c r="G4869" s="3"/>
      <c r="H4869" s="3">
        <v>0</v>
      </c>
      <c r="I4869" s="9"/>
    </row>
    <row r="4870" spans="1:9">
      <c r="A4870" t="s">
        <v>34</v>
      </c>
      <c r="B4870" t="s">
        <v>806</v>
      </c>
      <c r="C4870" t="str">
        <f t="shared" si="76"/>
        <v xml:space="preserve"> </v>
      </c>
      <c r="D4870">
        <v>2</v>
      </c>
      <c r="E4870">
        <v>1</v>
      </c>
      <c r="F4870" t="s">
        <v>807</v>
      </c>
      <c r="G4870" s="3"/>
      <c r="H4870" s="3">
        <v>0</v>
      </c>
      <c r="I4870" s="9"/>
    </row>
    <row r="4871" spans="1:9">
      <c r="A4871" s="1" t="s">
        <v>34</v>
      </c>
      <c r="B4871" s="1" t="s">
        <v>806</v>
      </c>
      <c r="C4871" t="str">
        <f t="shared" si="76"/>
        <v xml:space="preserve"> </v>
      </c>
      <c r="D4871" s="1">
        <v>2</v>
      </c>
      <c r="E4871" s="1">
        <v>1</v>
      </c>
      <c r="F4871" s="1" t="s">
        <v>807</v>
      </c>
      <c r="G4871" s="3"/>
      <c r="H4871" s="3">
        <v>0</v>
      </c>
      <c r="I4871" s="9"/>
    </row>
    <row r="4872" spans="1:9">
      <c r="A4872" t="s">
        <v>34</v>
      </c>
      <c r="B4872" t="s">
        <v>806</v>
      </c>
      <c r="C4872" t="str">
        <f t="shared" si="76"/>
        <v xml:space="preserve"> </v>
      </c>
      <c r="D4872">
        <v>2</v>
      </c>
      <c r="E4872">
        <v>1</v>
      </c>
      <c r="F4872" t="s">
        <v>807</v>
      </c>
      <c r="G4872" s="3"/>
      <c r="H4872" s="3">
        <v>0</v>
      </c>
      <c r="I4872" s="9"/>
    </row>
    <row r="4873" spans="1:9">
      <c r="A4873" s="1" t="s">
        <v>34</v>
      </c>
      <c r="B4873" s="1" t="s">
        <v>806</v>
      </c>
      <c r="C4873" t="str">
        <f t="shared" si="76"/>
        <v xml:space="preserve"> </v>
      </c>
      <c r="D4873" s="1">
        <v>2</v>
      </c>
      <c r="E4873" s="1">
        <v>1</v>
      </c>
      <c r="F4873" s="1" t="s">
        <v>807</v>
      </c>
      <c r="G4873" s="3"/>
      <c r="H4873" s="3">
        <v>0</v>
      </c>
      <c r="I4873" s="9"/>
    </row>
    <row r="4874" spans="1:9">
      <c r="A4874" t="s">
        <v>34</v>
      </c>
      <c r="B4874" t="s">
        <v>806</v>
      </c>
      <c r="C4874" t="str">
        <f t="shared" si="76"/>
        <v xml:space="preserve"> </v>
      </c>
      <c r="D4874">
        <v>2</v>
      </c>
      <c r="E4874">
        <v>1</v>
      </c>
      <c r="F4874" t="s">
        <v>807</v>
      </c>
      <c r="G4874" s="3"/>
      <c r="H4874" s="3">
        <v>0</v>
      </c>
      <c r="I4874" s="9"/>
    </row>
    <row r="4875" spans="1:9">
      <c r="A4875" s="1" t="s">
        <v>34</v>
      </c>
      <c r="B4875" s="1" t="s">
        <v>806</v>
      </c>
      <c r="C4875" t="str">
        <f t="shared" si="76"/>
        <v xml:space="preserve"> </v>
      </c>
      <c r="D4875" s="1">
        <v>2</v>
      </c>
      <c r="E4875" s="1">
        <v>1</v>
      </c>
      <c r="F4875" s="1" t="s">
        <v>807</v>
      </c>
      <c r="G4875" s="3"/>
      <c r="H4875" s="3">
        <v>0</v>
      </c>
      <c r="I4875" s="9"/>
    </row>
    <row r="4876" spans="1:9">
      <c r="A4876" t="s">
        <v>34</v>
      </c>
      <c r="B4876" t="s">
        <v>806</v>
      </c>
      <c r="C4876" t="str">
        <f t="shared" si="76"/>
        <v xml:space="preserve"> </v>
      </c>
      <c r="D4876">
        <v>2</v>
      </c>
      <c r="E4876">
        <v>1</v>
      </c>
      <c r="F4876" t="s">
        <v>807</v>
      </c>
      <c r="G4876" s="3"/>
      <c r="H4876" s="3">
        <v>0</v>
      </c>
      <c r="I4876" s="9"/>
    </row>
    <row r="4877" spans="1:9">
      <c r="A4877" s="1" t="s">
        <v>34</v>
      </c>
      <c r="B4877" s="1" t="s">
        <v>806</v>
      </c>
      <c r="C4877" t="str">
        <f t="shared" si="76"/>
        <v xml:space="preserve"> </v>
      </c>
      <c r="D4877" s="1">
        <v>2</v>
      </c>
      <c r="E4877" s="1">
        <v>1</v>
      </c>
      <c r="F4877" s="1" t="s">
        <v>807</v>
      </c>
      <c r="G4877" s="3"/>
      <c r="H4877" s="3">
        <v>0</v>
      </c>
      <c r="I4877" s="9"/>
    </row>
    <row r="4878" spans="1:9">
      <c r="A4878" t="s">
        <v>34</v>
      </c>
      <c r="B4878" t="s">
        <v>806</v>
      </c>
      <c r="C4878" t="str">
        <f t="shared" si="76"/>
        <v>2556</v>
      </c>
      <c r="D4878">
        <v>2</v>
      </c>
      <c r="E4878">
        <v>1</v>
      </c>
      <c r="F4878" t="s">
        <v>807</v>
      </c>
      <c r="G4878" t="s">
        <v>15</v>
      </c>
      <c r="H4878" s="2">
        <f>H4862-SUMIF(G4863:G4877,"&lt;&gt;",H4863:H4877)</f>
        <v>0</v>
      </c>
    </row>
    <row r="4879" spans="1:9">
      <c r="A4879" s="1"/>
      <c r="B4879" s="1"/>
      <c r="C4879" t="str">
        <f t="shared" si="76"/>
        <v xml:space="preserve"> </v>
      </c>
      <c r="D4879" s="1"/>
      <c r="E4879" s="1"/>
      <c r="F4879" s="1"/>
      <c r="G4879" s="1"/>
      <c r="H4879" s="1"/>
      <c r="I4879" s="43"/>
    </row>
    <row r="4880" spans="1:9">
      <c r="A4880" t="s">
        <v>34</v>
      </c>
      <c r="B4880" t="s">
        <v>808</v>
      </c>
      <c r="C4880" t="str">
        <f t="shared" si="76"/>
        <v xml:space="preserve"> </v>
      </c>
      <c r="D4880">
        <v>3</v>
      </c>
      <c r="E4880">
        <v>2</v>
      </c>
      <c r="F4880" t="s">
        <v>809</v>
      </c>
      <c r="G4880" t="s">
        <v>13</v>
      </c>
      <c r="H4880" s="2">
        <f>VLOOKUP(B4880,'uc_2024-25'!D:U, 18, FALSE)</f>
        <v>91</v>
      </c>
      <c r="I4880" s="9"/>
    </row>
    <row r="4881" spans="1:9">
      <c r="A4881" s="1" t="s">
        <v>34</v>
      </c>
      <c r="B4881" s="1" t="s">
        <v>808</v>
      </c>
      <c r="C4881" t="str">
        <f t="shared" si="76"/>
        <v xml:space="preserve"> </v>
      </c>
      <c r="D4881" s="1">
        <v>3</v>
      </c>
      <c r="E4881" s="1">
        <v>2</v>
      </c>
      <c r="F4881" s="1" t="s">
        <v>809</v>
      </c>
      <c r="G4881" s="4" t="str">
        <f>VLOOKUP(B4880,'uc_2024-25'!D:AB, 25, FALSE)</f>
        <v>Margarida Gomes Moldão Martins</v>
      </c>
      <c r="H4881" s="3">
        <v>71.5</v>
      </c>
      <c r="I4881" s="9"/>
    </row>
    <row r="4882" spans="1:9">
      <c r="A4882" t="s">
        <v>34</v>
      </c>
      <c r="B4882" t="s">
        <v>808</v>
      </c>
      <c r="C4882" t="str">
        <f t="shared" si="76"/>
        <v xml:space="preserve"> </v>
      </c>
      <c r="D4882">
        <v>3</v>
      </c>
      <c r="E4882">
        <v>2</v>
      </c>
      <c r="F4882" t="s">
        <v>809</v>
      </c>
      <c r="G4882" s="3" t="s">
        <v>203</v>
      </c>
      <c r="H4882" s="3">
        <v>19.5</v>
      </c>
      <c r="I4882" s="9"/>
    </row>
    <row r="4883" spans="1:9">
      <c r="A4883" s="1" t="s">
        <v>34</v>
      </c>
      <c r="B4883" s="1" t="s">
        <v>808</v>
      </c>
      <c r="C4883" t="str">
        <f t="shared" si="76"/>
        <v xml:space="preserve"> </v>
      </c>
      <c r="D4883" s="1">
        <v>3</v>
      </c>
      <c r="E4883" s="1">
        <v>2</v>
      </c>
      <c r="F4883" s="1" t="s">
        <v>809</v>
      </c>
      <c r="G4883" s="3"/>
      <c r="H4883" s="3">
        <v>0</v>
      </c>
      <c r="I4883" s="9"/>
    </row>
    <row r="4884" spans="1:9">
      <c r="A4884" t="s">
        <v>34</v>
      </c>
      <c r="B4884" t="s">
        <v>808</v>
      </c>
      <c r="C4884" t="str">
        <f t="shared" si="76"/>
        <v xml:space="preserve"> </v>
      </c>
      <c r="D4884">
        <v>3</v>
      </c>
      <c r="E4884">
        <v>2</v>
      </c>
      <c r="F4884" t="s">
        <v>809</v>
      </c>
      <c r="G4884" s="3"/>
      <c r="H4884" s="3">
        <v>0</v>
      </c>
      <c r="I4884" s="9"/>
    </row>
    <row r="4885" spans="1:9">
      <c r="A4885" s="1" t="s">
        <v>34</v>
      </c>
      <c r="B4885" s="1" t="s">
        <v>808</v>
      </c>
      <c r="C4885" t="str">
        <f t="shared" si="76"/>
        <v xml:space="preserve"> </v>
      </c>
      <c r="D4885" s="1">
        <v>3</v>
      </c>
      <c r="E4885" s="1">
        <v>2</v>
      </c>
      <c r="F4885" s="1" t="s">
        <v>809</v>
      </c>
      <c r="G4885" s="3"/>
      <c r="H4885" s="3">
        <v>0</v>
      </c>
      <c r="I4885" s="9"/>
    </row>
    <row r="4886" spans="1:9">
      <c r="A4886" t="s">
        <v>34</v>
      </c>
      <c r="B4886" t="s">
        <v>808</v>
      </c>
      <c r="C4886" t="str">
        <f t="shared" si="76"/>
        <v xml:space="preserve"> </v>
      </c>
      <c r="D4886">
        <v>3</v>
      </c>
      <c r="E4886">
        <v>2</v>
      </c>
      <c r="F4886" t="s">
        <v>809</v>
      </c>
      <c r="G4886" s="3"/>
      <c r="H4886" s="3">
        <v>0</v>
      </c>
      <c r="I4886" s="9"/>
    </row>
    <row r="4887" spans="1:9">
      <c r="A4887" s="1" t="s">
        <v>34</v>
      </c>
      <c r="B4887" s="1" t="s">
        <v>808</v>
      </c>
      <c r="C4887" t="str">
        <f t="shared" si="76"/>
        <v xml:space="preserve"> </v>
      </c>
      <c r="D4887" s="1">
        <v>3</v>
      </c>
      <c r="E4887" s="1">
        <v>2</v>
      </c>
      <c r="F4887" s="1" t="s">
        <v>809</v>
      </c>
      <c r="G4887" s="3"/>
      <c r="H4887" s="3">
        <v>0</v>
      </c>
      <c r="I4887" s="9"/>
    </row>
    <row r="4888" spans="1:9">
      <c r="A4888" t="s">
        <v>34</v>
      </c>
      <c r="B4888" t="s">
        <v>808</v>
      </c>
      <c r="C4888" t="str">
        <f t="shared" si="76"/>
        <v xml:space="preserve"> </v>
      </c>
      <c r="D4888">
        <v>3</v>
      </c>
      <c r="E4888">
        <v>2</v>
      </c>
      <c r="F4888" t="s">
        <v>809</v>
      </c>
      <c r="G4888" s="3"/>
      <c r="H4888" s="3">
        <v>0</v>
      </c>
      <c r="I4888" s="9"/>
    </row>
    <row r="4889" spans="1:9">
      <c r="A4889" s="1" t="s">
        <v>34</v>
      </c>
      <c r="B4889" s="1" t="s">
        <v>808</v>
      </c>
      <c r="C4889" t="str">
        <f t="shared" si="76"/>
        <v xml:space="preserve"> </v>
      </c>
      <c r="D4889" s="1">
        <v>3</v>
      </c>
      <c r="E4889" s="1">
        <v>2</v>
      </c>
      <c r="F4889" s="1" t="s">
        <v>809</v>
      </c>
      <c r="G4889" s="3"/>
      <c r="H4889" s="3">
        <v>0</v>
      </c>
      <c r="I4889" s="9"/>
    </row>
    <row r="4890" spans="1:9">
      <c r="A4890" t="s">
        <v>34</v>
      </c>
      <c r="B4890" t="s">
        <v>808</v>
      </c>
      <c r="C4890" t="str">
        <f t="shared" si="76"/>
        <v xml:space="preserve"> </v>
      </c>
      <c r="D4890">
        <v>3</v>
      </c>
      <c r="E4890">
        <v>2</v>
      </c>
      <c r="F4890" t="s">
        <v>809</v>
      </c>
      <c r="G4890" s="3"/>
      <c r="H4890" s="3">
        <v>0</v>
      </c>
      <c r="I4890" s="9"/>
    </row>
    <row r="4891" spans="1:9">
      <c r="A4891" s="1" t="s">
        <v>34</v>
      </c>
      <c r="B4891" s="1" t="s">
        <v>808</v>
      </c>
      <c r="C4891" t="str">
        <f t="shared" si="76"/>
        <v xml:space="preserve"> </v>
      </c>
      <c r="D4891" s="1">
        <v>3</v>
      </c>
      <c r="E4891" s="1">
        <v>2</v>
      </c>
      <c r="F4891" s="1" t="s">
        <v>809</v>
      </c>
      <c r="G4891" s="3"/>
      <c r="H4891" s="3">
        <v>0</v>
      </c>
      <c r="I4891" s="9"/>
    </row>
    <row r="4892" spans="1:9">
      <c r="A4892" t="s">
        <v>34</v>
      </c>
      <c r="B4892" t="s">
        <v>808</v>
      </c>
      <c r="C4892" t="str">
        <f t="shared" si="76"/>
        <v xml:space="preserve"> </v>
      </c>
      <c r="D4892">
        <v>3</v>
      </c>
      <c r="E4892">
        <v>2</v>
      </c>
      <c r="F4892" t="s">
        <v>809</v>
      </c>
      <c r="G4892" s="3"/>
      <c r="H4892" s="3">
        <v>0</v>
      </c>
      <c r="I4892" s="9"/>
    </row>
    <row r="4893" spans="1:9">
      <c r="A4893" s="1" t="s">
        <v>34</v>
      </c>
      <c r="B4893" s="1" t="s">
        <v>808</v>
      </c>
      <c r="C4893" t="str">
        <f t="shared" si="76"/>
        <v xml:space="preserve"> </v>
      </c>
      <c r="D4893" s="1">
        <v>3</v>
      </c>
      <c r="E4893" s="1">
        <v>2</v>
      </c>
      <c r="F4893" s="1" t="s">
        <v>809</v>
      </c>
      <c r="G4893" s="3"/>
      <c r="H4893" s="3">
        <v>0</v>
      </c>
      <c r="I4893" s="9"/>
    </row>
    <row r="4894" spans="1:9">
      <c r="A4894" t="s">
        <v>34</v>
      </c>
      <c r="B4894" t="s">
        <v>808</v>
      </c>
      <c r="C4894" t="str">
        <f t="shared" si="76"/>
        <v xml:space="preserve"> </v>
      </c>
      <c r="D4894">
        <v>3</v>
      </c>
      <c r="E4894">
        <v>2</v>
      </c>
      <c r="F4894" t="s">
        <v>809</v>
      </c>
      <c r="G4894" s="3"/>
      <c r="H4894" s="3">
        <v>0</v>
      </c>
      <c r="I4894" s="9"/>
    </row>
    <row r="4895" spans="1:9">
      <c r="A4895" s="1" t="s">
        <v>34</v>
      </c>
      <c r="B4895" s="1" t="s">
        <v>808</v>
      </c>
      <c r="C4895" t="str">
        <f t="shared" si="76"/>
        <v xml:space="preserve"> </v>
      </c>
      <c r="D4895" s="1">
        <v>3</v>
      </c>
      <c r="E4895" s="1">
        <v>2</v>
      </c>
      <c r="F4895" s="1" t="s">
        <v>809</v>
      </c>
      <c r="G4895" s="3"/>
      <c r="H4895" s="3">
        <v>0</v>
      </c>
      <c r="I4895" s="9"/>
    </row>
    <row r="4896" spans="1:9">
      <c r="A4896" t="s">
        <v>34</v>
      </c>
      <c r="B4896" t="s">
        <v>808</v>
      </c>
      <c r="C4896" t="str">
        <f t="shared" si="76"/>
        <v>2557</v>
      </c>
      <c r="D4896">
        <v>3</v>
      </c>
      <c r="E4896">
        <v>2</v>
      </c>
      <c r="F4896" t="s">
        <v>809</v>
      </c>
      <c r="G4896" t="s">
        <v>15</v>
      </c>
      <c r="H4896" s="2">
        <f>H4880-SUMIF(G4881:G4895,"&lt;&gt;",H4881:H4895)</f>
        <v>0</v>
      </c>
    </row>
    <row r="4897" spans="1:9">
      <c r="A4897" s="1"/>
      <c r="B4897" s="1"/>
      <c r="C4897" t="str">
        <f t="shared" si="76"/>
        <v xml:space="preserve"> </v>
      </c>
      <c r="D4897" s="1"/>
      <c r="E4897" s="1"/>
      <c r="F4897" s="1"/>
      <c r="G4897" s="1"/>
      <c r="H4897" s="1"/>
      <c r="I4897" s="43"/>
    </row>
    <row r="4898" spans="1:9">
      <c r="A4898" t="s">
        <v>16</v>
      </c>
      <c r="B4898" t="s">
        <v>810</v>
      </c>
      <c r="C4898" t="str">
        <f t="shared" si="76"/>
        <v xml:space="preserve"> </v>
      </c>
      <c r="D4898">
        <v>1</v>
      </c>
      <c r="E4898">
        <v>2</v>
      </c>
      <c r="F4898" t="s">
        <v>811</v>
      </c>
      <c r="G4898" t="s">
        <v>13</v>
      </c>
      <c r="H4898" s="2">
        <f>VLOOKUP(B4898,'uc_2024-25'!D:U, 18, FALSE)</f>
        <v>84</v>
      </c>
      <c r="I4898" s="9"/>
    </row>
    <row r="4899" spans="1:9">
      <c r="A4899" s="1" t="s">
        <v>16</v>
      </c>
      <c r="B4899" s="1" t="s">
        <v>810</v>
      </c>
      <c r="C4899" t="str">
        <f t="shared" si="76"/>
        <v xml:space="preserve"> </v>
      </c>
      <c r="D4899" s="1">
        <v>1</v>
      </c>
      <c r="E4899" s="1">
        <v>2</v>
      </c>
      <c r="F4899" s="1" t="s">
        <v>811</v>
      </c>
      <c r="G4899" s="4" t="str">
        <f>VLOOKUP(B4898,'uc_2024-25'!D:AB, 25, FALSE)</f>
        <v>Margarida Gomes Moldão Martins</v>
      </c>
      <c r="H4899" s="3">
        <v>16</v>
      </c>
      <c r="I4899" s="9"/>
    </row>
    <row r="4900" spans="1:9">
      <c r="A4900" t="s">
        <v>16</v>
      </c>
      <c r="B4900" t="s">
        <v>810</v>
      </c>
      <c r="C4900" t="str">
        <f t="shared" si="76"/>
        <v xml:space="preserve"> </v>
      </c>
      <c r="D4900">
        <v>1</v>
      </c>
      <c r="E4900">
        <v>2</v>
      </c>
      <c r="F4900" t="s">
        <v>811</v>
      </c>
      <c r="G4900" s="3" t="s">
        <v>363</v>
      </c>
      <c r="H4900" s="3">
        <v>36</v>
      </c>
      <c r="I4900" s="9"/>
    </row>
    <row r="4901" spans="1:9">
      <c r="A4901" s="1" t="s">
        <v>16</v>
      </c>
      <c r="B4901" s="1" t="s">
        <v>810</v>
      </c>
      <c r="C4901" t="str">
        <f t="shared" si="76"/>
        <v xml:space="preserve"> </v>
      </c>
      <c r="D4901" s="1">
        <v>1</v>
      </c>
      <c r="E4901" s="1">
        <v>2</v>
      </c>
      <c r="F4901" s="1" t="s">
        <v>811</v>
      </c>
      <c r="G4901" s="3" t="s">
        <v>401</v>
      </c>
      <c r="H4901" s="3">
        <v>30</v>
      </c>
      <c r="I4901" s="9"/>
    </row>
    <row r="4902" spans="1:9">
      <c r="A4902" t="s">
        <v>16</v>
      </c>
      <c r="B4902" t="s">
        <v>810</v>
      </c>
      <c r="C4902" t="str">
        <f t="shared" si="76"/>
        <v xml:space="preserve"> </v>
      </c>
      <c r="D4902">
        <v>1</v>
      </c>
      <c r="E4902">
        <v>2</v>
      </c>
      <c r="F4902" t="s">
        <v>811</v>
      </c>
      <c r="G4902" s="3" t="s">
        <v>203</v>
      </c>
      <c r="H4902" s="3">
        <v>2</v>
      </c>
      <c r="I4902" s="9"/>
    </row>
    <row r="4903" spans="1:9">
      <c r="A4903" s="1" t="s">
        <v>16</v>
      </c>
      <c r="B4903" s="1" t="s">
        <v>810</v>
      </c>
      <c r="C4903" t="str">
        <f t="shared" si="76"/>
        <v xml:space="preserve"> </v>
      </c>
      <c r="D4903" s="1">
        <v>1</v>
      </c>
      <c r="E4903" s="1">
        <v>2</v>
      </c>
      <c r="F4903" s="1" t="s">
        <v>811</v>
      </c>
      <c r="G4903" s="3"/>
      <c r="H4903" s="3">
        <v>0</v>
      </c>
      <c r="I4903" s="9"/>
    </row>
    <row r="4904" spans="1:9">
      <c r="A4904" t="s">
        <v>16</v>
      </c>
      <c r="B4904" t="s">
        <v>810</v>
      </c>
      <c r="C4904" t="str">
        <f t="shared" si="76"/>
        <v xml:space="preserve"> </v>
      </c>
      <c r="D4904">
        <v>1</v>
      </c>
      <c r="E4904">
        <v>2</v>
      </c>
      <c r="F4904" t="s">
        <v>811</v>
      </c>
      <c r="G4904" s="3"/>
      <c r="H4904" s="3">
        <v>0</v>
      </c>
      <c r="I4904" s="9"/>
    </row>
    <row r="4905" spans="1:9">
      <c r="A4905" s="1" t="s">
        <v>16</v>
      </c>
      <c r="B4905" s="1" t="s">
        <v>810</v>
      </c>
      <c r="C4905" t="str">
        <f t="shared" si="76"/>
        <v xml:space="preserve"> </v>
      </c>
      <c r="D4905" s="1">
        <v>1</v>
      </c>
      <c r="E4905" s="1">
        <v>2</v>
      </c>
      <c r="F4905" s="1" t="s">
        <v>811</v>
      </c>
      <c r="G4905" s="3"/>
      <c r="H4905" s="3">
        <v>0</v>
      </c>
      <c r="I4905" s="9"/>
    </row>
    <row r="4906" spans="1:9">
      <c r="A4906" t="s">
        <v>16</v>
      </c>
      <c r="B4906" t="s">
        <v>810</v>
      </c>
      <c r="C4906" t="str">
        <f t="shared" si="76"/>
        <v xml:space="preserve"> </v>
      </c>
      <c r="D4906">
        <v>1</v>
      </c>
      <c r="E4906">
        <v>2</v>
      </c>
      <c r="F4906" t="s">
        <v>811</v>
      </c>
      <c r="G4906" s="3"/>
      <c r="H4906" s="3">
        <v>0</v>
      </c>
      <c r="I4906" s="9"/>
    </row>
    <row r="4907" spans="1:9">
      <c r="A4907" s="1" t="s">
        <v>16</v>
      </c>
      <c r="B4907" s="1" t="s">
        <v>810</v>
      </c>
      <c r="C4907" t="str">
        <f t="shared" si="76"/>
        <v xml:space="preserve"> </v>
      </c>
      <c r="D4907" s="1">
        <v>1</v>
      </c>
      <c r="E4907" s="1">
        <v>2</v>
      </c>
      <c r="F4907" s="1" t="s">
        <v>811</v>
      </c>
      <c r="G4907" s="3"/>
      <c r="H4907" s="3">
        <v>0</v>
      </c>
      <c r="I4907" s="9"/>
    </row>
    <row r="4908" spans="1:9">
      <c r="A4908" t="s">
        <v>16</v>
      </c>
      <c r="B4908" t="s">
        <v>810</v>
      </c>
      <c r="C4908" t="str">
        <f t="shared" si="76"/>
        <v xml:space="preserve"> </v>
      </c>
      <c r="D4908">
        <v>1</v>
      </c>
      <c r="E4908">
        <v>2</v>
      </c>
      <c r="F4908" t="s">
        <v>811</v>
      </c>
      <c r="G4908" s="3"/>
      <c r="H4908" s="3">
        <v>0</v>
      </c>
      <c r="I4908" s="9"/>
    </row>
    <row r="4909" spans="1:9">
      <c r="A4909" s="1" t="s">
        <v>16</v>
      </c>
      <c r="B4909" s="1" t="s">
        <v>810</v>
      </c>
      <c r="C4909" t="str">
        <f t="shared" si="76"/>
        <v xml:space="preserve"> </v>
      </c>
      <c r="D4909" s="1">
        <v>1</v>
      </c>
      <c r="E4909" s="1">
        <v>2</v>
      </c>
      <c r="F4909" s="1" t="s">
        <v>811</v>
      </c>
      <c r="G4909" s="3"/>
      <c r="H4909" s="3">
        <v>0</v>
      </c>
      <c r="I4909" s="9"/>
    </row>
    <row r="4910" spans="1:9">
      <c r="A4910" t="s">
        <v>16</v>
      </c>
      <c r="B4910" t="s">
        <v>810</v>
      </c>
      <c r="C4910" t="str">
        <f t="shared" si="76"/>
        <v xml:space="preserve"> </v>
      </c>
      <c r="D4910">
        <v>1</v>
      </c>
      <c r="E4910">
        <v>2</v>
      </c>
      <c r="F4910" t="s">
        <v>811</v>
      </c>
      <c r="G4910" s="3"/>
      <c r="H4910" s="3">
        <v>0</v>
      </c>
      <c r="I4910" s="9"/>
    </row>
    <row r="4911" spans="1:9">
      <c r="A4911" s="1" t="s">
        <v>16</v>
      </c>
      <c r="B4911" s="1" t="s">
        <v>810</v>
      </c>
      <c r="C4911" t="str">
        <f t="shared" si="76"/>
        <v xml:space="preserve"> </v>
      </c>
      <c r="D4911" s="1">
        <v>1</v>
      </c>
      <c r="E4911" s="1">
        <v>2</v>
      </c>
      <c r="F4911" s="1" t="s">
        <v>811</v>
      </c>
      <c r="G4911" s="3"/>
      <c r="H4911" s="3">
        <v>0</v>
      </c>
      <c r="I4911" s="9"/>
    </row>
    <row r="4912" spans="1:9">
      <c r="A4912" t="s">
        <v>16</v>
      </c>
      <c r="B4912" t="s">
        <v>810</v>
      </c>
      <c r="C4912" t="str">
        <f t="shared" si="76"/>
        <v xml:space="preserve"> </v>
      </c>
      <c r="D4912">
        <v>1</v>
      </c>
      <c r="E4912">
        <v>2</v>
      </c>
      <c r="F4912" t="s">
        <v>811</v>
      </c>
      <c r="G4912" s="3"/>
      <c r="H4912" s="3">
        <v>0</v>
      </c>
      <c r="I4912" s="9"/>
    </row>
    <row r="4913" spans="1:9">
      <c r="A4913" s="1" t="s">
        <v>16</v>
      </c>
      <c r="B4913" s="1" t="s">
        <v>810</v>
      </c>
      <c r="C4913" t="str">
        <f t="shared" si="76"/>
        <v xml:space="preserve"> </v>
      </c>
      <c r="D4913" s="1">
        <v>1</v>
      </c>
      <c r="E4913" s="1">
        <v>2</v>
      </c>
      <c r="F4913" s="1" t="s">
        <v>811</v>
      </c>
      <c r="G4913" s="3"/>
      <c r="H4913" s="3">
        <v>0</v>
      </c>
      <c r="I4913" s="9"/>
    </row>
    <row r="4914" spans="1:9">
      <c r="A4914" t="s">
        <v>16</v>
      </c>
      <c r="B4914" t="s">
        <v>810</v>
      </c>
      <c r="C4914" t="str">
        <f t="shared" si="76"/>
        <v>10067</v>
      </c>
      <c r="D4914">
        <v>1</v>
      </c>
      <c r="E4914">
        <v>2</v>
      </c>
      <c r="F4914" t="s">
        <v>811</v>
      </c>
      <c r="G4914" t="s">
        <v>15</v>
      </c>
      <c r="H4914" s="2">
        <f>H4898-SUMIF(G4899:G4913,"&lt;&gt;",H4899:H4913)</f>
        <v>0</v>
      </c>
    </row>
    <row r="4915" spans="1:9">
      <c r="A4915" s="1"/>
      <c r="B4915" s="1"/>
      <c r="C4915" t="str">
        <f t="shared" si="76"/>
        <v xml:space="preserve"> </v>
      </c>
      <c r="D4915" s="1"/>
      <c r="E4915" s="1"/>
      <c r="F4915" s="1"/>
      <c r="G4915" s="1"/>
      <c r="H4915" s="1"/>
      <c r="I4915" s="43"/>
    </row>
    <row r="4916" spans="1:9">
      <c r="A4916" t="s">
        <v>34</v>
      </c>
      <c r="B4916" t="s">
        <v>812</v>
      </c>
      <c r="C4916" t="str">
        <f t="shared" si="76"/>
        <v xml:space="preserve"> </v>
      </c>
      <c r="D4916">
        <v>3</v>
      </c>
      <c r="E4916">
        <v>2</v>
      </c>
      <c r="F4916" t="s">
        <v>813</v>
      </c>
      <c r="G4916" t="s">
        <v>13</v>
      </c>
      <c r="H4916" s="2">
        <f>VLOOKUP(B4916,'uc_2024-25'!D:U, 18, FALSE)</f>
        <v>56</v>
      </c>
      <c r="I4916" s="9"/>
    </row>
    <row r="4917" spans="1:9">
      <c r="A4917" s="1" t="s">
        <v>34</v>
      </c>
      <c r="B4917" s="1" t="s">
        <v>812</v>
      </c>
      <c r="C4917" t="str">
        <f t="shared" si="76"/>
        <v xml:space="preserve"> </v>
      </c>
      <c r="D4917" s="1">
        <v>3</v>
      </c>
      <c r="E4917" s="1">
        <v>2</v>
      </c>
      <c r="F4917" s="1" t="s">
        <v>813</v>
      </c>
      <c r="G4917" s="4" t="str">
        <f>VLOOKUP(B4916,'uc_2024-25'!D:AB, 25, FALSE)</f>
        <v>Teresa de Jesus da Silva Matos Nolasco Crespo</v>
      </c>
      <c r="H4917" s="3">
        <v>25.5</v>
      </c>
      <c r="I4917" s="9"/>
    </row>
    <row r="4918" spans="1:9">
      <c r="A4918" t="s">
        <v>34</v>
      </c>
      <c r="B4918" t="s">
        <v>812</v>
      </c>
      <c r="C4918" t="str">
        <f t="shared" si="76"/>
        <v xml:space="preserve"> </v>
      </c>
      <c r="D4918">
        <v>3</v>
      </c>
      <c r="E4918">
        <v>2</v>
      </c>
      <c r="F4918" t="s">
        <v>813</v>
      </c>
      <c r="G4918" s="3" t="s">
        <v>814</v>
      </c>
      <c r="H4918" s="3">
        <v>12</v>
      </c>
      <c r="I4918" s="9"/>
    </row>
    <row r="4919" spans="1:9">
      <c r="A4919" s="1" t="s">
        <v>34</v>
      </c>
      <c r="B4919" s="1" t="s">
        <v>812</v>
      </c>
      <c r="C4919" t="str">
        <f t="shared" si="76"/>
        <v xml:space="preserve"> </v>
      </c>
      <c r="D4919" s="1">
        <v>3</v>
      </c>
      <c r="E4919" s="1">
        <v>2</v>
      </c>
      <c r="F4919" s="1" t="s">
        <v>813</v>
      </c>
      <c r="G4919" s="3" t="s">
        <v>398</v>
      </c>
      <c r="H4919" s="3">
        <v>12.5</v>
      </c>
      <c r="I4919" s="9"/>
    </row>
    <row r="4920" spans="1:9">
      <c r="A4920" t="s">
        <v>34</v>
      </c>
      <c r="B4920" t="s">
        <v>812</v>
      </c>
      <c r="C4920" t="str">
        <f t="shared" si="76"/>
        <v xml:space="preserve"> </v>
      </c>
      <c r="D4920">
        <v>3</v>
      </c>
      <c r="E4920">
        <v>2</v>
      </c>
      <c r="F4920" t="s">
        <v>813</v>
      </c>
      <c r="G4920" s="3" t="s">
        <v>649</v>
      </c>
      <c r="H4920" s="3">
        <v>6</v>
      </c>
      <c r="I4920" s="9"/>
    </row>
    <row r="4921" spans="1:9">
      <c r="A4921" s="1" t="s">
        <v>34</v>
      </c>
      <c r="B4921" s="1" t="s">
        <v>812</v>
      </c>
      <c r="C4921" t="str">
        <f t="shared" si="76"/>
        <v xml:space="preserve"> </v>
      </c>
      <c r="D4921" s="1">
        <v>3</v>
      </c>
      <c r="E4921" s="1">
        <v>2</v>
      </c>
      <c r="F4921" s="1" t="s">
        <v>813</v>
      </c>
      <c r="G4921" s="3"/>
      <c r="H4921" s="3">
        <v>0</v>
      </c>
      <c r="I4921" s="9"/>
    </row>
    <row r="4922" spans="1:9">
      <c r="A4922" t="s">
        <v>34</v>
      </c>
      <c r="B4922" t="s">
        <v>812</v>
      </c>
      <c r="C4922" t="str">
        <f t="shared" si="76"/>
        <v xml:space="preserve"> </v>
      </c>
      <c r="D4922">
        <v>3</v>
      </c>
      <c r="E4922">
        <v>2</v>
      </c>
      <c r="F4922" t="s">
        <v>813</v>
      </c>
      <c r="G4922" s="3"/>
      <c r="H4922" s="3">
        <v>0</v>
      </c>
      <c r="I4922" s="9"/>
    </row>
    <row r="4923" spans="1:9">
      <c r="A4923" s="1" t="s">
        <v>34</v>
      </c>
      <c r="B4923" s="1" t="s">
        <v>812</v>
      </c>
      <c r="C4923" t="str">
        <f t="shared" si="76"/>
        <v xml:space="preserve"> </v>
      </c>
      <c r="D4923" s="1">
        <v>3</v>
      </c>
      <c r="E4923" s="1">
        <v>2</v>
      </c>
      <c r="F4923" s="1" t="s">
        <v>813</v>
      </c>
      <c r="G4923" s="3"/>
      <c r="H4923" s="3">
        <v>0</v>
      </c>
      <c r="I4923" s="9"/>
    </row>
    <row r="4924" spans="1:9">
      <c r="A4924" t="s">
        <v>34</v>
      </c>
      <c r="B4924" t="s">
        <v>812</v>
      </c>
      <c r="C4924" t="str">
        <f t="shared" si="76"/>
        <v xml:space="preserve"> </v>
      </c>
      <c r="D4924">
        <v>3</v>
      </c>
      <c r="E4924">
        <v>2</v>
      </c>
      <c r="F4924" t="s">
        <v>813</v>
      </c>
      <c r="G4924" s="3"/>
      <c r="H4924" s="3">
        <v>0</v>
      </c>
      <c r="I4924" s="9"/>
    </row>
    <row r="4925" spans="1:9">
      <c r="A4925" s="1" t="s">
        <v>34</v>
      </c>
      <c r="B4925" s="1" t="s">
        <v>812</v>
      </c>
      <c r="C4925" t="str">
        <f t="shared" si="76"/>
        <v xml:space="preserve"> </v>
      </c>
      <c r="D4925" s="1">
        <v>3</v>
      </c>
      <c r="E4925" s="1">
        <v>2</v>
      </c>
      <c r="F4925" s="1" t="s">
        <v>813</v>
      </c>
      <c r="G4925" s="3"/>
      <c r="H4925" s="3">
        <v>0</v>
      </c>
      <c r="I4925" s="9"/>
    </row>
    <row r="4926" spans="1:9">
      <c r="A4926" t="s">
        <v>34</v>
      </c>
      <c r="B4926" t="s">
        <v>812</v>
      </c>
      <c r="C4926" t="str">
        <f t="shared" si="76"/>
        <v xml:space="preserve"> </v>
      </c>
      <c r="D4926">
        <v>3</v>
      </c>
      <c r="E4926">
        <v>2</v>
      </c>
      <c r="F4926" t="s">
        <v>813</v>
      </c>
      <c r="G4926" s="3"/>
      <c r="H4926" s="3">
        <v>0</v>
      </c>
      <c r="I4926" s="9"/>
    </row>
    <row r="4927" spans="1:9">
      <c r="A4927" s="1" t="s">
        <v>34</v>
      </c>
      <c r="B4927" s="1" t="s">
        <v>812</v>
      </c>
      <c r="C4927" t="str">
        <f t="shared" si="76"/>
        <v xml:space="preserve"> </v>
      </c>
      <c r="D4927" s="1">
        <v>3</v>
      </c>
      <c r="E4927" s="1">
        <v>2</v>
      </c>
      <c r="F4927" s="1" t="s">
        <v>813</v>
      </c>
      <c r="G4927" s="3"/>
      <c r="H4927" s="3">
        <v>0</v>
      </c>
      <c r="I4927" s="9"/>
    </row>
    <row r="4928" spans="1:9">
      <c r="A4928" t="s">
        <v>34</v>
      </c>
      <c r="B4928" t="s">
        <v>812</v>
      </c>
      <c r="C4928" t="str">
        <f t="shared" si="76"/>
        <v xml:space="preserve"> </v>
      </c>
      <c r="D4928">
        <v>3</v>
      </c>
      <c r="E4928">
        <v>2</v>
      </c>
      <c r="F4928" t="s">
        <v>813</v>
      </c>
      <c r="G4928" s="3"/>
      <c r="H4928" s="3">
        <v>0</v>
      </c>
      <c r="I4928" s="9"/>
    </row>
    <row r="4929" spans="1:9">
      <c r="A4929" s="1" t="s">
        <v>34</v>
      </c>
      <c r="B4929" s="1" t="s">
        <v>812</v>
      </c>
      <c r="C4929" t="str">
        <f t="shared" si="76"/>
        <v xml:space="preserve"> </v>
      </c>
      <c r="D4929" s="1">
        <v>3</v>
      </c>
      <c r="E4929" s="1">
        <v>2</v>
      </c>
      <c r="F4929" s="1" t="s">
        <v>813</v>
      </c>
      <c r="G4929" s="3"/>
      <c r="H4929" s="3">
        <v>0</v>
      </c>
      <c r="I4929" s="9"/>
    </row>
    <row r="4930" spans="1:9">
      <c r="A4930" t="s">
        <v>34</v>
      </c>
      <c r="B4930" t="s">
        <v>812</v>
      </c>
      <c r="C4930" t="str">
        <f t="shared" si="76"/>
        <v xml:space="preserve"> </v>
      </c>
      <c r="D4930">
        <v>3</v>
      </c>
      <c r="E4930">
        <v>2</v>
      </c>
      <c r="F4930" t="s">
        <v>813</v>
      </c>
      <c r="G4930" s="3"/>
      <c r="H4930" s="3">
        <v>0</v>
      </c>
      <c r="I4930" s="9"/>
    </row>
    <row r="4931" spans="1:9">
      <c r="A4931" s="1" t="s">
        <v>34</v>
      </c>
      <c r="B4931" s="1" t="s">
        <v>812</v>
      </c>
      <c r="C4931" t="str">
        <f t="shared" ref="C4931:C4994" si="77">IF(G4931="Em falta (positivo); A mais (negativo):",B4931," ")</f>
        <v xml:space="preserve"> </v>
      </c>
      <c r="D4931" s="1">
        <v>3</v>
      </c>
      <c r="E4931" s="1">
        <v>2</v>
      </c>
      <c r="F4931" s="1" t="s">
        <v>813</v>
      </c>
      <c r="G4931" s="3"/>
      <c r="H4931" s="3">
        <v>0</v>
      </c>
      <c r="I4931" s="9"/>
    </row>
    <row r="4932" spans="1:9">
      <c r="A4932" t="s">
        <v>34</v>
      </c>
      <c r="B4932" t="s">
        <v>812</v>
      </c>
      <c r="C4932" t="str">
        <f t="shared" si="77"/>
        <v>2560</v>
      </c>
      <c r="D4932">
        <v>3</v>
      </c>
      <c r="E4932">
        <v>2</v>
      </c>
      <c r="F4932" t="s">
        <v>813</v>
      </c>
      <c r="G4932" t="s">
        <v>15</v>
      </c>
      <c r="H4932" s="2">
        <f>H4916-SUMIF(G4917:G4931,"&lt;&gt;",H4917:H4931)</f>
        <v>0</v>
      </c>
    </row>
    <row r="4933" spans="1:9">
      <c r="A4933" s="1"/>
      <c r="B4933" s="1"/>
      <c r="C4933" t="str">
        <f t="shared" si="77"/>
        <v xml:space="preserve"> </v>
      </c>
      <c r="D4933" s="1"/>
      <c r="E4933" s="1"/>
      <c r="F4933" s="1"/>
      <c r="G4933" s="1"/>
      <c r="H4933" s="1"/>
      <c r="I4933" s="43"/>
    </row>
    <row r="4934" spans="1:9">
      <c r="A4934" t="s">
        <v>34</v>
      </c>
      <c r="B4934" t="s">
        <v>815</v>
      </c>
      <c r="C4934" t="str">
        <f t="shared" si="77"/>
        <v xml:space="preserve"> </v>
      </c>
      <c r="D4934">
        <v>2</v>
      </c>
      <c r="E4934">
        <v>1</v>
      </c>
      <c r="F4934" t="s">
        <v>816</v>
      </c>
      <c r="G4934" t="s">
        <v>13</v>
      </c>
      <c r="H4934" s="2">
        <f>VLOOKUP(B4934,'uc_2024-25'!D:U, 18, FALSE)</f>
        <v>91</v>
      </c>
      <c r="I4934" s="9"/>
    </row>
    <row r="4935" spans="1:9">
      <c r="A4935" s="1" t="s">
        <v>34</v>
      </c>
      <c r="B4935" s="1" t="s">
        <v>815</v>
      </c>
      <c r="C4935" t="str">
        <f t="shared" si="77"/>
        <v xml:space="preserve"> </v>
      </c>
      <c r="D4935" s="1">
        <v>2</v>
      </c>
      <c r="E4935" s="1">
        <v>1</v>
      </c>
      <c r="F4935" s="1" t="s">
        <v>816</v>
      </c>
      <c r="G4935" s="4" t="str">
        <f>VLOOKUP(B4934,'uc_2024-25'!D:AB, 25, FALSE)</f>
        <v>Maria Suzana Leitão Ferreira Dias Vicente</v>
      </c>
      <c r="H4935" s="3">
        <v>48</v>
      </c>
      <c r="I4935" s="9"/>
    </row>
    <row r="4936" spans="1:9">
      <c r="A4936" t="s">
        <v>34</v>
      </c>
      <c r="B4936" t="s">
        <v>815</v>
      </c>
      <c r="C4936" t="str">
        <f t="shared" si="77"/>
        <v xml:space="preserve"> </v>
      </c>
      <c r="D4936">
        <v>2</v>
      </c>
      <c r="E4936">
        <v>1</v>
      </c>
      <c r="F4936" t="s">
        <v>816</v>
      </c>
      <c r="G4936" s="3" t="s">
        <v>155</v>
      </c>
      <c r="H4936" s="3">
        <v>43</v>
      </c>
      <c r="I4936" s="9"/>
    </row>
    <row r="4937" spans="1:9">
      <c r="A4937" s="1" t="s">
        <v>34</v>
      </c>
      <c r="B4937" s="1" t="s">
        <v>815</v>
      </c>
      <c r="C4937" t="str">
        <f t="shared" si="77"/>
        <v xml:space="preserve"> </v>
      </c>
      <c r="D4937" s="1">
        <v>2</v>
      </c>
      <c r="E4937" s="1">
        <v>1</v>
      </c>
      <c r="F4937" s="1" t="s">
        <v>816</v>
      </c>
      <c r="G4937" s="3"/>
      <c r="H4937" s="3">
        <v>0</v>
      </c>
      <c r="I4937" s="9"/>
    </row>
    <row r="4938" spans="1:9">
      <c r="A4938" t="s">
        <v>34</v>
      </c>
      <c r="B4938" t="s">
        <v>815</v>
      </c>
      <c r="C4938" t="str">
        <f t="shared" si="77"/>
        <v xml:space="preserve"> </v>
      </c>
      <c r="D4938">
        <v>2</v>
      </c>
      <c r="E4938">
        <v>1</v>
      </c>
      <c r="F4938" t="s">
        <v>816</v>
      </c>
      <c r="G4938" s="3"/>
      <c r="H4938" s="3">
        <v>0</v>
      </c>
      <c r="I4938" s="9"/>
    </row>
    <row r="4939" spans="1:9">
      <c r="A4939" s="1" t="s">
        <v>34</v>
      </c>
      <c r="B4939" s="1" t="s">
        <v>815</v>
      </c>
      <c r="C4939" t="str">
        <f t="shared" si="77"/>
        <v xml:space="preserve"> </v>
      </c>
      <c r="D4939" s="1">
        <v>2</v>
      </c>
      <c r="E4939" s="1">
        <v>1</v>
      </c>
      <c r="F4939" s="1" t="s">
        <v>816</v>
      </c>
      <c r="G4939" s="3"/>
      <c r="H4939" s="3">
        <v>0</v>
      </c>
      <c r="I4939" s="9"/>
    </row>
    <row r="4940" spans="1:9">
      <c r="A4940" t="s">
        <v>34</v>
      </c>
      <c r="B4940" t="s">
        <v>815</v>
      </c>
      <c r="C4940" t="str">
        <f t="shared" si="77"/>
        <v xml:space="preserve"> </v>
      </c>
      <c r="D4940">
        <v>2</v>
      </c>
      <c r="E4940">
        <v>1</v>
      </c>
      <c r="F4940" t="s">
        <v>816</v>
      </c>
      <c r="G4940" s="3"/>
      <c r="H4940" s="3">
        <v>0</v>
      </c>
      <c r="I4940" s="9"/>
    </row>
    <row r="4941" spans="1:9">
      <c r="A4941" s="1" t="s">
        <v>34</v>
      </c>
      <c r="B4941" s="1" t="s">
        <v>815</v>
      </c>
      <c r="C4941" t="str">
        <f t="shared" si="77"/>
        <v xml:space="preserve"> </v>
      </c>
      <c r="D4941" s="1">
        <v>2</v>
      </c>
      <c r="E4941" s="1">
        <v>1</v>
      </c>
      <c r="F4941" s="1" t="s">
        <v>816</v>
      </c>
      <c r="G4941" s="3"/>
      <c r="H4941" s="3">
        <v>0</v>
      </c>
      <c r="I4941" s="9"/>
    </row>
    <row r="4942" spans="1:9">
      <c r="A4942" t="s">
        <v>34</v>
      </c>
      <c r="B4942" t="s">
        <v>815</v>
      </c>
      <c r="C4942" t="str">
        <f t="shared" si="77"/>
        <v xml:space="preserve"> </v>
      </c>
      <c r="D4942">
        <v>2</v>
      </c>
      <c r="E4942">
        <v>1</v>
      </c>
      <c r="F4942" t="s">
        <v>816</v>
      </c>
      <c r="G4942" s="3"/>
      <c r="H4942" s="3">
        <v>0</v>
      </c>
      <c r="I4942" s="9"/>
    </row>
    <row r="4943" spans="1:9">
      <c r="A4943" s="1" t="s">
        <v>34</v>
      </c>
      <c r="B4943" s="1" t="s">
        <v>815</v>
      </c>
      <c r="C4943" t="str">
        <f t="shared" si="77"/>
        <v xml:space="preserve"> </v>
      </c>
      <c r="D4943" s="1">
        <v>2</v>
      </c>
      <c r="E4943" s="1">
        <v>1</v>
      </c>
      <c r="F4943" s="1" t="s">
        <v>816</v>
      </c>
      <c r="G4943" s="3"/>
      <c r="H4943" s="3">
        <v>0</v>
      </c>
      <c r="I4943" s="9"/>
    </row>
    <row r="4944" spans="1:9">
      <c r="A4944" t="s">
        <v>34</v>
      </c>
      <c r="B4944" t="s">
        <v>815</v>
      </c>
      <c r="C4944" t="str">
        <f t="shared" si="77"/>
        <v xml:space="preserve"> </v>
      </c>
      <c r="D4944">
        <v>2</v>
      </c>
      <c r="E4944">
        <v>1</v>
      </c>
      <c r="F4944" t="s">
        <v>816</v>
      </c>
      <c r="G4944" s="3"/>
      <c r="H4944" s="3">
        <v>0</v>
      </c>
      <c r="I4944" s="9"/>
    </row>
    <row r="4945" spans="1:9">
      <c r="A4945" s="1" t="s">
        <v>34</v>
      </c>
      <c r="B4945" s="1" t="s">
        <v>815</v>
      </c>
      <c r="C4945" t="str">
        <f t="shared" si="77"/>
        <v xml:space="preserve"> </v>
      </c>
      <c r="D4945" s="1">
        <v>2</v>
      </c>
      <c r="E4945" s="1">
        <v>1</v>
      </c>
      <c r="F4945" s="1" t="s">
        <v>816</v>
      </c>
      <c r="G4945" s="3"/>
      <c r="H4945" s="3">
        <v>0</v>
      </c>
      <c r="I4945" s="9"/>
    </row>
    <row r="4946" spans="1:9">
      <c r="A4946" t="s">
        <v>34</v>
      </c>
      <c r="B4946" t="s">
        <v>815</v>
      </c>
      <c r="C4946" t="str">
        <f t="shared" si="77"/>
        <v xml:space="preserve"> </v>
      </c>
      <c r="D4946">
        <v>2</v>
      </c>
      <c r="E4946">
        <v>1</v>
      </c>
      <c r="F4946" t="s">
        <v>816</v>
      </c>
      <c r="G4946" s="3"/>
      <c r="H4946" s="3">
        <v>0</v>
      </c>
      <c r="I4946" s="9"/>
    </row>
    <row r="4947" spans="1:9">
      <c r="A4947" s="1" t="s">
        <v>34</v>
      </c>
      <c r="B4947" s="1" t="s">
        <v>815</v>
      </c>
      <c r="C4947" t="str">
        <f t="shared" si="77"/>
        <v xml:space="preserve"> </v>
      </c>
      <c r="D4947" s="1">
        <v>2</v>
      </c>
      <c r="E4947" s="1">
        <v>1</v>
      </c>
      <c r="F4947" s="1" t="s">
        <v>816</v>
      </c>
      <c r="G4947" s="3"/>
      <c r="H4947" s="3">
        <v>0</v>
      </c>
      <c r="I4947" s="9"/>
    </row>
    <row r="4948" spans="1:9">
      <c r="A4948" t="s">
        <v>34</v>
      </c>
      <c r="B4948" t="s">
        <v>815</v>
      </c>
      <c r="C4948" t="str">
        <f t="shared" si="77"/>
        <v xml:space="preserve"> </v>
      </c>
      <c r="D4948">
        <v>2</v>
      </c>
      <c r="E4948">
        <v>1</v>
      </c>
      <c r="F4948" t="s">
        <v>816</v>
      </c>
      <c r="G4948" s="3"/>
      <c r="H4948" s="3">
        <v>0</v>
      </c>
      <c r="I4948" s="9"/>
    </row>
    <row r="4949" spans="1:9">
      <c r="A4949" s="1" t="s">
        <v>34</v>
      </c>
      <c r="B4949" s="1" t="s">
        <v>815</v>
      </c>
      <c r="C4949" t="str">
        <f t="shared" si="77"/>
        <v xml:space="preserve"> </v>
      </c>
      <c r="D4949" s="1">
        <v>2</v>
      </c>
      <c r="E4949" s="1">
        <v>1</v>
      </c>
      <c r="F4949" s="1" t="s">
        <v>816</v>
      </c>
      <c r="G4949" s="3"/>
      <c r="H4949" s="3">
        <v>0</v>
      </c>
      <c r="I4949" s="9"/>
    </row>
    <row r="4950" spans="1:9">
      <c r="A4950" t="s">
        <v>34</v>
      </c>
      <c r="B4950" t="s">
        <v>815</v>
      </c>
      <c r="C4950" t="str">
        <f t="shared" si="77"/>
        <v>2558</v>
      </c>
      <c r="D4950">
        <v>2</v>
      </c>
      <c r="E4950">
        <v>1</v>
      </c>
      <c r="F4950" t="s">
        <v>816</v>
      </c>
      <c r="G4950" t="s">
        <v>15</v>
      </c>
      <c r="H4950" s="2">
        <f>H4934-SUMIF(G4935:G4949,"&lt;&gt;",H4935:H4949)</f>
        <v>0</v>
      </c>
    </row>
    <row r="4951" spans="1:9">
      <c r="A4951" s="1"/>
      <c r="B4951" s="1"/>
      <c r="C4951" t="str">
        <f t="shared" si="77"/>
        <v xml:space="preserve"> </v>
      </c>
      <c r="D4951" s="1"/>
      <c r="E4951" s="1"/>
      <c r="F4951" s="1"/>
      <c r="G4951" s="1"/>
      <c r="H4951" s="1"/>
      <c r="I4951" s="43"/>
    </row>
    <row r="4952" spans="1:9">
      <c r="A4952" t="s">
        <v>34</v>
      </c>
      <c r="B4952" t="s">
        <v>817</v>
      </c>
      <c r="C4952" t="str">
        <f t="shared" si="77"/>
        <v xml:space="preserve"> </v>
      </c>
      <c r="D4952">
        <v>2</v>
      </c>
      <c r="E4952">
        <v>2</v>
      </c>
      <c r="F4952" t="s">
        <v>818</v>
      </c>
      <c r="G4952" t="s">
        <v>13</v>
      </c>
      <c r="H4952" s="2">
        <f>VLOOKUP(B4952,'uc_2024-25'!D:U, 18, FALSE)</f>
        <v>91</v>
      </c>
      <c r="I4952" s="9"/>
    </row>
    <row r="4953" spans="1:9">
      <c r="A4953" s="1" t="s">
        <v>34</v>
      </c>
      <c r="B4953" s="1" t="s">
        <v>817</v>
      </c>
      <c r="C4953" t="str">
        <f t="shared" si="77"/>
        <v xml:space="preserve"> </v>
      </c>
      <c r="D4953" s="1">
        <v>2</v>
      </c>
      <c r="E4953" s="1">
        <v>2</v>
      </c>
      <c r="F4953" s="1" t="s">
        <v>818</v>
      </c>
      <c r="G4953" s="4" t="str">
        <f>VLOOKUP(B4952,'uc_2024-25'!D:AB, 25, FALSE)</f>
        <v>Maria Suzana Leitão Ferreira Dias Vicente</v>
      </c>
      <c r="H4953" s="3">
        <v>37</v>
      </c>
      <c r="I4953" s="9"/>
    </row>
    <row r="4954" spans="1:9">
      <c r="A4954" t="s">
        <v>34</v>
      </c>
      <c r="B4954" t="s">
        <v>817</v>
      </c>
      <c r="C4954" t="str">
        <f t="shared" si="77"/>
        <v xml:space="preserve"> </v>
      </c>
      <c r="D4954">
        <v>2</v>
      </c>
      <c r="E4954">
        <v>2</v>
      </c>
      <c r="F4954" t="s">
        <v>818</v>
      </c>
      <c r="G4954" s="3" t="s">
        <v>155</v>
      </c>
      <c r="H4954" s="3">
        <v>38</v>
      </c>
      <c r="I4954" s="9"/>
    </row>
    <row r="4955" spans="1:9">
      <c r="A4955" s="1" t="s">
        <v>34</v>
      </c>
      <c r="B4955" s="1" t="s">
        <v>817</v>
      </c>
      <c r="C4955" t="str">
        <f t="shared" si="77"/>
        <v xml:space="preserve"> </v>
      </c>
      <c r="D4955" s="1">
        <v>2</v>
      </c>
      <c r="E4955" s="1">
        <v>2</v>
      </c>
      <c r="F4955" s="1" t="s">
        <v>818</v>
      </c>
      <c r="G4955" s="3" t="s">
        <v>203</v>
      </c>
      <c r="H4955" s="3">
        <v>16</v>
      </c>
      <c r="I4955" s="9"/>
    </row>
    <row r="4956" spans="1:9">
      <c r="A4956" t="s">
        <v>34</v>
      </c>
      <c r="B4956" t="s">
        <v>817</v>
      </c>
      <c r="C4956" t="str">
        <f t="shared" si="77"/>
        <v xml:space="preserve"> </v>
      </c>
      <c r="D4956">
        <v>2</v>
      </c>
      <c r="E4956">
        <v>2</v>
      </c>
      <c r="F4956" t="s">
        <v>818</v>
      </c>
      <c r="G4956" s="3"/>
      <c r="H4956" s="3">
        <v>0</v>
      </c>
      <c r="I4956" s="9"/>
    </row>
    <row r="4957" spans="1:9">
      <c r="A4957" s="1" t="s">
        <v>34</v>
      </c>
      <c r="B4957" s="1" t="s">
        <v>817</v>
      </c>
      <c r="C4957" t="str">
        <f t="shared" si="77"/>
        <v xml:space="preserve"> </v>
      </c>
      <c r="D4957" s="1">
        <v>2</v>
      </c>
      <c r="E4957" s="1">
        <v>2</v>
      </c>
      <c r="F4957" s="1" t="s">
        <v>818</v>
      </c>
      <c r="G4957" s="3"/>
      <c r="H4957" s="3">
        <v>0</v>
      </c>
      <c r="I4957" s="9"/>
    </row>
    <row r="4958" spans="1:9">
      <c r="A4958" t="s">
        <v>34</v>
      </c>
      <c r="B4958" t="s">
        <v>817</v>
      </c>
      <c r="C4958" t="str">
        <f t="shared" si="77"/>
        <v xml:space="preserve"> </v>
      </c>
      <c r="D4958">
        <v>2</v>
      </c>
      <c r="E4958">
        <v>2</v>
      </c>
      <c r="F4958" t="s">
        <v>818</v>
      </c>
      <c r="G4958" s="3"/>
      <c r="H4958" s="3">
        <v>0</v>
      </c>
      <c r="I4958" s="9"/>
    </row>
    <row r="4959" spans="1:9">
      <c r="A4959" s="1" t="s">
        <v>34</v>
      </c>
      <c r="B4959" s="1" t="s">
        <v>817</v>
      </c>
      <c r="C4959" t="str">
        <f t="shared" si="77"/>
        <v xml:space="preserve"> </v>
      </c>
      <c r="D4959" s="1">
        <v>2</v>
      </c>
      <c r="E4959" s="1">
        <v>2</v>
      </c>
      <c r="F4959" s="1" t="s">
        <v>818</v>
      </c>
      <c r="G4959" s="3"/>
      <c r="H4959" s="3">
        <v>0</v>
      </c>
      <c r="I4959" s="9"/>
    </row>
    <row r="4960" spans="1:9">
      <c r="A4960" t="s">
        <v>34</v>
      </c>
      <c r="B4960" t="s">
        <v>817</v>
      </c>
      <c r="C4960" t="str">
        <f t="shared" si="77"/>
        <v xml:space="preserve"> </v>
      </c>
      <c r="D4960">
        <v>2</v>
      </c>
      <c r="E4960">
        <v>2</v>
      </c>
      <c r="F4960" t="s">
        <v>818</v>
      </c>
      <c r="G4960" s="3"/>
      <c r="H4960" s="3">
        <v>0</v>
      </c>
      <c r="I4960" s="9"/>
    </row>
    <row r="4961" spans="1:9">
      <c r="A4961" s="1" t="s">
        <v>34</v>
      </c>
      <c r="B4961" s="1" t="s">
        <v>817</v>
      </c>
      <c r="C4961" t="str">
        <f t="shared" si="77"/>
        <v xml:space="preserve"> </v>
      </c>
      <c r="D4961" s="1">
        <v>2</v>
      </c>
      <c r="E4961" s="1">
        <v>2</v>
      </c>
      <c r="F4961" s="1" t="s">
        <v>818</v>
      </c>
      <c r="G4961" s="3"/>
      <c r="H4961" s="3">
        <v>0</v>
      </c>
      <c r="I4961" s="9"/>
    </row>
    <row r="4962" spans="1:9">
      <c r="A4962" t="s">
        <v>34</v>
      </c>
      <c r="B4962" t="s">
        <v>817</v>
      </c>
      <c r="C4962" t="str">
        <f t="shared" si="77"/>
        <v xml:space="preserve"> </v>
      </c>
      <c r="D4962">
        <v>2</v>
      </c>
      <c r="E4962">
        <v>2</v>
      </c>
      <c r="F4962" t="s">
        <v>818</v>
      </c>
      <c r="G4962" s="3"/>
      <c r="H4962" s="3">
        <v>0</v>
      </c>
      <c r="I4962" s="9"/>
    </row>
    <row r="4963" spans="1:9">
      <c r="A4963" s="1" t="s">
        <v>34</v>
      </c>
      <c r="B4963" s="1" t="s">
        <v>817</v>
      </c>
      <c r="C4963" t="str">
        <f t="shared" si="77"/>
        <v xml:space="preserve"> </v>
      </c>
      <c r="D4963" s="1">
        <v>2</v>
      </c>
      <c r="E4963" s="1">
        <v>2</v>
      </c>
      <c r="F4963" s="1" t="s">
        <v>818</v>
      </c>
      <c r="G4963" s="3"/>
      <c r="H4963" s="3">
        <v>0</v>
      </c>
      <c r="I4963" s="9"/>
    </row>
    <row r="4964" spans="1:9">
      <c r="A4964" t="s">
        <v>34</v>
      </c>
      <c r="B4964" t="s">
        <v>817</v>
      </c>
      <c r="C4964" t="str">
        <f t="shared" si="77"/>
        <v xml:space="preserve"> </v>
      </c>
      <c r="D4964">
        <v>2</v>
      </c>
      <c r="E4964">
        <v>2</v>
      </c>
      <c r="F4964" t="s">
        <v>818</v>
      </c>
      <c r="G4964" s="3"/>
      <c r="H4964" s="3">
        <v>0</v>
      </c>
      <c r="I4964" s="9"/>
    </row>
    <row r="4965" spans="1:9">
      <c r="A4965" s="1" t="s">
        <v>34</v>
      </c>
      <c r="B4965" s="1" t="s">
        <v>817</v>
      </c>
      <c r="C4965" t="str">
        <f t="shared" si="77"/>
        <v xml:space="preserve"> </v>
      </c>
      <c r="D4965" s="1">
        <v>2</v>
      </c>
      <c r="E4965" s="1">
        <v>2</v>
      </c>
      <c r="F4965" s="1" t="s">
        <v>818</v>
      </c>
      <c r="G4965" s="3"/>
      <c r="H4965" s="3">
        <v>0</v>
      </c>
      <c r="I4965" s="9"/>
    </row>
    <row r="4966" spans="1:9">
      <c r="A4966" t="s">
        <v>34</v>
      </c>
      <c r="B4966" t="s">
        <v>817</v>
      </c>
      <c r="C4966" t="str">
        <f t="shared" si="77"/>
        <v xml:space="preserve"> </v>
      </c>
      <c r="D4966">
        <v>2</v>
      </c>
      <c r="E4966">
        <v>2</v>
      </c>
      <c r="F4966" t="s">
        <v>818</v>
      </c>
      <c r="G4966" s="3"/>
      <c r="H4966" s="3">
        <v>0</v>
      </c>
      <c r="I4966" s="9"/>
    </row>
    <row r="4967" spans="1:9">
      <c r="A4967" s="1" t="s">
        <v>34</v>
      </c>
      <c r="B4967" s="1" t="s">
        <v>817</v>
      </c>
      <c r="C4967" t="str">
        <f t="shared" si="77"/>
        <v xml:space="preserve"> </v>
      </c>
      <c r="D4967" s="1">
        <v>2</v>
      </c>
      <c r="E4967" s="1">
        <v>2</v>
      </c>
      <c r="F4967" s="1" t="s">
        <v>818</v>
      </c>
      <c r="G4967" s="3"/>
      <c r="H4967" s="3">
        <v>0</v>
      </c>
      <c r="I4967" s="9"/>
    </row>
    <row r="4968" spans="1:9">
      <c r="A4968" t="s">
        <v>34</v>
      </c>
      <c r="B4968" t="s">
        <v>817</v>
      </c>
      <c r="C4968" t="str">
        <f t="shared" si="77"/>
        <v>2559</v>
      </c>
      <c r="D4968">
        <v>2</v>
      </c>
      <c r="E4968">
        <v>2</v>
      </c>
      <c r="F4968" t="s">
        <v>818</v>
      </c>
      <c r="G4968" t="s">
        <v>15</v>
      </c>
      <c r="H4968" s="2">
        <f>H4952-SUMIF(G4953:G4967,"&lt;&gt;",H4953:H4967)</f>
        <v>0</v>
      </c>
    </row>
    <row r="4969" spans="1:9">
      <c r="A4969" s="1"/>
      <c r="B4969" s="1"/>
      <c r="C4969" t="str">
        <f t="shared" si="77"/>
        <v xml:space="preserve"> </v>
      </c>
      <c r="D4969" s="1"/>
      <c r="E4969" s="1"/>
      <c r="F4969" s="1"/>
      <c r="G4969" s="1"/>
      <c r="H4969" s="1"/>
      <c r="I4969" s="43"/>
    </row>
    <row r="4970" spans="1:9" ht="30.75">
      <c r="A4970" t="s">
        <v>16</v>
      </c>
      <c r="B4970" t="s">
        <v>819</v>
      </c>
      <c r="C4970" t="str">
        <f t="shared" si="77"/>
        <v xml:space="preserve"> </v>
      </c>
      <c r="D4970">
        <v>1</v>
      </c>
      <c r="E4970">
        <v>2</v>
      </c>
      <c r="F4970" t="s">
        <v>820</v>
      </c>
      <c r="G4970" t="s">
        <v>13</v>
      </c>
      <c r="H4970" s="2">
        <f>VLOOKUP(B4970,'uc_2024-25'!D:U, 18, FALSE)</f>
        <v>0</v>
      </c>
      <c r="I4970" s="9" t="s">
        <v>821</v>
      </c>
    </row>
    <row r="4971" spans="1:9">
      <c r="A4971" s="1" t="s">
        <v>16</v>
      </c>
      <c r="B4971" s="1" t="s">
        <v>819</v>
      </c>
      <c r="C4971" t="str">
        <f t="shared" si="77"/>
        <v xml:space="preserve"> </v>
      </c>
      <c r="D4971" s="1">
        <v>1</v>
      </c>
      <c r="E4971" s="1">
        <v>2</v>
      </c>
      <c r="F4971" s="1" t="s">
        <v>820</v>
      </c>
      <c r="G4971" s="4" t="str">
        <f>VLOOKUP(B4970,'uc_2024-25'!D:AB, 25, FALSE)</f>
        <v>Maria da Conceição Brálio de Brito Caldeira</v>
      </c>
      <c r="H4971" s="3">
        <v>0</v>
      </c>
      <c r="I4971" s="9"/>
    </row>
    <row r="4972" spans="1:9">
      <c r="A4972" t="s">
        <v>16</v>
      </c>
      <c r="B4972" t="s">
        <v>819</v>
      </c>
      <c r="C4972" t="str">
        <f t="shared" si="77"/>
        <v xml:space="preserve"> </v>
      </c>
      <c r="D4972">
        <v>1</v>
      </c>
      <c r="E4972">
        <v>2</v>
      </c>
      <c r="F4972" t="s">
        <v>820</v>
      </c>
      <c r="G4972" s="3"/>
      <c r="H4972" s="3">
        <v>0</v>
      </c>
      <c r="I4972" s="9"/>
    </row>
    <row r="4973" spans="1:9">
      <c r="A4973" s="1" t="s">
        <v>16</v>
      </c>
      <c r="B4973" s="1" t="s">
        <v>819</v>
      </c>
      <c r="C4973" t="str">
        <f t="shared" si="77"/>
        <v xml:space="preserve"> </v>
      </c>
      <c r="D4973" s="1">
        <v>1</v>
      </c>
      <c r="E4973" s="1">
        <v>2</v>
      </c>
      <c r="F4973" s="1" t="s">
        <v>820</v>
      </c>
      <c r="G4973" s="3"/>
      <c r="H4973" s="3">
        <v>0</v>
      </c>
      <c r="I4973" s="9"/>
    </row>
    <row r="4974" spans="1:9">
      <c r="A4974" t="s">
        <v>16</v>
      </c>
      <c r="B4974" t="s">
        <v>819</v>
      </c>
      <c r="C4974" t="str">
        <f t="shared" si="77"/>
        <v xml:space="preserve"> </v>
      </c>
      <c r="D4974">
        <v>1</v>
      </c>
      <c r="E4974">
        <v>2</v>
      </c>
      <c r="F4974" t="s">
        <v>820</v>
      </c>
      <c r="G4974" s="3"/>
      <c r="H4974" s="3">
        <v>0</v>
      </c>
      <c r="I4974" s="9"/>
    </row>
    <row r="4975" spans="1:9">
      <c r="A4975" s="1" t="s">
        <v>16</v>
      </c>
      <c r="B4975" s="1" t="s">
        <v>819</v>
      </c>
      <c r="C4975" t="str">
        <f t="shared" si="77"/>
        <v xml:space="preserve"> </v>
      </c>
      <c r="D4975" s="1">
        <v>1</v>
      </c>
      <c r="E4975" s="1">
        <v>2</v>
      </c>
      <c r="F4975" s="1" t="s">
        <v>820</v>
      </c>
      <c r="G4975" s="3"/>
      <c r="H4975" s="3">
        <v>0</v>
      </c>
      <c r="I4975" s="9"/>
    </row>
    <row r="4976" spans="1:9">
      <c r="A4976" t="s">
        <v>16</v>
      </c>
      <c r="B4976" t="s">
        <v>819</v>
      </c>
      <c r="C4976" t="str">
        <f t="shared" si="77"/>
        <v xml:space="preserve"> </v>
      </c>
      <c r="D4976">
        <v>1</v>
      </c>
      <c r="E4976">
        <v>2</v>
      </c>
      <c r="F4976" t="s">
        <v>820</v>
      </c>
      <c r="G4976" s="3"/>
      <c r="H4976" s="3">
        <v>0</v>
      </c>
      <c r="I4976" s="9"/>
    </row>
    <row r="4977" spans="1:9">
      <c r="A4977" s="1" t="s">
        <v>16</v>
      </c>
      <c r="B4977" s="1" t="s">
        <v>819</v>
      </c>
      <c r="C4977" t="str">
        <f t="shared" si="77"/>
        <v xml:space="preserve"> </v>
      </c>
      <c r="D4977" s="1">
        <v>1</v>
      </c>
      <c r="E4977" s="1">
        <v>2</v>
      </c>
      <c r="F4977" s="1" t="s">
        <v>820</v>
      </c>
      <c r="G4977" s="3"/>
      <c r="H4977" s="3">
        <v>0</v>
      </c>
      <c r="I4977" s="9"/>
    </row>
    <row r="4978" spans="1:9">
      <c r="A4978" t="s">
        <v>16</v>
      </c>
      <c r="B4978" t="s">
        <v>819</v>
      </c>
      <c r="C4978" t="str">
        <f t="shared" si="77"/>
        <v xml:space="preserve"> </v>
      </c>
      <c r="D4978">
        <v>1</v>
      </c>
      <c r="E4978">
        <v>2</v>
      </c>
      <c r="F4978" t="s">
        <v>820</v>
      </c>
      <c r="G4978" s="3"/>
      <c r="H4978" s="3">
        <v>0</v>
      </c>
      <c r="I4978" s="9"/>
    </row>
    <row r="4979" spans="1:9">
      <c r="A4979" s="1" t="s">
        <v>16</v>
      </c>
      <c r="B4979" s="1" t="s">
        <v>819</v>
      </c>
      <c r="C4979" t="str">
        <f t="shared" si="77"/>
        <v xml:space="preserve"> </v>
      </c>
      <c r="D4979" s="1">
        <v>1</v>
      </c>
      <c r="E4979" s="1">
        <v>2</v>
      </c>
      <c r="F4979" s="1" t="s">
        <v>820</v>
      </c>
      <c r="G4979" s="3"/>
      <c r="H4979" s="3">
        <v>0</v>
      </c>
      <c r="I4979" s="9"/>
    </row>
    <row r="4980" spans="1:9">
      <c r="A4980" t="s">
        <v>16</v>
      </c>
      <c r="B4980" t="s">
        <v>819</v>
      </c>
      <c r="C4980" t="str">
        <f t="shared" si="77"/>
        <v xml:space="preserve"> </v>
      </c>
      <c r="D4980">
        <v>1</v>
      </c>
      <c r="E4980">
        <v>2</v>
      </c>
      <c r="F4980" t="s">
        <v>820</v>
      </c>
      <c r="G4980" s="3"/>
      <c r="H4980" s="3">
        <v>0</v>
      </c>
      <c r="I4980" s="9"/>
    </row>
    <row r="4981" spans="1:9">
      <c r="A4981" s="1" t="s">
        <v>16</v>
      </c>
      <c r="B4981" s="1" t="s">
        <v>819</v>
      </c>
      <c r="C4981" t="str">
        <f t="shared" si="77"/>
        <v xml:space="preserve"> </v>
      </c>
      <c r="D4981" s="1">
        <v>1</v>
      </c>
      <c r="E4981" s="1">
        <v>2</v>
      </c>
      <c r="F4981" s="1" t="s">
        <v>820</v>
      </c>
      <c r="G4981" s="3"/>
      <c r="H4981" s="3">
        <v>0</v>
      </c>
      <c r="I4981" s="9"/>
    </row>
    <row r="4982" spans="1:9">
      <c r="A4982" t="s">
        <v>16</v>
      </c>
      <c r="B4982" t="s">
        <v>819</v>
      </c>
      <c r="C4982" t="str">
        <f t="shared" si="77"/>
        <v xml:space="preserve"> </v>
      </c>
      <c r="D4982">
        <v>1</v>
      </c>
      <c r="E4982">
        <v>2</v>
      </c>
      <c r="F4982" t="s">
        <v>820</v>
      </c>
      <c r="G4982" s="3"/>
      <c r="H4982" s="3">
        <v>0</v>
      </c>
      <c r="I4982" s="9"/>
    </row>
    <row r="4983" spans="1:9">
      <c r="A4983" s="1" t="s">
        <v>16</v>
      </c>
      <c r="B4983" s="1" t="s">
        <v>819</v>
      </c>
      <c r="C4983" t="str">
        <f t="shared" si="77"/>
        <v xml:space="preserve"> </v>
      </c>
      <c r="D4983" s="1">
        <v>1</v>
      </c>
      <c r="E4983" s="1">
        <v>2</v>
      </c>
      <c r="F4983" s="1" t="s">
        <v>820</v>
      </c>
      <c r="G4983" s="3"/>
      <c r="H4983" s="3">
        <v>0</v>
      </c>
      <c r="I4983" s="9"/>
    </row>
    <row r="4984" spans="1:9">
      <c r="A4984" t="s">
        <v>16</v>
      </c>
      <c r="B4984" t="s">
        <v>819</v>
      </c>
      <c r="C4984" t="str">
        <f t="shared" si="77"/>
        <v xml:space="preserve"> </v>
      </c>
      <c r="D4984">
        <v>1</v>
      </c>
      <c r="E4984">
        <v>2</v>
      </c>
      <c r="F4984" t="s">
        <v>820</v>
      </c>
      <c r="G4984" s="3"/>
      <c r="H4984" s="3">
        <v>0</v>
      </c>
      <c r="I4984" s="9"/>
    </row>
    <row r="4985" spans="1:9">
      <c r="A4985" s="1" t="s">
        <v>16</v>
      </c>
      <c r="B4985" s="1" t="s">
        <v>819</v>
      </c>
      <c r="C4985" t="str">
        <f t="shared" si="77"/>
        <v xml:space="preserve"> </v>
      </c>
      <c r="D4985" s="1">
        <v>1</v>
      </c>
      <c r="E4985" s="1">
        <v>2</v>
      </c>
      <c r="F4985" s="1" t="s">
        <v>820</v>
      </c>
      <c r="G4985" s="3"/>
      <c r="H4985" s="3">
        <v>0</v>
      </c>
      <c r="I4985" s="9"/>
    </row>
    <row r="4986" spans="1:9">
      <c r="A4986" t="s">
        <v>16</v>
      </c>
      <c r="B4986" t="s">
        <v>819</v>
      </c>
      <c r="C4986" t="str">
        <f t="shared" si="77"/>
        <v>1855</v>
      </c>
      <c r="D4986">
        <v>1</v>
      </c>
      <c r="E4986">
        <v>2</v>
      </c>
      <c r="F4986" t="s">
        <v>820</v>
      </c>
      <c r="G4986" t="s">
        <v>15</v>
      </c>
      <c r="H4986" s="2">
        <f>H4970-SUMIF(G4971:G4985,"&lt;&gt;",H4971:H4985)</f>
        <v>0</v>
      </c>
    </row>
    <row r="4987" spans="1:9">
      <c r="A4987" s="1"/>
      <c r="B4987" s="1"/>
      <c r="C4987" t="str">
        <f t="shared" si="77"/>
        <v xml:space="preserve"> </v>
      </c>
      <c r="D4987" s="1"/>
      <c r="E4987" s="1"/>
      <c r="F4987" s="1"/>
      <c r="G4987" s="1"/>
      <c r="H4987" s="1"/>
      <c r="I4987" s="43"/>
    </row>
    <row r="4988" spans="1:9">
      <c r="A4988" t="s">
        <v>16</v>
      </c>
      <c r="B4988" t="s">
        <v>822</v>
      </c>
      <c r="C4988" t="str">
        <f t="shared" si="77"/>
        <v xml:space="preserve"> </v>
      </c>
      <c r="D4988">
        <v>1</v>
      </c>
      <c r="E4988">
        <v>1</v>
      </c>
      <c r="F4988" t="s">
        <v>823</v>
      </c>
      <c r="G4988" t="s">
        <v>13</v>
      </c>
      <c r="H4988" s="2">
        <f>VLOOKUP(B4988,'uc_2024-25'!D:U, 18, FALSE)</f>
        <v>0</v>
      </c>
      <c r="I4988" s="9"/>
    </row>
    <row r="4989" spans="1:9">
      <c r="A4989" s="1" t="s">
        <v>16</v>
      </c>
      <c r="B4989" s="1" t="s">
        <v>822</v>
      </c>
      <c r="C4989" t="str">
        <f t="shared" si="77"/>
        <v xml:space="preserve"> </v>
      </c>
      <c r="D4989" s="1">
        <v>1</v>
      </c>
      <c r="E4989" s="1">
        <v>1</v>
      </c>
      <c r="F4989" s="1" t="s">
        <v>823</v>
      </c>
      <c r="G4989" s="4" t="str">
        <f>VLOOKUP(B4988,'uc_2024-25'!D:AB, 25, FALSE)</f>
        <v>Coordenação externa ao ISA</v>
      </c>
      <c r="H4989" s="3">
        <v>0</v>
      </c>
      <c r="I4989" s="9"/>
    </row>
    <row r="4990" spans="1:9">
      <c r="A4990" t="s">
        <v>16</v>
      </c>
      <c r="B4990" t="s">
        <v>822</v>
      </c>
      <c r="C4990" t="str">
        <f t="shared" si="77"/>
        <v xml:space="preserve"> </v>
      </c>
      <c r="D4990">
        <v>1</v>
      </c>
      <c r="E4990">
        <v>1</v>
      </c>
      <c r="F4990" t="s">
        <v>823</v>
      </c>
      <c r="G4990" s="3"/>
      <c r="H4990" s="3">
        <v>0</v>
      </c>
      <c r="I4990" s="9"/>
    </row>
    <row r="4991" spans="1:9">
      <c r="A4991" s="1" t="s">
        <v>16</v>
      </c>
      <c r="B4991" s="1" t="s">
        <v>822</v>
      </c>
      <c r="C4991" t="str">
        <f t="shared" si="77"/>
        <v xml:space="preserve"> </v>
      </c>
      <c r="D4991" s="1">
        <v>1</v>
      </c>
      <c r="E4991" s="1">
        <v>1</v>
      </c>
      <c r="F4991" s="1" t="s">
        <v>823</v>
      </c>
      <c r="G4991" s="3"/>
      <c r="H4991" s="3">
        <v>0</v>
      </c>
      <c r="I4991" s="9"/>
    </row>
    <row r="4992" spans="1:9">
      <c r="A4992" t="s">
        <v>16</v>
      </c>
      <c r="B4992" t="s">
        <v>822</v>
      </c>
      <c r="C4992" t="str">
        <f t="shared" si="77"/>
        <v xml:space="preserve"> </v>
      </c>
      <c r="D4992">
        <v>1</v>
      </c>
      <c r="E4992">
        <v>1</v>
      </c>
      <c r="F4992" t="s">
        <v>823</v>
      </c>
      <c r="G4992" s="3"/>
      <c r="H4992" s="3">
        <v>0</v>
      </c>
      <c r="I4992" s="9"/>
    </row>
    <row r="4993" spans="1:9">
      <c r="A4993" s="1" t="s">
        <v>16</v>
      </c>
      <c r="B4993" s="1" t="s">
        <v>822</v>
      </c>
      <c r="C4993" t="str">
        <f t="shared" si="77"/>
        <v xml:space="preserve"> </v>
      </c>
      <c r="D4993" s="1">
        <v>1</v>
      </c>
      <c r="E4993" s="1">
        <v>1</v>
      </c>
      <c r="F4993" s="1" t="s">
        <v>823</v>
      </c>
      <c r="G4993" s="3"/>
      <c r="H4993" s="3">
        <v>0</v>
      </c>
      <c r="I4993" s="9"/>
    </row>
    <row r="4994" spans="1:9">
      <c r="A4994" t="s">
        <v>16</v>
      </c>
      <c r="B4994" t="s">
        <v>822</v>
      </c>
      <c r="C4994" t="str">
        <f t="shared" si="77"/>
        <v xml:space="preserve"> </v>
      </c>
      <c r="D4994">
        <v>1</v>
      </c>
      <c r="E4994">
        <v>1</v>
      </c>
      <c r="F4994" t="s">
        <v>823</v>
      </c>
      <c r="G4994" s="3"/>
      <c r="H4994" s="3">
        <v>0</v>
      </c>
      <c r="I4994" s="9"/>
    </row>
    <row r="4995" spans="1:9">
      <c r="A4995" s="1" t="s">
        <v>16</v>
      </c>
      <c r="B4995" s="1" t="s">
        <v>822</v>
      </c>
      <c r="C4995" t="str">
        <f t="shared" ref="C4995:C5058" si="78">IF(G4995="Em falta (positivo); A mais (negativo):",B4995," ")</f>
        <v xml:space="preserve"> </v>
      </c>
      <c r="D4995" s="1">
        <v>1</v>
      </c>
      <c r="E4995" s="1">
        <v>1</v>
      </c>
      <c r="F4995" s="1" t="s">
        <v>823</v>
      </c>
      <c r="G4995" s="3"/>
      <c r="H4995" s="3">
        <v>0</v>
      </c>
      <c r="I4995" s="9"/>
    </row>
    <row r="4996" spans="1:9">
      <c r="A4996" t="s">
        <v>16</v>
      </c>
      <c r="B4996" t="s">
        <v>822</v>
      </c>
      <c r="C4996" t="str">
        <f t="shared" si="78"/>
        <v xml:space="preserve"> </v>
      </c>
      <c r="D4996">
        <v>1</v>
      </c>
      <c r="E4996">
        <v>1</v>
      </c>
      <c r="F4996" t="s">
        <v>823</v>
      </c>
      <c r="G4996" s="3"/>
      <c r="H4996" s="3">
        <v>0</v>
      </c>
      <c r="I4996" s="9"/>
    </row>
    <row r="4997" spans="1:9">
      <c r="A4997" s="1" t="s">
        <v>16</v>
      </c>
      <c r="B4997" s="1" t="s">
        <v>822</v>
      </c>
      <c r="C4997" t="str">
        <f t="shared" si="78"/>
        <v xml:space="preserve"> </v>
      </c>
      <c r="D4997" s="1">
        <v>1</v>
      </c>
      <c r="E4997" s="1">
        <v>1</v>
      </c>
      <c r="F4997" s="1" t="s">
        <v>823</v>
      </c>
      <c r="G4997" s="3"/>
      <c r="H4997" s="3">
        <v>0</v>
      </c>
      <c r="I4997" s="9"/>
    </row>
    <row r="4998" spans="1:9">
      <c r="A4998" t="s">
        <v>16</v>
      </c>
      <c r="B4998" t="s">
        <v>822</v>
      </c>
      <c r="C4998" t="str">
        <f t="shared" si="78"/>
        <v xml:space="preserve"> </v>
      </c>
      <c r="D4998">
        <v>1</v>
      </c>
      <c r="E4998">
        <v>1</v>
      </c>
      <c r="F4998" t="s">
        <v>823</v>
      </c>
      <c r="G4998" s="3"/>
      <c r="H4998" s="3">
        <v>0</v>
      </c>
      <c r="I4998" s="9"/>
    </row>
    <row r="4999" spans="1:9">
      <c r="A4999" s="1" t="s">
        <v>16</v>
      </c>
      <c r="B4999" s="1" t="s">
        <v>822</v>
      </c>
      <c r="C4999" t="str">
        <f t="shared" si="78"/>
        <v xml:space="preserve"> </v>
      </c>
      <c r="D4999" s="1">
        <v>1</v>
      </c>
      <c r="E4999" s="1">
        <v>1</v>
      </c>
      <c r="F4999" s="1" t="s">
        <v>823</v>
      </c>
      <c r="G4999" s="3"/>
      <c r="H4999" s="3">
        <v>0</v>
      </c>
      <c r="I4999" s="9"/>
    </row>
    <row r="5000" spans="1:9">
      <c r="A5000" t="s">
        <v>16</v>
      </c>
      <c r="B5000" t="s">
        <v>822</v>
      </c>
      <c r="C5000" t="str">
        <f t="shared" si="78"/>
        <v xml:space="preserve"> </v>
      </c>
      <c r="D5000">
        <v>1</v>
      </c>
      <c r="E5000">
        <v>1</v>
      </c>
      <c r="F5000" t="s">
        <v>823</v>
      </c>
      <c r="G5000" s="3"/>
      <c r="H5000" s="3">
        <v>0</v>
      </c>
      <c r="I5000" s="9"/>
    </row>
    <row r="5001" spans="1:9">
      <c r="A5001" s="1" t="s">
        <v>16</v>
      </c>
      <c r="B5001" s="1" t="s">
        <v>822</v>
      </c>
      <c r="C5001" t="str">
        <f t="shared" si="78"/>
        <v xml:space="preserve"> </v>
      </c>
      <c r="D5001" s="1">
        <v>1</v>
      </c>
      <c r="E5001" s="1">
        <v>1</v>
      </c>
      <c r="F5001" s="1" t="s">
        <v>823</v>
      </c>
      <c r="G5001" s="3"/>
      <c r="H5001" s="3">
        <v>0</v>
      </c>
      <c r="I5001" s="9"/>
    </row>
    <row r="5002" spans="1:9">
      <c r="A5002" t="s">
        <v>16</v>
      </c>
      <c r="B5002" t="s">
        <v>822</v>
      </c>
      <c r="C5002" t="str">
        <f t="shared" si="78"/>
        <v xml:space="preserve"> </v>
      </c>
      <c r="D5002">
        <v>1</v>
      </c>
      <c r="E5002">
        <v>1</v>
      </c>
      <c r="F5002" t="s">
        <v>823</v>
      </c>
      <c r="G5002" s="3"/>
      <c r="H5002" s="3">
        <v>0</v>
      </c>
      <c r="I5002" s="9"/>
    </row>
    <row r="5003" spans="1:9">
      <c r="A5003" s="1" t="s">
        <v>16</v>
      </c>
      <c r="B5003" s="1" t="s">
        <v>822</v>
      </c>
      <c r="C5003" t="str">
        <f t="shared" si="78"/>
        <v xml:space="preserve"> </v>
      </c>
      <c r="D5003" s="1">
        <v>1</v>
      </c>
      <c r="E5003" s="1">
        <v>1</v>
      </c>
      <c r="F5003" s="1" t="s">
        <v>823</v>
      </c>
      <c r="G5003" s="3"/>
      <c r="H5003" s="3">
        <v>0</v>
      </c>
      <c r="I5003" s="9"/>
    </row>
    <row r="5004" spans="1:9">
      <c r="A5004" t="s">
        <v>16</v>
      </c>
      <c r="B5004" t="s">
        <v>822</v>
      </c>
      <c r="C5004" t="str">
        <f t="shared" si="78"/>
        <v>1802</v>
      </c>
      <c r="D5004">
        <v>1</v>
      </c>
      <c r="E5004">
        <v>1</v>
      </c>
      <c r="F5004" t="s">
        <v>823</v>
      </c>
      <c r="G5004" t="s">
        <v>15</v>
      </c>
      <c r="H5004" s="2">
        <f>H4988-SUMIF(G4989:G5003,"&lt;&gt;",H4989:H5003)</f>
        <v>0</v>
      </c>
    </row>
    <row r="5005" spans="1:9">
      <c r="A5005" s="1"/>
      <c r="B5005" s="1"/>
      <c r="C5005" t="str">
        <f t="shared" si="78"/>
        <v xml:space="preserve"> </v>
      </c>
      <c r="D5005" s="1"/>
      <c r="E5005" s="1"/>
      <c r="F5005" s="1"/>
      <c r="G5005" s="1"/>
      <c r="H5005" s="1"/>
      <c r="I5005" s="43"/>
    </row>
    <row r="5006" spans="1:9">
      <c r="A5006" t="s">
        <v>34</v>
      </c>
      <c r="B5006" t="s">
        <v>824</v>
      </c>
      <c r="C5006" t="str">
        <f t="shared" si="78"/>
        <v xml:space="preserve"> </v>
      </c>
      <c r="D5006">
        <v>3</v>
      </c>
      <c r="E5006">
        <v>1</v>
      </c>
      <c r="F5006" t="s">
        <v>825</v>
      </c>
      <c r="G5006" t="s">
        <v>13</v>
      </c>
      <c r="H5006" s="2">
        <f>VLOOKUP(B5006,'uc_2024-25'!D:U, 18, FALSE)</f>
        <v>28</v>
      </c>
      <c r="I5006" s="9"/>
    </row>
    <row r="5007" spans="1:9">
      <c r="A5007" s="1" t="s">
        <v>34</v>
      </c>
      <c r="B5007" s="1" t="s">
        <v>824</v>
      </c>
      <c r="C5007" t="str">
        <f t="shared" si="78"/>
        <v xml:space="preserve"> </v>
      </c>
      <c r="D5007" s="1">
        <v>3</v>
      </c>
      <c r="E5007" s="1">
        <v>1</v>
      </c>
      <c r="F5007" s="1" t="s">
        <v>825</v>
      </c>
      <c r="G5007" s="4" t="str">
        <f>VLOOKUP(B5006,'uc_2024-25'!D:AB, 25, FALSE)</f>
        <v>Maria Madalena dos Santos Lordelo Redford</v>
      </c>
      <c r="H5007" s="3">
        <v>12</v>
      </c>
      <c r="I5007" s="9"/>
    </row>
    <row r="5008" spans="1:9" ht="30.75">
      <c r="A5008" t="s">
        <v>34</v>
      </c>
      <c r="B5008" t="s">
        <v>824</v>
      </c>
      <c r="C5008" t="str">
        <f t="shared" si="78"/>
        <v xml:space="preserve"> </v>
      </c>
      <c r="D5008">
        <v>3</v>
      </c>
      <c r="E5008">
        <v>1</v>
      </c>
      <c r="F5008" t="s">
        <v>825</v>
      </c>
      <c r="G5008" s="3"/>
      <c r="H5008" s="3">
        <v>16</v>
      </c>
      <c r="I5008" s="9" t="s">
        <v>826</v>
      </c>
    </row>
    <row r="5009" spans="1:9">
      <c r="A5009" s="1" t="s">
        <v>34</v>
      </c>
      <c r="B5009" s="1" t="s">
        <v>824</v>
      </c>
      <c r="C5009" t="str">
        <f t="shared" si="78"/>
        <v xml:space="preserve"> </v>
      </c>
      <c r="D5009" s="1">
        <v>3</v>
      </c>
      <c r="E5009" s="1">
        <v>1</v>
      </c>
      <c r="F5009" s="1" t="s">
        <v>825</v>
      </c>
      <c r="G5009" s="3"/>
      <c r="H5009" s="3">
        <v>0</v>
      </c>
      <c r="I5009" s="9"/>
    </row>
    <row r="5010" spans="1:9">
      <c r="A5010" t="s">
        <v>34</v>
      </c>
      <c r="B5010" t="s">
        <v>824</v>
      </c>
      <c r="C5010" t="str">
        <f t="shared" si="78"/>
        <v xml:space="preserve"> </v>
      </c>
      <c r="D5010">
        <v>3</v>
      </c>
      <c r="E5010">
        <v>1</v>
      </c>
      <c r="F5010" t="s">
        <v>825</v>
      </c>
      <c r="G5010" s="3"/>
      <c r="H5010" s="3">
        <v>0</v>
      </c>
      <c r="I5010" s="9"/>
    </row>
    <row r="5011" spans="1:9">
      <c r="A5011" s="1" t="s">
        <v>34</v>
      </c>
      <c r="B5011" s="1" t="s">
        <v>824</v>
      </c>
      <c r="C5011" t="str">
        <f t="shared" si="78"/>
        <v xml:space="preserve"> </v>
      </c>
      <c r="D5011" s="1">
        <v>3</v>
      </c>
      <c r="E5011" s="1">
        <v>1</v>
      </c>
      <c r="F5011" s="1" t="s">
        <v>825</v>
      </c>
      <c r="G5011" s="3"/>
      <c r="H5011" s="3">
        <v>0</v>
      </c>
      <c r="I5011" s="9"/>
    </row>
    <row r="5012" spans="1:9">
      <c r="A5012" t="s">
        <v>34</v>
      </c>
      <c r="B5012" t="s">
        <v>824</v>
      </c>
      <c r="C5012" t="str">
        <f t="shared" si="78"/>
        <v xml:space="preserve"> </v>
      </c>
      <c r="D5012">
        <v>3</v>
      </c>
      <c r="E5012">
        <v>1</v>
      </c>
      <c r="F5012" t="s">
        <v>825</v>
      </c>
      <c r="G5012" s="3"/>
      <c r="H5012" s="3">
        <v>0</v>
      </c>
      <c r="I5012" s="9"/>
    </row>
    <row r="5013" spans="1:9">
      <c r="A5013" s="1" t="s">
        <v>34</v>
      </c>
      <c r="B5013" s="1" t="s">
        <v>824</v>
      </c>
      <c r="C5013" t="str">
        <f t="shared" si="78"/>
        <v xml:space="preserve"> </v>
      </c>
      <c r="D5013" s="1">
        <v>3</v>
      </c>
      <c r="E5013" s="1">
        <v>1</v>
      </c>
      <c r="F5013" s="1" t="s">
        <v>825</v>
      </c>
      <c r="G5013" s="3"/>
      <c r="H5013" s="3">
        <v>0</v>
      </c>
      <c r="I5013" s="9"/>
    </row>
    <row r="5014" spans="1:9">
      <c r="A5014" t="s">
        <v>34</v>
      </c>
      <c r="B5014" t="s">
        <v>824</v>
      </c>
      <c r="C5014" t="str">
        <f t="shared" si="78"/>
        <v xml:space="preserve"> </v>
      </c>
      <c r="D5014">
        <v>3</v>
      </c>
      <c r="E5014">
        <v>1</v>
      </c>
      <c r="F5014" t="s">
        <v>825</v>
      </c>
      <c r="G5014" s="3"/>
      <c r="H5014" s="3">
        <v>0</v>
      </c>
      <c r="I5014" s="9"/>
    </row>
    <row r="5015" spans="1:9">
      <c r="A5015" s="1" t="s">
        <v>34</v>
      </c>
      <c r="B5015" s="1" t="s">
        <v>824</v>
      </c>
      <c r="C5015" t="str">
        <f t="shared" si="78"/>
        <v xml:space="preserve"> </v>
      </c>
      <c r="D5015" s="1">
        <v>3</v>
      </c>
      <c r="E5015" s="1">
        <v>1</v>
      </c>
      <c r="F5015" s="1" t="s">
        <v>825</v>
      </c>
      <c r="G5015" s="3"/>
      <c r="H5015" s="3">
        <v>0</v>
      </c>
      <c r="I5015" s="9"/>
    </row>
    <row r="5016" spans="1:9">
      <c r="A5016" t="s">
        <v>34</v>
      </c>
      <c r="B5016" t="s">
        <v>824</v>
      </c>
      <c r="C5016" t="str">
        <f t="shared" si="78"/>
        <v xml:space="preserve"> </v>
      </c>
      <c r="D5016">
        <v>3</v>
      </c>
      <c r="E5016">
        <v>1</v>
      </c>
      <c r="F5016" t="s">
        <v>825</v>
      </c>
      <c r="G5016" s="3"/>
      <c r="H5016" s="3">
        <v>0</v>
      </c>
      <c r="I5016" s="9"/>
    </row>
    <row r="5017" spans="1:9">
      <c r="A5017" s="1" t="s">
        <v>34</v>
      </c>
      <c r="B5017" s="1" t="s">
        <v>824</v>
      </c>
      <c r="C5017" t="str">
        <f t="shared" si="78"/>
        <v xml:space="preserve"> </v>
      </c>
      <c r="D5017" s="1">
        <v>3</v>
      </c>
      <c r="E5017" s="1">
        <v>1</v>
      </c>
      <c r="F5017" s="1" t="s">
        <v>825</v>
      </c>
      <c r="G5017" s="3"/>
      <c r="H5017" s="3">
        <v>0</v>
      </c>
      <c r="I5017" s="9"/>
    </row>
    <row r="5018" spans="1:9">
      <c r="A5018" t="s">
        <v>34</v>
      </c>
      <c r="B5018" t="s">
        <v>824</v>
      </c>
      <c r="C5018" t="str">
        <f t="shared" si="78"/>
        <v xml:space="preserve"> </v>
      </c>
      <c r="D5018">
        <v>3</v>
      </c>
      <c r="E5018">
        <v>1</v>
      </c>
      <c r="F5018" t="s">
        <v>825</v>
      </c>
      <c r="G5018" s="3"/>
      <c r="H5018" s="3">
        <v>0</v>
      </c>
      <c r="I5018" s="9"/>
    </row>
    <row r="5019" spans="1:9">
      <c r="A5019" s="1" t="s">
        <v>34</v>
      </c>
      <c r="B5019" s="1" t="s">
        <v>824</v>
      </c>
      <c r="C5019" t="str">
        <f t="shared" si="78"/>
        <v xml:space="preserve"> </v>
      </c>
      <c r="D5019" s="1">
        <v>3</v>
      </c>
      <c r="E5019" s="1">
        <v>1</v>
      </c>
      <c r="F5019" s="1" t="s">
        <v>825</v>
      </c>
      <c r="G5019" s="3"/>
      <c r="H5019" s="3">
        <v>0</v>
      </c>
      <c r="I5019" s="9"/>
    </row>
    <row r="5020" spans="1:9">
      <c r="A5020" t="s">
        <v>34</v>
      </c>
      <c r="B5020" t="s">
        <v>824</v>
      </c>
      <c r="C5020" t="str">
        <f t="shared" si="78"/>
        <v xml:space="preserve"> </v>
      </c>
      <c r="D5020">
        <v>3</v>
      </c>
      <c r="E5020">
        <v>1</v>
      </c>
      <c r="F5020" t="s">
        <v>825</v>
      </c>
      <c r="G5020" s="3"/>
      <c r="H5020" s="3">
        <v>0</v>
      </c>
      <c r="I5020" s="9"/>
    </row>
    <row r="5021" spans="1:9">
      <c r="A5021" s="1" t="s">
        <v>34</v>
      </c>
      <c r="B5021" s="1" t="s">
        <v>824</v>
      </c>
      <c r="C5021" t="str">
        <f t="shared" si="78"/>
        <v xml:space="preserve"> </v>
      </c>
      <c r="D5021" s="1">
        <v>3</v>
      </c>
      <c r="E5021" s="1">
        <v>1</v>
      </c>
      <c r="F5021" s="1" t="s">
        <v>825</v>
      </c>
      <c r="G5021" s="3"/>
      <c r="H5021" s="3">
        <v>0</v>
      </c>
      <c r="I5021" s="9"/>
    </row>
    <row r="5022" spans="1:9">
      <c r="A5022" t="s">
        <v>34</v>
      </c>
      <c r="B5022" t="s">
        <v>824</v>
      </c>
      <c r="C5022" t="str">
        <f t="shared" si="78"/>
        <v>2561</v>
      </c>
      <c r="D5022">
        <v>3</v>
      </c>
      <c r="E5022">
        <v>1</v>
      </c>
      <c r="F5022" t="s">
        <v>825</v>
      </c>
      <c r="G5022" t="s">
        <v>15</v>
      </c>
      <c r="H5022" s="2">
        <f>H5006-SUMIF(G5007:G5021,"&lt;&gt;",H5007:H5021)</f>
        <v>16</v>
      </c>
    </row>
    <row r="5023" spans="1:9">
      <c r="A5023" s="1"/>
      <c r="B5023" s="1"/>
      <c r="C5023" t="str">
        <f t="shared" si="78"/>
        <v xml:space="preserve"> </v>
      </c>
      <c r="D5023" s="1"/>
      <c r="E5023" s="1"/>
      <c r="F5023" s="1"/>
      <c r="G5023" s="1"/>
      <c r="H5023" s="1"/>
      <c r="I5023" s="43"/>
    </row>
    <row r="5024" spans="1:9">
      <c r="A5024" t="s">
        <v>34</v>
      </c>
      <c r="B5024" t="s">
        <v>827</v>
      </c>
      <c r="C5024" t="str">
        <f t="shared" si="78"/>
        <v xml:space="preserve"> </v>
      </c>
      <c r="D5024">
        <v>3</v>
      </c>
      <c r="E5024">
        <v>2</v>
      </c>
      <c r="F5024" t="s">
        <v>828</v>
      </c>
      <c r="G5024" t="s">
        <v>13</v>
      </c>
      <c r="H5024" s="2">
        <f>VLOOKUP(B5024,'uc_2024-25'!D:U, 18, FALSE)</f>
        <v>56</v>
      </c>
      <c r="I5024" s="9"/>
    </row>
    <row r="5025" spans="1:9">
      <c r="A5025" s="1" t="s">
        <v>34</v>
      </c>
      <c r="B5025" s="1" t="s">
        <v>827</v>
      </c>
      <c r="C5025" t="str">
        <f t="shared" si="78"/>
        <v xml:space="preserve"> </v>
      </c>
      <c r="D5025" s="1">
        <v>3</v>
      </c>
      <c r="E5025" s="1">
        <v>2</v>
      </c>
      <c r="F5025" s="1" t="s">
        <v>828</v>
      </c>
      <c r="G5025" s="4" t="str">
        <f>VLOOKUP(B5024,'uc_2024-25'!D:AB, 25, FALSE)</f>
        <v>Maria Isabel Nunes Januário</v>
      </c>
      <c r="H5025" s="3">
        <v>17</v>
      </c>
      <c r="I5025" s="9"/>
    </row>
    <row r="5026" spans="1:9">
      <c r="A5026" t="s">
        <v>34</v>
      </c>
      <c r="B5026" t="s">
        <v>827</v>
      </c>
      <c r="C5026" t="str">
        <f t="shared" si="78"/>
        <v xml:space="preserve"> </v>
      </c>
      <c r="D5026">
        <v>3</v>
      </c>
      <c r="E5026">
        <v>2</v>
      </c>
      <c r="F5026" t="s">
        <v>828</v>
      </c>
      <c r="G5026" s="3" t="s">
        <v>400</v>
      </c>
      <c r="H5026" s="3">
        <v>6</v>
      </c>
      <c r="I5026" s="9"/>
    </row>
    <row r="5027" spans="1:9">
      <c r="A5027" s="1" t="s">
        <v>34</v>
      </c>
      <c r="B5027" s="1" t="s">
        <v>827</v>
      </c>
      <c r="C5027" t="str">
        <f t="shared" si="78"/>
        <v xml:space="preserve"> </v>
      </c>
      <c r="D5027" s="1">
        <v>3</v>
      </c>
      <c r="E5027" s="1">
        <v>2</v>
      </c>
      <c r="F5027" s="1" t="s">
        <v>828</v>
      </c>
      <c r="G5027" s="3" t="s">
        <v>403</v>
      </c>
      <c r="H5027" s="3">
        <v>6</v>
      </c>
      <c r="I5027" s="9"/>
    </row>
    <row r="5028" spans="1:9">
      <c r="A5028" t="s">
        <v>34</v>
      </c>
      <c r="B5028" t="s">
        <v>827</v>
      </c>
      <c r="C5028" t="str">
        <f t="shared" si="78"/>
        <v xml:space="preserve"> </v>
      </c>
      <c r="D5028">
        <v>3</v>
      </c>
      <c r="E5028">
        <v>2</v>
      </c>
      <c r="F5028" t="s">
        <v>828</v>
      </c>
      <c r="G5028" s="3" t="s">
        <v>648</v>
      </c>
      <c r="H5028" s="3">
        <v>6</v>
      </c>
      <c r="I5028" s="9"/>
    </row>
    <row r="5029" spans="1:9">
      <c r="A5029" s="1" t="s">
        <v>34</v>
      </c>
      <c r="B5029" s="1" t="s">
        <v>827</v>
      </c>
      <c r="C5029" t="str">
        <f t="shared" si="78"/>
        <v xml:space="preserve"> </v>
      </c>
      <c r="D5029" s="1">
        <v>3</v>
      </c>
      <c r="E5029" s="1">
        <v>2</v>
      </c>
      <c r="F5029" s="1" t="s">
        <v>828</v>
      </c>
      <c r="G5029" s="3" t="s">
        <v>829</v>
      </c>
      <c r="H5029" s="3">
        <v>6</v>
      </c>
      <c r="I5029" s="9"/>
    </row>
    <row r="5030" spans="1:9">
      <c r="A5030" t="s">
        <v>34</v>
      </c>
      <c r="B5030" t="s">
        <v>827</v>
      </c>
      <c r="C5030" t="str">
        <f t="shared" si="78"/>
        <v xml:space="preserve"> </v>
      </c>
      <c r="D5030">
        <v>3</v>
      </c>
      <c r="E5030">
        <v>2</v>
      </c>
      <c r="F5030" t="s">
        <v>828</v>
      </c>
      <c r="G5030" s="3" t="s">
        <v>401</v>
      </c>
      <c r="H5030" s="3">
        <v>3</v>
      </c>
      <c r="I5030" s="9"/>
    </row>
    <row r="5031" spans="1:9">
      <c r="A5031" s="1" t="s">
        <v>34</v>
      </c>
      <c r="B5031" s="1" t="s">
        <v>827</v>
      </c>
      <c r="C5031" t="str">
        <f t="shared" si="78"/>
        <v xml:space="preserve"> </v>
      </c>
      <c r="D5031" s="1">
        <v>3</v>
      </c>
      <c r="E5031" s="1">
        <v>2</v>
      </c>
      <c r="F5031" s="1" t="s">
        <v>828</v>
      </c>
      <c r="G5031" s="3" t="s">
        <v>202</v>
      </c>
      <c r="H5031" s="3">
        <v>6</v>
      </c>
      <c r="I5031" s="9"/>
    </row>
    <row r="5032" spans="1:9">
      <c r="A5032" t="s">
        <v>34</v>
      </c>
      <c r="B5032" t="s">
        <v>827</v>
      </c>
      <c r="C5032" t="str">
        <f t="shared" si="78"/>
        <v xml:space="preserve"> </v>
      </c>
      <c r="D5032">
        <v>3</v>
      </c>
      <c r="E5032">
        <v>2</v>
      </c>
      <c r="F5032" t="s">
        <v>828</v>
      </c>
      <c r="G5032" s="3" t="s">
        <v>404</v>
      </c>
      <c r="H5032" s="3">
        <v>6</v>
      </c>
      <c r="I5032" s="9"/>
    </row>
    <row r="5033" spans="1:9">
      <c r="A5033" s="1" t="s">
        <v>34</v>
      </c>
      <c r="B5033" s="1" t="s">
        <v>827</v>
      </c>
      <c r="C5033" t="str">
        <f t="shared" si="78"/>
        <v xml:space="preserve"> </v>
      </c>
      <c r="D5033" s="1">
        <v>3</v>
      </c>
      <c r="E5033" s="1">
        <v>2</v>
      </c>
      <c r="F5033" s="1" t="s">
        <v>828</v>
      </c>
      <c r="G5033" s="3"/>
      <c r="H5033" s="3">
        <v>0</v>
      </c>
      <c r="I5033" s="9"/>
    </row>
    <row r="5034" spans="1:9">
      <c r="A5034" t="s">
        <v>34</v>
      </c>
      <c r="B5034" t="s">
        <v>827</v>
      </c>
      <c r="C5034" t="str">
        <f t="shared" si="78"/>
        <v xml:space="preserve"> </v>
      </c>
      <c r="D5034">
        <v>3</v>
      </c>
      <c r="E5034">
        <v>2</v>
      </c>
      <c r="F5034" t="s">
        <v>828</v>
      </c>
      <c r="G5034" s="3"/>
      <c r="H5034" s="3">
        <v>0</v>
      </c>
      <c r="I5034" s="9"/>
    </row>
    <row r="5035" spans="1:9">
      <c r="A5035" s="1" t="s">
        <v>34</v>
      </c>
      <c r="B5035" s="1" t="s">
        <v>827</v>
      </c>
      <c r="C5035" t="str">
        <f t="shared" si="78"/>
        <v xml:space="preserve"> </v>
      </c>
      <c r="D5035" s="1">
        <v>3</v>
      </c>
      <c r="E5035" s="1">
        <v>2</v>
      </c>
      <c r="F5035" s="1" t="s">
        <v>828</v>
      </c>
      <c r="G5035" s="3"/>
      <c r="H5035" s="3">
        <v>0</v>
      </c>
      <c r="I5035" s="9"/>
    </row>
    <row r="5036" spans="1:9">
      <c r="A5036" t="s">
        <v>34</v>
      </c>
      <c r="B5036" t="s">
        <v>827</v>
      </c>
      <c r="C5036" t="str">
        <f t="shared" si="78"/>
        <v xml:space="preserve"> </v>
      </c>
      <c r="D5036">
        <v>3</v>
      </c>
      <c r="E5036">
        <v>2</v>
      </c>
      <c r="F5036" t="s">
        <v>828</v>
      </c>
      <c r="G5036" s="3"/>
      <c r="H5036" s="3">
        <v>0</v>
      </c>
      <c r="I5036" s="9"/>
    </row>
    <row r="5037" spans="1:9">
      <c r="A5037" s="1" t="s">
        <v>34</v>
      </c>
      <c r="B5037" s="1" t="s">
        <v>827</v>
      </c>
      <c r="C5037" t="str">
        <f t="shared" si="78"/>
        <v xml:space="preserve"> </v>
      </c>
      <c r="D5037" s="1">
        <v>3</v>
      </c>
      <c r="E5037" s="1">
        <v>2</v>
      </c>
      <c r="F5037" s="1" t="s">
        <v>828</v>
      </c>
      <c r="G5037" s="3"/>
      <c r="H5037" s="3">
        <v>0</v>
      </c>
      <c r="I5037" s="9"/>
    </row>
    <row r="5038" spans="1:9">
      <c r="A5038" t="s">
        <v>34</v>
      </c>
      <c r="B5038" t="s">
        <v>827</v>
      </c>
      <c r="C5038" t="str">
        <f t="shared" si="78"/>
        <v xml:space="preserve"> </v>
      </c>
      <c r="D5038">
        <v>3</v>
      </c>
      <c r="E5038">
        <v>2</v>
      </c>
      <c r="F5038" t="s">
        <v>828</v>
      </c>
      <c r="G5038" s="3"/>
      <c r="H5038" s="3">
        <v>0</v>
      </c>
      <c r="I5038" s="9"/>
    </row>
    <row r="5039" spans="1:9">
      <c r="A5039" s="1" t="s">
        <v>34</v>
      </c>
      <c r="B5039" s="1" t="s">
        <v>827</v>
      </c>
      <c r="C5039" t="str">
        <f t="shared" si="78"/>
        <v xml:space="preserve"> </v>
      </c>
      <c r="D5039" s="1">
        <v>3</v>
      </c>
      <c r="E5039" s="1">
        <v>2</v>
      </c>
      <c r="F5039" s="1" t="s">
        <v>828</v>
      </c>
      <c r="G5039" s="3"/>
      <c r="H5039" s="3">
        <v>0</v>
      </c>
      <c r="I5039" s="9"/>
    </row>
    <row r="5040" spans="1:9">
      <c r="A5040" t="s">
        <v>34</v>
      </c>
      <c r="B5040" t="s">
        <v>827</v>
      </c>
      <c r="C5040" t="str">
        <f t="shared" si="78"/>
        <v>2563</v>
      </c>
      <c r="D5040">
        <v>3</v>
      </c>
      <c r="E5040">
        <v>2</v>
      </c>
      <c r="F5040" t="s">
        <v>828</v>
      </c>
      <c r="G5040" t="s">
        <v>15</v>
      </c>
      <c r="H5040" s="2">
        <f>H5024-SUMIF(G5025:G5039,"&lt;&gt;",H5025:H5039)</f>
        <v>0</v>
      </c>
    </row>
    <row r="5041" spans="1:9">
      <c r="A5041" s="1"/>
      <c r="B5041" s="1"/>
      <c r="C5041" t="str">
        <f t="shared" si="78"/>
        <v xml:space="preserve"> </v>
      </c>
      <c r="D5041" s="1"/>
      <c r="E5041" s="1"/>
      <c r="F5041" s="1"/>
      <c r="G5041" s="1"/>
      <c r="H5041" s="1"/>
      <c r="I5041" s="43"/>
    </row>
    <row r="5042" spans="1:9">
      <c r="A5042" t="s">
        <v>34</v>
      </c>
      <c r="B5042" t="s">
        <v>830</v>
      </c>
      <c r="C5042" t="str">
        <f t="shared" si="78"/>
        <v xml:space="preserve"> </v>
      </c>
      <c r="D5042">
        <v>3</v>
      </c>
      <c r="E5042">
        <v>2</v>
      </c>
      <c r="F5042" t="s">
        <v>831</v>
      </c>
      <c r="G5042" t="s">
        <v>13</v>
      </c>
      <c r="H5042" s="2">
        <f>VLOOKUP(B5042,'uc_2024-25'!D:U, 18, FALSE)</f>
        <v>28</v>
      </c>
      <c r="I5042" s="9"/>
    </row>
    <row r="5043" spans="1:9">
      <c r="A5043" s="1" t="s">
        <v>34</v>
      </c>
      <c r="B5043" s="1" t="s">
        <v>830</v>
      </c>
      <c r="C5043" t="str">
        <f t="shared" si="78"/>
        <v xml:space="preserve"> </v>
      </c>
      <c r="D5043" s="1">
        <v>3</v>
      </c>
      <c r="E5043" s="1">
        <v>2</v>
      </c>
      <c r="F5043" s="1" t="s">
        <v>831</v>
      </c>
      <c r="G5043" s="4" t="str">
        <f>VLOOKUP(B5042,'uc_2024-25'!D:AB, 25, FALSE)</f>
        <v>André Martinho de Almeida</v>
      </c>
      <c r="H5043" s="3">
        <v>2</v>
      </c>
      <c r="I5043" s="9"/>
    </row>
    <row r="5044" spans="1:9" ht="30.75">
      <c r="A5044" t="s">
        <v>34</v>
      </c>
      <c r="B5044" t="s">
        <v>830</v>
      </c>
      <c r="C5044" t="str">
        <f t="shared" si="78"/>
        <v xml:space="preserve"> </v>
      </c>
      <c r="D5044">
        <v>3</v>
      </c>
      <c r="E5044">
        <v>2</v>
      </c>
      <c r="F5044" t="s">
        <v>831</v>
      </c>
      <c r="G5044" s="3"/>
      <c r="H5044" s="3">
        <v>26</v>
      </c>
      <c r="I5044" s="9" t="s">
        <v>360</v>
      </c>
    </row>
    <row r="5045" spans="1:9">
      <c r="A5045" s="1" t="s">
        <v>34</v>
      </c>
      <c r="B5045" s="1" t="s">
        <v>830</v>
      </c>
      <c r="C5045" t="str">
        <f t="shared" si="78"/>
        <v xml:space="preserve"> </v>
      </c>
      <c r="D5045" s="1">
        <v>3</v>
      </c>
      <c r="E5045" s="1">
        <v>2</v>
      </c>
      <c r="F5045" s="1" t="s">
        <v>831</v>
      </c>
      <c r="G5045" s="3"/>
      <c r="H5045" s="3">
        <v>0</v>
      </c>
      <c r="I5045" s="9"/>
    </row>
    <row r="5046" spans="1:9">
      <c r="A5046" t="s">
        <v>34</v>
      </c>
      <c r="B5046" t="s">
        <v>830</v>
      </c>
      <c r="C5046" t="str">
        <f t="shared" si="78"/>
        <v xml:space="preserve"> </v>
      </c>
      <c r="D5046">
        <v>3</v>
      </c>
      <c r="E5046">
        <v>2</v>
      </c>
      <c r="F5046" t="s">
        <v>831</v>
      </c>
      <c r="G5046" s="3"/>
      <c r="H5046" s="3">
        <v>0</v>
      </c>
      <c r="I5046" s="9"/>
    </row>
    <row r="5047" spans="1:9">
      <c r="A5047" s="1" t="s">
        <v>34</v>
      </c>
      <c r="B5047" s="1" t="s">
        <v>830</v>
      </c>
      <c r="C5047" t="str">
        <f t="shared" si="78"/>
        <v xml:space="preserve"> </v>
      </c>
      <c r="D5047" s="1">
        <v>3</v>
      </c>
      <c r="E5047" s="1">
        <v>2</v>
      </c>
      <c r="F5047" s="1" t="s">
        <v>831</v>
      </c>
      <c r="G5047" s="3"/>
      <c r="H5047" s="3">
        <v>0</v>
      </c>
      <c r="I5047" s="9"/>
    </row>
    <row r="5048" spans="1:9">
      <c r="A5048" t="s">
        <v>34</v>
      </c>
      <c r="B5048" t="s">
        <v>830</v>
      </c>
      <c r="C5048" t="str">
        <f t="shared" si="78"/>
        <v xml:space="preserve"> </v>
      </c>
      <c r="D5048">
        <v>3</v>
      </c>
      <c r="E5048">
        <v>2</v>
      </c>
      <c r="F5048" t="s">
        <v>831</v>
      </c>
      <c r="G5048" s="3"/>
      <c r="H5048" s="3">
        <v>0</v>
      </c>
      <c r="I5048" s="9"/>
    </row>
    <row r="5049" spans="1:9">
      <c r="A5049" s="1" t="s">
        <v>34</v>
      </c>
      <c r="B5049" s="1" t="s">
        <v>830</v>
      </c>
      <c r="C5049" t="str">
        <f t="shared" si="78"/>
        <v xml:space="preserve"> </v>
      </c>
      <c r="D5049" s="1">
        <v>3</v>
      </c>
      <c r="E5049" s="1">
        <v>2</v>
      </c>
      <c r="F5049" s="1" t="s">
        <v>831</v>
      </c>
      <c r="G5049" s="3"/>
      <c r="H5049" s="3">
        <v>0</v>
      </c>
      <c r="I5049" s="9"/>
    </row>
    <row r="5050" spans="1:9">
      <c r="A5050" t="s">
        <v>34</v>
      </c>
      <c r="B5050" t="s">
        <v>830</v>
      </c>
      <c r="C5050" t="str">
        <f t="shared" si="78"/>
        <v xml:space="preserve"> </v>
      </c>
      <c r="D5050">
        <v>3</v>
      </c>
      <c r="E5050">
        <v>2</v>
      </c>
      <c r="F5050" t="s">
        <v>831</v>
      </c>
      <c r="G5050" s="3"/>
      <c r="H5050" s="3">
        <v>0</v>
      </c>
      <c r="I5050" s="9"/>
    </row>
    <row r="5051" spans="1:9">
      <c r="A5051" s="1" t="s">
        <v>34</v>
      </c>
      <c r="B5051" s="1" t="s">
        <v>830</v>
      </c>
      <c r="C5051" t="str">
        <f t="shared" si="78"/>
        <v xml:space="preserve"> </v>
      </c>
      <c r="D5051" s="1">
        <v>3</v>
      </c>
      <c r="E5051" s="1">
        <v>2</v>
      </c>
      <c r="F5051" s="1" t="s">
        <v>831</v>
      </c>
      <c r="G5051" s="3"/>
      <c r="H5051" s="3">
        <v>0</v>
      </c>
      <c r="I5051" s="9"/>
    </row>
    <row r="5052" spans="1:9">
      <c r="A5052" t="s">
        <v>34</v>
      </c>
      <c r="B5052" t="s">
        <v>830</v>
      </c>
      <c r="C5052" t="str">
        <f t="shared" si="78"/>
        <v xml:space="preserve"> </v>
      </c>
      <c r="D5052">
        <v>3</v>
      </c>
      <c r="E5052">
        <v>2</v>
      </c>
      <c r="F5052" t="s">
        <v>831</v>
      </c>
      <c r="G5052" s="3"/>
      <c r="H5052" s="3">
        <v>0</v>
      </c>
      <c r="I5052" s="9"/>
    </row>
    <row r="5053" spans="1:9">
      <c r="A5053" s="1" t="s">
        <v>34</v>
      </c>
      <c r="B5053" s="1" t="s">
        <v>830</v>
      </c>
      <c r="C5053" t="str">
        <f t="shared" si="78"/>
        <v xml:space="preserve"> </v>
      </c>
      <c r="D5053" s="1">
        <v>3</v>
      </c>
      <c r="E5053" s="1">
        <v>2</v>
      </c>
      <c r="F5053" s="1" t="s">
        <v>831</v>
      </c>
      <c r="G5053" s="3"/>
      <c r="H5053" s="3">
        <v>0</v>
      </c>
      <c r="I5053" s="9"/>
    </row>
    <row r="5054" spans="1:9">
      <c r="A5054" t="s">
        <v>34</v>
      </c>
      <c r="B5054" t="s">
        <v>830</v>
      </c>
      <c r="C5054" t="str">
        <f t="shared" si="78"/>
        <v xml:space="preserve"> </v>
      </c>
      <c r="D5054">
        <v>3</v>
      </c>
      <c r="E5054">
        <v>2</v>
      </c>
      <c r="F5054" t="s">
        <v>831</v>
      </c>
      <c r="G5054" s="3"/>
      <c r="H5054" s="3">
        <v>0</v>
      </c>
      <c r="I5054" s="9"/>
    </row>
    <row r="5055" spans="1:9">
      <c r="A5055" s="1" t="s">
        <v>34</v>
      </c>
      <c r="B5055" s="1" t="s">
        <v>830</v>
      </c>
      <c r="C5055" t="str">
        <f t="shared" si="78"/>
        <v xml:space="preserve"> </v>
      </c>
      <c r="D5055" s="1">
        <v>3</v>
      </c>
      <c r="E5055" s="1">
        <v>2</v>
      </c>
      <c r="F5055" s="1" t="s">
        <v>831</v>
      </c>
      <c r="G5055" s="3"/>
      <c r="H5055" s="3">
        <v>0</v>
      </c>
      <c r="I5055" s="9"/>
    </row>
    <row r="5056" spans="1:9">
      <c r="A5056" t="s">
        <v>34</v>
      </c>
      <c r="B5056" t="s">
        <v>830</v>
      </c>
      <c r="C5056" t="str">
        <f t="shared" si="78"/>
        <v xml:space="preserve"> </v>
      </c>
      <c r="D5056">
        <v>3</v>
      </c>
      <c r="E5056">
        <v>2</v>
      </c>
      <c r="F5056" t="s">
        <v>831</v>
      </c>
      <c r="G5056" s="3"/>
      <c r="H5056" s="3">
        <v>0</v>
      </c>
      <c r="I5056" s="9"/>
    </row>
    <row r="5057" spans="1:9">
      <c r="A5057" s="1" t="s">
        <v>34</v>
      </c>
      <c r="B5057" s="1" t="s">
        <v>830</v>
      </c>
      <c r="C5057" t="str">
        <f t="shared" si="78"/>
        <v xml:space="preserve"> </v>
      </c>
      <c r="D5057" s="1">
        <v>3</v>
      </c>
      <c r="E5057" s="1">
        <v>2</v>
      </c>
      <c r="F5057" s="1" t="s">
        <v>831</v>
      </c>
      <c r="G5057" s="3"/>
      <c r="H5057" s="3">
        <v>0</v>
      </c>
      <c r="I5057" s="9"/>
    </row>
    <row r="5058" spans="1:9">
      <c r="A5058" t="s">
        <v>34</v>
      </c>
      <c r="B5058" t="s">
        <v>830</v>
      </c>
      <c r="C5058" t="str">
        <f t="shared" si="78"/>
        <v>2564</v>
      </c>
      <c r="D5058">
        <v>3</v>
      </c>
      <c r="E5058">
        <v>2</v>
      </c>
      <c r="F5058" t="s">
        <v>831</v>
      </c>
      <c r="G5058" t="s">
        <v>15</v>
      </c>
      <c r="H5058" s="2">
        <f>H5042-SUMIF(G5043:G5057,"&lt;&gt;",H5043:H5057)</f>
        <v>26</v>
      </c>
    </row>
    <row r="5059" spans="1:9">
      <c r="A5059" s="1"/>
      <c r="B5059" s="1"/>
      <c r="C5059" t="str">
        <f t="shared" ref="C5059:C5122" si="79">IF(G5059="Em falta (positivo); A mais (negativo):",B5059," ")</f>
        <v xml:space="preserve"> </v>
      </c>
      <c r="D5059" s="1"/>
      <c r="E5059" s="1"/>
      <c r="F5059" s="1"/>
      <c r="G5059" s="1"/>
      <c r="H5059" s="1"/>
      <c r="I5059" s="43"/>
    </row>
    <row r="5060" spans="1:9">
      <c r="A5060" t="s">
        <v>34</v>
      </c>
      <c r="B5060" t="s">
        <v>832</v>
      </c>
      <c r="C5060" t="str">
        <f t="shared" si="79"/>
        <v xml:space="preserve"> </v>
      </c>
      <c r="D5060">
        <v>3</v>
      </c>
      <c r="E5060">
        <v>2</v>
      </c>
      <c r="F5060" t="s">
        <v>833</v>
      </c>
      <c r="G5060" t="s">
        <v>13</v>
      </c>
      <c r="H5060" s="2">
        <f>VLOOKUP(B5060,'uc_2024-25'!D:U, 18, FALSE)</f>
        <v>56</v>
      </c>
      <c r="I5060" s="9"/>
    </row>
    <row r="5061" spans="1:9">
      <c r="A5061" s="1" t="s">
        <v>34</v>
      </c>
      <c r="B5061" s="1" t="s">
        <v>832</v>
      </c>
      <c r="C5061" t="str">
        <f t="shared" si="79"/>
        <v xml:space="preserve"> </v>
      </c>
      <c r="D5061" s="1">
        <v>3</v>
      </c>
      <c r="E5061" s="1">
        <v>2</v>
      </c>
      <c r="F5061" s="1" t="s">
        <v>833</v>
      </c>
      <c r="G5061" s="4" t="str">
        <f>VLOOKUP(B5060,'uc_2024-25'!D:AB, 25, FALSE)</f>
        <v>André Martinho de Almeida</v>
      </c>
      <c r="H5061" s="3">
        <v>56</v>
      </c>
      <c r="I5061" s="9"/>
    </row>
    <row r="5062" spans="1:9">
      <c r="A5062" t="s">
        <v>34</v>
      </c>
      <c r="B5062" t="s">
        <v>832</v>
      </c>
      <c r="C5062" t="str">
        <f t="shared" si="79"/>
        <v xml:space="preserve"> </v>
      </c>
      <c r="D5062">
        <v>3</v>
      </c>
      <c r="E5062">
        <v>2</v>
      </c>
      <c r="F5062" t="s">
        <v>833</v>
      </c>
      <c r="G5062" s="3"/>
      <c r="H5062" s="3">
        <v>0</v>
      </c>
      <c r="I5062" s="9"/>
    </row>
    <row r="5063" spans="1:9">
      <c r="A5063" s="1" t="s">
        <v>34</v>
      </c>
      <c r="B5063" s="1" t="s">
        <v>832</v>
      </c>
      <c r="C5063" t="str">
        <f t="shared" si="79"/>
        <v xml:space="preserve"> </v>
      </c>
      <c r="D5063" s="1">
        <v>3</v>
      </c>
      <c r="E5063" s="1">
        <v>2</v>
      </c>
      <c r="F5063" s="1" t="s">
        <v>833</v>
      </c>
      <c r="G5063" s="3"/>
      <c r="H5063" s="3">
        <v>0</v>
      </c>
      <c r="I5063" s="9"/>
    </row>
    <row r="5064" spans="1:9">
      <c r="A5064" t="s">
        <v>34</v>
      </c>
      <c r="B5064" t="s">
        <v>832</v>
      </c>
      <c r="C5064" t="str">
        <f t="shared" si="79"/>
        <v xml:space="preserve"> </v>
      </c>
      <c r="D5064">
        <v>3</v>
      </c>
      <c r="E5064">
        <v>2</v>
      </c>
      <c r="F5064" t="s">
        <v>833</v>
      </c>
      <c r="G5064" s="3"/>
      <c r="H5064" s="3">
        <v>0</v>
      </c>
      <c r="I5064" s="9"/>
    </row>
    <row r="5065" spans="1:9">
      <c r="A5065" s="1" t="s">
        <v>34</v>
      </c>
      <c r="B5065" s="1" t="s">
        <v>832</v>
      </c>
      <c r="C5065" t="str">
        <f t="shared" si="79"/>
        <v xml:space="preserve"> </v>
      </c>
      <c r="D5065" s="1">
        <v>3</v>
      </c>
      <c r="E5065" s="1">
        <v>2</v>
      </c>
      <c r="F5065" s="1" t="s">
        <v>833</v>
      </c>
      <c r="G5065" s="3"/>
      <c r="H5065" s="3">
        <v>0</v>
      </c>
      <c r="I5065" s="9"/>
    </row>
    <row r="5066" spans="1:9">
      <c r="A5066" t="s">
        <v>34</v>
      </c>
      <c r="B5066" t="s">
        <v>832</v>
      </c>
      <c r="C5066" t="str">
        <f t="shared" si="79"/>
        <v xml:space="preserve"> </v>
      </c>
      <c r="D5066">
        <v>3</v>
      </c>
      <c r="E5066">
        <v>2</v>
      </c>
      <c r="F5066" t="s">
        <v>833</v>
      </c>
      <c r="G5066" s="3"/>
      <c r="H5066" s="3">
        <v>0</v>
      </c>
      <c r="I5066" s="9"/>
    </row>
    <row r="5067" spans="1:9">
      <c r="A5067" s="1" t="s">
        <v>34</v>
      </c>
      <c r="B5067" s="1" t="s">
        <v>832</v>
      </c>
      <c r="C5067" t="str">
        <f t="shared" si="79"/>
        <v xml:space="preserve"> </v>
      </c>
      <c r="D5067" s="1">
        <v>3</v>
      </c>
      <c r="E5067" s="1">
        <v>2</v>
      </c>
      <c r="F5067" s="1" t="s">
        <v>833</v>
      </c>
      <c r="G5067" s="3"/>
      <c r="H5067" s="3">
        <v>0</v>
      </c>
      <c r="I5067" s="9"/>
    </row>
    <row r="5068" spans="1:9">
      <c r="A5068" t="s">
        <v>34</v>
      </c>
      <c r="B5068" t="s">
        <v>832</v>
      </c>
      <c r="C5068" t="str">
        <f t="shared" si="79"/>
        <v xml:space="preserve"> </v>
      </c>
      <c r="D5068">
        <v>3</v>
      </c>
      <c r="E5068">
        <v>2</v>
      </c>
      <c r="F5068" t="s">
        <v>833</v>
      </c>
      <c r="G5068" s="3"/>
      <c r="H5068" s="3">
        <v>0</v>
      </c>
      <c r="I5068" s="9"/>
    </row>
    <row r="5069" spans="1:9">
      <c r="A5069" s="1" t="s">
        <v>34</v>
      </c>
      <c r="B5069" s="1" t="s">
        <v>832</v>
      </c>
      <c r="C5069" t="str">
        <f t="shared" si="79"/>
        <v xml:space="preserve"> </v>
      </c>
      <c r="D5069" s="1">
        <v>3</v>
      </c>
      <c r="E5069" s="1">
        <v>2</v>
      </c>
      <c r="F5069" s="1" t="s">
        <v>833</v>
      </c>
      <c r="G5069" s="3"/>
      <c r="H5069" s="3">
        <v>0</v>
      </c>
      <c r="I5069" s="9"/>
    </row>
    <row r="5070" spans="1:9">
      <c r="A5070" t="s">
        <v>34</v>
      </c>
      <c r="B5070" t="s">
        <v>832</v>
      </c>
      <c r="C5070" t="str">
        <f t="shared" si="79"/>
        <v xml:space="preserve"> </v>
      </c>
      <c r="D5070">
        <v>3</v>
      </c>
      <c r="E5070">
        <v>2</v>
      </c>
      <c r="F5070" t="s">
        <v>833</v>
      </c>
      <c r="G5070" s="3"/>
      <c r="H5070" s="3">
        <v>0</v>
      </c>
      <c r="I5070" s="9"/>
    </row>
    <row r="5071" spans="1:9">
      <c r="A5071" s="1" t="s">
        <v>34</v>
      </c>
      <c r="B5071" s="1" t="s">
        <v>832</v>
      </c>
      <c r="C5071" t="str">
        <f t="shared" si="79"/>
        <v xml:space="preserve"> </v>
      </c>
      <c r="D5071" s="1">
        <v>3</v>
      </c>
      <c r="E5071" s="1">
        <v>2</v>
      </c>
      <c r="F5071" s="1" t="s">
        <v>833</v>
      </c>
      <c r="G5071" s="3"/>
      <c r="H5071" s="3">
        <v>0</v>
      </c>
      <c r="I5071" s="9"/>
    </row>
    <row r="5072" spans="1:9">
      <c r="A5072" t="s">
        <v>34</v>
      </c>
      <c r="B5072" t="s">
        <v>832</v>
      </c>
      <c r="C5072" t="str">
        <f t="shared" si="79"/>
        <v xml:space="preserve"> </v>
      </c>
      <c r="D5072">
        <v>3</v>
      </c>
      <c r="E5072">
        <v>2</v>
      </c>
      <c r="F5072" t="s">
        <v>833</v>
      </c>
      <c r="G5072" s="3"/>
      <c r="H5072" s="3">
        <v>0</v>
      </c>
      <c r="I5072" s="9"/>
    </row>
    <row r="5073" spans="1:9">
      <c r="A5073" s="1" t="s">
        <v>34</v>
      </c>
      <c r="B5073" s="1" t="s">
        <v>832</v>
      </c>
      <c r="C5073" t="str">
        <f t="shared" si="79"/>
        <v xml:space="preserve"> </v>
      </c>
      <c r="D5073" s="1">
        <v>3</v>
      </c>
      <c r="E5073" s="1">
        <v>2</v>
      </c>
      <c r="F5073" s="1" t="s">
        <v>833</v>
      </c>
      <c r="G5073" s="3"/>
      <c r="H5073" s="3">
        <v>0</v>
      </c>
      <c r="I5073" s="9"/>
    </row>
    <row r="5074" spans="1:9">
      <c r="A5074" t="s">
        <v>34</v>
      </c>
      <c r="B5074" t="s">
        <v>832</v>
      </c>
      <c r="C5074" t="str">
        <f t="shared" si="79"/>
        <v xml:space="preserve"> </v>
      </c>
      <c r="D5074">
        <v>3</v>
      </c>
      <c r="E5074">
        <v>2</v>
      </c>
      <c r="F5074" t="s">
        <v>833</v>
      </c>
      <c r="G5074" s="3"/>
      <c r="H5074" s="3">
        <v>0</v>
      </c>
      <c r="I5074" s="9"/>
    </row>
    <row r="5075" spans="1:9">
      <c r="A5075" s="1" t="s">
        <v>34</v>
      </c>
      <c r="B5075" s="1" t="s">
        <v>832</v>
      </c>
      <c r="C5075" t="str">
        <f t="shared" si="79"/>
        <v xml:space="preserve"> </v>
      </c>
      <c r="D5075" s="1">
        <v>3</v>
      </c>
      <c r="E5075" s="1">
        <v>2</v>
      </c>
      <c r="F5075" s="1" t="s">
        <v>833</v>
      </c>
      <c r="G5075" s="3"/>
      <c r="H5075" s="3">
        <v>0</v>
      </c>
      <c r="I5075" s="9"/>
    </row>
    <row r="5076" spans="1:9">
      <c r="A5076" t="s">
        <v>34</v>
      </c>
      <c r="B5076" t="s">
        <v>832</v>
      </c>
      <c r="C5076" t="str">
        <f t="shared" si="79"/>
        <v>2562</v>
      </c>
      <c r="D5076">
        <v>3</v>
      </c>
      <c r="E5076">
        <v>2</v>
      </c>
      <c r="F5076" t="s">
        <v>833</v>
      </c>
      <c r="G5076" t="s">
        <v>15</v>
      </c>
      <c r="H5076" s="2">
        <f>H5060-SUMIF(G5061:G5075,"&lt;&gt;",H5061:H5075)</f>
        <v>0</v>
      </c>
    </row>
    <row r="5077" spans="1:9">
      <c r="A5077" s="1"/>
      <c r="B5077" s="1"/>
      <c r="C5077" t="str">
        <f t="shared" si="79"/>
        <v xml:space="preserve"> </v>
      </c>
      <c r="D5077" s="1"/>
      <c r="E5077" s="1"/>
      <c r="F5077" s="1"/>
      <c r="G5077" s="1"/>
      <c r="H5077" s="1"/>
      <c r="I5077" s="43"/>
    </row>
    <row r="5078" spans="1:9">
      <c r="A5078" t="s">
        <v>34</v>
      </c>
      <c r="B5078" t="s">
        <v>834</v>
      </c>
      <c r="C5078" t="str">
        <f t="shared" si="79"/>
        <v xml:space="preserve"> </v>
      </c>
      <c r="D5078">
        <v>2</v>
      </c>
      <c r="E5078">
        <v>1</v>
      </c>
      <c r="F5078" t="s">
        <v>835</v>
      </c>
      <c r="G5078" t="s">
        <v>13</v>
      </c>
      <c r="H5078" s="2">
        <f>VLOOKUP(B5078,'uc_2024-25'!D:U, 18, FALSE)</f>
        <v>56</v>
      </c>
      <c r="I5078" s="9"/>
    </row>
    <row r="5079" spans="1:9">
      <c r="A5079" s="1" t="s">
        <v>34</v>
      </c>
      <c r="B5079" s="1" t="s">
        <v>834</v>
      </c>
      <c r="C5079" t="str">
        <f t="shared" si="79"/>
        <v xml:space="preserve"> </v>
      </c>
      <c r="D5079" s="1">
        <v>2</v>
      </c>
      <c r="E5079" s="1">
        <v>1</v>
      </c>
      <c r="F5079" s="1" t="s">
        <v>835</v>
      </c>
      <c r="G5079" s="4" t="str">
        <f>VLOOKUP(B5078,'uc_2024-25'!D:AB, 25, FALSE)</f>
        <v>José Afonso Rodrigues Graça</v>
      </c>
      <c r="H5079" s="3">
        <v>56</v>
      </c>
      <c r="I5079" s="9"/>
    </row>
    <row r="5080" spans="1:9">
      <c r="A5080" t="s">
        <v>34</v>
      </c>
      <c r="B5080" t="s">
        <v>834</v>
      </c>
      <c r="C5080" t="str">
        <f t="shared" si="79"/>
        <v xml:space="preserve"> </v>
      </c>
      <c r="D5080">
        <v>2</v>
      </c>
      <c r="E5080">
        <v>1</v>
      </c>
      <c r="F5080" t="s">
        <v>835</v>
      </c>
      <c r="G5080" s="3"/>
      <c r="H5080" s="3">
        <v>0</v>
      </c>
      <c r="I5080" s="9"/>
    </row>
    <row r="5081" spans="1:9">
      <c r="A5081" s="1" t="s">
        <v>34</v>
      </c>
      <c r="B5081" s="1" t="s">
        <v>834</v>
      </c>
      <c r="C5081" t="str">
        <f t="shared" si="79"/>
        <v xml:space="preserve"> </v>
      </c>
      <c r="D5081" s="1">
        <v>2</v>
      </c>
      <c r="E5081" s="1">
        <v>1</v>
      </c>
      <c r="F5081" s="1" t="s">
        <v>835</v>
      </c>
      <c r="G5081" s="3"/>
      <c r="H5081" s="3">
        <v>0</v>
      </c>
      <c r="I5081" s="9"/>
    </row>
    <row r="5082" spans="1:9">
      <c r="A5082" t="s">
        <v>34</v>
      </c>
      <c r="B5082" t="s">
        <v>834</v>
      </c>
      <c r="C5082" t="str">
        <f t="shared" si="79"/>
        <v xml:space="preserve"> </v>
      </c>
      <c r="D5082">
        <v>2</v>
      </c>
      <c r="E5082">
        <v>1</v>
      </c>
      <c r="F5082" t="s">
        <v>835</v>
      </c>
      <c r="G5082" s="3"/>
      <c r="H5082" s="3">
        <v>0</v>
      </c>
      <c r="I5082" s="9"/>
    </row>
    <row r="5083" spans="1:9">
      <c r="A5083" s="1" t="s">
        <v>34</v>
      </c>
      <c r="B5083" s="1" t="s">
        <v>834</v>
      </c>
      <c r="C5083" t="str">
        <f t="shared" si="79"/>
        <v xml:space="preserve"> </v>
      </c>
      <c r="D5083" s="1">
        <v>2</v>
      </c>
      <c r="E5083" s="1">
        <v>1</v>
      </c>
      <c r="F5083" s="1" t="s">
        <v>835</v>
      </c>
      <c r="G5083" s="3"/>
      <c r="H5083" s="3">
        <v>0</v>
      </c>
      <c r="I5083" s="9"/>
    </row>
    <row r="5084" spans="1:9">
      <c r="A5084" t="s">
        <v>34</v>
      </c>
      <c r="B5084" t="s">
        <v>834</v>
      </c>
      <c r="C5084" t="str">
        <f t="shared" si="79"/>
        <v xml:space="preserve"> </v>
      </c>
      <c r="D5084">
        <v>2</v>
      </c>
      <c r="E5084">
        <v>1</v>
      </c>
      <c r="F5084" t="s">
        <v>835</v>
      </c>
      <c r="G5084" s="3"/>
      <c r="H5084" s="3">
        <v>0</v>
      </c>
      <c r="I5084" s="9"/>
    </row>
    <row r="5085" spans="1:9">
      <c r="A5085" s="1" t="s">
        <v>34</v>
      </c>
      <c r="B5085" s="1" t="s">
        <v>834</v>
      </c>
      <c r="C5085" t="str">
        <f t="shared" si="79"/>
        <v xml:space="preserve"> </v>
      </c>
      <c r="D5085" s="1">
        <v>2</v>
      </c>
      <c r="E5085" s="1">
        <v>1</v>
      </c>
      <c r="F5085" s="1" t="s">
        <v>835</v>
      </c>
      <c r="G5085" s="3"/>
      <c r="H5085" s="3">
        <v>0</v>
      </c>
      <c r="I5085" s="9"/>
    </row>
    <row r="5086" spans="1:9">
      <c r="A5086" t="s">
        <v>34</v>
      </c>
      <c r="B5086" t="s">
        <v>834</v>
      </c>
      <c r="C5086" t="str">
        <f t="shared" si="79"/>
        <v xml:space="preserve"> </v>
      </c>
      <c r="D5086">
        <v>2</v>
      </c>
      <c r="E5086">
        <v>1</v>
      </c>
      <c r="F5086" t="s">
        <v>835</v>
      </c>
      <c r="G5086" s="3"/>
      <c r="H5086" s="3">
        <v>0</v>
      </c>
      <c r="I5086" s="9"/>
    </row>
    <row r="5087" spans="1:9">
      <c r="A5087" s="1" t="s">
        <v>34</v>
      </c>
      <c r="B5087" s="1" t="s">
        <v>834</v>
      </c>
      <c r="C5087" t="str">
        <f t="shared" si="79"/>
        <v xml:space="preserve"> </v>
      </c>
      <c r="D5087" s="1">
        <v>2</v>
      </c>
      <c r="E5087" s="1">
        <v>1</v>
      </c>
      <c r="F5087" s="1" t="s">
        <v>835</v>
      </c>
      <c r="G5087" s="3"/>
      <c r="H5087" s="3">
        <v>0</v>
      </c>
      <c r="I5087" s="9"/>
    </row>
    <row r="5088" spans="1:9">
      <c r="A5088" t="s">
        <v>34</v>
      </c>
      <c r="B5088" t="s">
        <v>834</v>
      </c>
      <c r="C5088" t="str">
        <f t="shared" si="79"/>
        <v xml:space="preserve"> </v>
      </c>
      <c r="D5088">
        <v>2</v>
      </c>
      <c r="E5088">
        <v>1</v>
      </c>
      <c r="F5088" t="s">
        <v>835</v>
      </c>
      <c r="G5088" s="3"/>
      <c r="H5088" s="3">
        <v>0</v>
      </c>
      <c r="I5088" s="9"/>
    </row>
    <row r="5089" spans="1:9">
      <c r="A5089" s="1" t="s">
        <v>34</v>
      </c>
      <c r="B5089" s="1" t="s">
        <v>834</v>
      </c>
      <c r="C5089" t="str">
        <f t="shared" si="79"/>
        <v xml:space="preserve"> </v>
      </c>
      <c r="D5089" s="1">
        <v>2</v>
      </c>
      <c r="E5089" s="1">
        <v>1</v>
      </c>
      <c r="F5089" s="1" t="s">
        <v>835</v>
      </c>
      <c r="G5089" s="3"/>
      <c r="H5089" s="3">
        <v>0</v>
      </c>
      <c r="I5089" s="9"/>
    </row>
    <row r="5090" spans="1:9">
      <c r="A5090" t="s">
        <v>34</v>
      </c>
      <c r="B5090" t="s">
        <v>834</v>
      </c>
      <c r="C5090" t="str">
        <f t="shared" si="79"/>
        <v xml:space="preserve"> </v>
      </c>
      <c r="D5090">
        <v>2</v>
      </c>
      <c r="E5090">
        <v>1</v>
      </c>
      <c r="F5090" t="s">
        <v>835</v>
      </c>
      <c r="G5090" s="3"/>
      <c r="H5090" s="3">
        <v>0</v>
      </c>
      <c r="I5090" s="9"/>
    </row>
    <row r="5091" spans="1:9">
      <c r="A5091" s="1" t="s">
        <v>34</v>
      </c>
      <c r="B5091" s="1" t="s">
        <v>834</v>
      </c>
      <c r="C5091" t="str">
        <f t="shared" si="79"/>
        <v xml:space="preserve"> </v>
      </c>
      <c r="D5091" s="1">
        <v>2</v>
      </c>
      <c r="E5091" s="1">
        <v>1</v>
      </c>
      <c r="F5091" s="1" t="s">
        <v>835</v>
      </c>
      <c r="G5091" s="3"/>
      <c r="H5091" s="3">
        <v>0</v>
      </c>
      <c r="I5091" s="9"/>
    </row>
    <row r="5092" spans="1:9">
      <c r="A5092" t="s">
        <v>34</v>
      </c>
      <c r="B5092" t="s">
        <v>834</v>
      </c>
      <c r="C5092" t="str">
        <f t="shared" si="79"/>
        <v xml:space="preserve"> </v>
      </c>
      <c r="D5092">
        <v>2</v>
      </c>
      <c r="E5092">
        <v>1</v>
      </c>
      <c r="F5092" t="s">
        <v>835</v>
      </c>
      <c r="G5092" s="3"/>
      <c r="H5092" s="3">
        <v>0</v>
      </c>
      <c r="I5092" s="9"/>
    </row>
    <row r="5093" spans="1:9">
      <c r="A5093" s="1" t="s">
        <v>34</v>
      </c>
      <c r="B5093" s="1" t="s">
        <v>834</v>
      </c>
      <c r="C5093" t="str">
        <f t="shared" si="79"/>
        <v xml:space="preserve"> </v>
      </c>
      <c r="D5093" s="1">
        <v>2</v>
      </c>
      <c r="E5093" s="1">
        <v>1</v>
      </c>
      <c r="F5093" s="1" t="s">
        <v>835</v>
      </c>
      <c r="G5093" s="3"/>
      <c r="H5093" s="3">
        <v>0</v>
      </c>
      <c r="I5093" s="9"/>
    </row>
    <row r="5094" spans="1:9">
      <c r="A5094" t="s">
        <v>34</v>
      </c>
      <c r="B5094" t="s">
        <v>834</v>
      </c>
      <c r="C5094" t="str">
        <f t="shared" si="79"/>
        <v>2565</v>
      </c>
      <c r="D5094">
        <v>2</v>
      </c>
      <c r="E5094">
        <v>1</v>
      </c>
      <c r="F5094" t="s">
        <v>835</v>
      </c>
      <c r="G5094" t="s">
        <v>15</v>
      </c>
      <c r="H5094" s="2">
        <f>H5078-SUMIF(G5079:G5093,"&lt;&gt;",H5079:H5093)</f>
        <v>0</v>
      </c>
    </row>
    <row r="5095" spans="1:9">
      <c r="A5095" s="1"/>
      <c r="B5095" s="1"/>
      <c r="C5095" t="str">
        <f t="shared" si="79"/>
        <v xml:space="preserve"> </v>
      </c>
      <c r="D5095" s="1"/>
      <c r="E5095" s="1"/>
      <c r="F5095" s="1"/>
      <c r="G5095" s="1"/>
      <c r="H5095" s="1"/>
      <c r="I5095" s="43"/>
    </row>
    <row r="5096" spans="1:9">
      <c r="A5096" t="s">
        <v>16</v>
      </c>
      <c r="B5096" t="s">
        <v>836</v>
      </c>
      <c r="C5096" t="str">
        <f t="shared" si="79"/>
        <v xml:space="preserve"> </v>
      </c>
      <c r="D5096" t="s">
        <v>21</v>
      </c>
      <c r="E5096">
        <v>2</v>
      </c>
      <c r="F5096" t="s">
        <v>837</v>
      </c>
      <c r="G5096" t="s">
        <v>13</v>
      </c>
      <c r="H5096" s="2">
        <f>VLOOKUP(B5096,'uc_2024-25'!D:U, 18, FALSE)</f>
        <v>56</v>
      </c>
      <c r="I5096" s="9"/>
    </row>
    <row r="5097" spans="1:9">
      <c r="A5097" s="1" t="s">
        <v>16</v>
      </c>
      <c r="B5097" s="1" t="s">
        <v>836</v>
      </c>
      <c r="C5097" t="str">
        <f t="shared" si="79"/>
        <v xml:space="preserve"> </v>
      </c>
      <c r="D5097" s="1" t="s">
        <v>21</v>
      </c>
      <c r="E5097" s="1">
        <v>2</v>
      </c>
      <c r="F5097" s="1" t="s">
        <v>837</v>
      </c>
      <c r="G5097" s="4" t="str">
        <f>VLOOKUP(B5096,'uc_2024-25'!D:AB, 25, FALSE)</f>
        <v>Maria Isabel Nunes Januário</v>
      </c>
      <c r="H5097" s="3">
        <v>14</v>
      </c>
      <c r="I5097" s="9"/>
    </row>
    <row r="5098" spans="1:9">
      <c r="A5098" t="s">
        <v>16</v>
      </c>
      <c r="B5098" t="s">
        <v>836</v>
      </c>
      <c r="C5098" t="str">
        <f t="shared" si="79"/>
        <v xml:space="preserve"> </v>
      </c>
      <c r="D5098" t="s">
        <v>21</v>
      </c>
      <c r="E5098">
        <v>2</v>
      </c>
      <c r="F5098" t="s">
        <v>837</v>
      </c>
      <c r="G5098" s="3" t="s">
        <v>401</v>
      </c>
      <c r="H5098" s="3">
        <v>42</v>
      </c>
      <c r="I5098" s="9"/>
    </row>
    <row r="5099" spans="1:9">
      <c r="A5099" s="1" t="s">
        <v>16</v>
      </c>
      <c r="B5099" s="1" t="s">
        <v>836</v>
      </c>
      <c r="C5099" t="str">
        <f t="shared" si="79"/>
        <v xml:space="preserve"> </v>
      </c>
      <c r="D5099" s="1" t="s">
        <v>21</v>
      </c>
      <c r="E5099" s="1">
        <v>2</v>
      </c>
      <c r="F5099" s="1" t="s">
        <v>837</v>
      </c>
      <c r="G5099" s="3"/>
      <c r="H5099" s="3">
        <v>0</v>
      </c>
      <c r="I5099" s="9"/>
    </row>
    <row r="5100" spans="1:9">
      <c r="A5100" t="s">
        <v>16</v>
      </c>
      <c r="B5100" t="s">
        <v>836</v>
      </c>
      <c r="C5100" t="str">
        <f t="shared" si="79"/>
        <v xml:space="preserve"> </v>
      </c>
      <c r="D5100" t="s">
        <v>21</v>
      </c>
      <c r="E5100">
        <v>2</v>
      </c>
      <c r="F5100" t="s">
        <v>837</v>
      </c>
      <c r="G5100" s="3"/>
      <c r="H5100" s="3">
        <v>0</v>
      </c>
      <c r="I5100" s="9"/>
    </row>
    <row r="5101" spans="1:9">
      <c r="A5101" s="1" t="s">
        <v>16</v>
      </c>
      <c r="B5101" s="1" t="s">
        <v>836</v>
      </c>
      <c r="C5101" t="str">
        <f t="shared" si="79"/>
        <v xml:space="preserve"> </v>
      </c>
      <c r="D5101" s="1" t="s">
        <v>21</v>
      </c>
      <c r="E5101" s="1">
        <v>2</v>
      </c>
      <c r="F5101" s="1" t="s">
        <v>837</v>
      </c>
      <c r="G5101" s="3"/>
      <c r="H5101" s="3">
        <v>0</v>
      </c>
      <c r="I5101" s="9"/>
    </row>
    <row r="5102" spans="1:9">
      <c r="A5102" t="s">
        <v>16</v>
      </c>
      <c r="B5102" t="s">
        <v>836</v>
      </c>
      <c r="C5102" t="str">
        <f t="shared" si="79"/>
        <v xml:space="preserve"> </v>
      </c>
      <c r="D5102" t="s">
        <v>21</v>
      </c>
      <c r="E5102">
        <v>2</v>
      </c>
      <c r="F5102" t="s">
        <v>837</v>
      </c>
      <c r="G5102" s="3"/>
      <c r="H5102" s="3">
        <v>0</v>
      </c>
      <c r="I5102" s="9"/>
    </row>
    <row r="5103" spans="1:9">
      <c r="A5103" s="1" t="s">
        <v>16</v>
      </c>
      <c r="B5103" s="1" t="s">
        <v>836</v>
      </c>
      <c r="C5103" t="str">
        <f t="shared" si="79"/>
        <v xml:space="preserve"> </v>
      </c>
      <c r="D5103" s="1" t="s">
        <v>21</v>
      </c>
      <c r="E5103" s="1">
        <v>2</v>
      </c>
      <c r="F5103" s="1" t="s">
        <v>837</v>
      </c>
      <c r="G5103" s="3"/>
      <c r="H5103" s="3">
        <v>0</v>
      </c>
      <c r="I5103" s="9"/>
    </row>
    <row r="5104" spans="1:9">
      <c r="A5104" t="s">
        <v>16</v>
      </c>
      <c r="B5104" t="s">
        <v>836</v>
      </c>
      <c r="C5104" t="str">
        <f t="shared" si="79"/>
        <v xml:space="preserve"> </v>
      </c>
      <c r="D5104" t="s">
        <v>21</v>
      </c>
      <c r="E5104">
        <v>2</v>
      </c>
      <c r="F5104" t="s">
        <v>837</v>
      </c>
      <c r="G5104" s="3"/>
      <c r="H5104" s="3">
        <v>0</v>
      </c>
      <c r="I5104" s="9"/>
    </row>
    <row r="5105" spans="1:9">
      <c r="A5105" s="1" t="s">
        <v>16</v>
      </c>
      <c r="B5105" s="1" t="s">
        <v>836</v>
      </c>
      <c r="C5105" t="str">
        <f t="shared" si="79"/>
        <v xml:space="preserve"> </v>
      </c>
      <c r="D5105" s="1" t="s">
        <v>21</v>
      </c>
      <c r="E5105" s="1">
        <v>2</v>
      </c>
      <c r="F5105" s="1" t="s">
        <v>837</v>
      </c>
      <c r="G5105" s="3"/>
      <c r="H5105" s="3">
        <v>0</v>
      </c>
      <c r="I5105" s="9"/>
    </row>
    <row r="5106" spans="1:9">
      <c r="A5106" t="s">
        <v>16</v>
      </c>
      <c r="B5106" t="s">
        <v>836</v>
      </c>
      <c r="C5106" t="str">
        <f t="shared" si="79"/>
        <v xml:space="preserve"> </v>
      </c>
      <c r="D5106" t="s">
        <v>21</v>
      </c>
      <c r="E5106">
        <v>2</v>
      </c>
      <c r="F5106" t="s">
        <v>837</v>
      </c>
      <c r="G5106" s="3"/>
      <c r="H5106" s="3">
        <v>0</v>
      </c>
      <c r="I5106" s="9"/>
    </row>
    <row r="5107" spans="1:9">
      <c r="A5107" s="1" t="s">
        <v>16</v>
      </c>
      <c r="B5107" s="1" t="s">
        <v>836</v>
      </c>
      <c r="C5107" t="str">
        <f t="shared" si="79"/>
        <v xml:space="preserve"> </v>
      </c>
      <c r="D5107" s="1" t="s">
        <v>21</v>
      </c>
      <c r="E5107" s="1">
        <v>2</v>
      </c>
      <c r="F5107" s="1" t="s">
        <v>837</v>
      </c>
      <c r="G5107" s="3"/>
      <c r="H5107" s="3">
        <v>0</v>
      </c>
      <c r="I5107" s="9"/>
    </row>
    <row r="5108" spans="1:9">
      <c r="A5108" t="s">
        <v>16</v>
      </c>
      <c r="B5108" t="s">
        <v>836</v>
      </c>
      <c r="C5108" t="str">
        <f t="shared" si="79"/>
        <v xml:space="preserve"> </v>
      </c>
      <c r="D5108" t="s">
        <v>21</v>
      </c>
      <c r="E5108">
        <v>2</v>
      </c>
      <c r="F5108" t="s">
        <v>837</v>
      </c>
      <c r="G5108" s="3"/>
      <c r="H5108" s="3">
        <v>0</v>
      </c>
      <c r="I5108" s="9"/>
    </row>
    <row r="5109" spans="1:9">
      <c r="A5109" s="1" t="s">
        <v>16</v>
      </c>
      <c r="B5109" s="1" t="s">
        <v>836</v>
      </c>
      <c r="C5109" t="str">
        <f t="shared" si="79"/>
        <v xml:space="preserve"> </v>
      </c>
      <c r="D5109" s="1" t="s">
        <v>21</v>
      </c>
      <c r="E5109" s="1">
        <v>2</v>
      </c>
      <c r="F5109" s="1" t="s">
        <v>837</v>
      </c>
      <c r="G5109" s="3"/>
      <c r="H5109" s="3">
        <v>0</v>
      </c>
      <c r="I5109" s="9"/>
    </row>
    <row r="5110" spans="1:9">
      <c r="A5110" t="s">
        <v>16</v>
      </c>
      <c r="B5110" t="s">
        <v>836</v>
      </c>
      <c r="C5110" t="str">
        <f t="shared" si="79"/>
        <v xml:space="preserve"> </v>
      </c>
      <c r="D5110" t="s">
        <v>21</v>
      </c>
      <c r="E5110">
        <v>2</v>
      </c>
      <c r="F5110" t="s">
        <v>837</v>
      </c>
      <c r="G5110" s="3"/>
      <c r="H5110" s="3">
        <v>0</v>
      </c>
      <c r="I5110" s="9"/>
    </row>
    <row r="5111" spans="1:9">
      <c r="A5111" s="1" t="s">
        <v>16</v>
      </c>
      <c r="B5111" s="1" t="s">
        <v>836</v>
      </c>
      <c r="C5111" t="str">
        <f t="shared" si="79"/>
        <v xml:space="preserve"> </v>
      </c>
      <c r="D5111" s="1" t="s">
        <v>21</v>
      </c>
      <c r="E5111" s="1">
        <v>2</v>
      </c>
      <c r="F5111" s="1" t="s">
        <v>837</v>
      </c>
      <c r="G5111" s="3"/>
      <c r="H5111" s="3">
        <v>0</v>
      </c>
      <c r="I5111" s="9"/>
    </row>
    <row r="5112" spans="1:9">
      <c r="A5112" t="s">
        <v>16</v>
      </c>
      <c r="B5112" t="s">
        <v>836</v>
      </c>
      <c r="C5112" t="str">
        <f t="shared" si="79"/>
        <v>10068</v>
      </c>
      <c r="D5112" t="s">
        <v>21</v>
      </c>
      <c r="E5112">
        <v>2</v>
      </c>
      <c r="F5112" t="s">
        <v>837</v>
      </c>
      <c r="G5112" t="s">
        <v>15</v>
      </c>
      <c r="H5112" s="2">
        <f>H5096-SUMIF(G5097:G5111,"&lt;&gt;",H5097:H5111)</f>
        <v>0</v>
      </c>
    </row>
    <row r="5113" spans="1:9">
      <c r="A5113" s="1"/>
      <c r="B5113" s="1"/>
      <c r="C5113" t="str">
        <f t="shared" si="79"/>
        <v xml:space="preserve"> </v>
      </c>
      <c r="D5113" s="1"/>
      <c r="E5113" s="1"/>
      <c r="F5113" s="1"/>
      <c r="G5113" s="1"/>
      <c r="H5113" s="1"/>
      <c r="I5113" s="43"/>
    </row>
    <row r="5114" spans="1:9">
      <c r="A5114" t="s">
        <v>16</v>
      </c>
      <c r="B5114" t="s">
        <v>838</v>
      </c>
      <c r="C5114" t="str">
        <f t="shared" si="79"/>
        <v xml:space="preserve"> </v>
      </c>
      <c r="D5114" t="s">
        <v>21</v>
      </c>
      <c r="E5114">
        <v>1</v>
      </c>
      <c r="F5114" t="s">
        <v>839</v>
      </c>
      <c r="G5114" t="s">
        <v>13</v>
      </c>
      <c r="H5114" s="2">
        <f>VLOOKUP(B5114,'uc_2024-25'!D:U, 18, FALSE)</f>
        <v>56</v>
      </c>
      <c r="I5114" s="9"/>
    </row>
    <row r="5115" spans="1:9">
      <c r="A5115" s="1" t="s">
        <v>16</v>
      </c>
      <c r="B5115" s="1" t="s">
        <v>838</v>
      </c>
      <c r="C5115" t="str">
        <f t="shared" si="79"/>
        <v xml:space="preserve"> </v>
      </c>
      <c r="D5115" s="1" t="s">
        <v>21</v>
      </c>
      <c r="E5115" s="1">
        <v>1</v>
      </c>
      <c r="F5115" s="1" t="s">
        <v>839</v>
      </c>
      <c r="G5115" s="4" t="str">
        <f>VLOOKUP(B5114,'uc_2024-25'!D:AB, 25, FALSE)</f>
        <v>Maria Helena Guimarães de Almeida</v>
      </c>
      <c r="H5115" s="3">
        <v>56</v>
      </c>
      <c r="I5115" s="9"/>
    </row>
    <row r="5116" spans="1:9">
      <c r="A5116" t="s">
        <v>16</v>
      </c>
      <c r="B5116" t="s">
        <v>838</v>
      </c>
      <c r="C5116" t="str">
        <f t="shared" si="79"/>
        <v xml:space="preserve"> </v>
      </c>
      <c r="D5116" t="s">
        <v>21</v>
      </c>
      <c r="E5116">
        <v>1</v>
      </c>
      <c r="F5116" t="s">
        <v>839</v>
      </c>
      <c r="G5116" s="3"/>
      <c r="H5116" s="3">
        <v>0</v>
      </c>
      <c r="I5116" s="9"/>
    </row>
    <row r="5117" spans="1:9">
      <c r="A5117" s="1" t="s">
        <v>16</v>
      </c>
      <c r="B5117" s="1" t="s">
        <v>838</v>
      </c>
      <c r="C5117" t="str">
        <f t="shared" si="79"/>
        <v xml:space="preserve"> </v>
      </c>
      <c r="D5117" s="1" t="s">
        <v>21</v>
      </c>
      <c r="E5117" s="1">
        <v>1</v>
      </c>
      <c r="F5117" s="1" t="s">
        <v>839</v>
      </c>
      <c r="G5117" s="3"/>
      <c r="H5117" s="3">
        <v>0</v>
      </c>
      <c r="I5117" s="9"/>
    </row>
    <row r="5118" spans="1:9">
      <c r="A5118" t="s">
        <v>16</v>
      </c>
      <c r="B5118" t="s">
        <v>838</v>
      </c>
      <c r="C5118" t="str">
        <f t="shared" si="79"/>
        <v xml:space="preserve"> </v>
      </c>
      <c r="D5118" t="s">
        <v>21</v>
      </c>
      <c r="E5118">
        <v>1</v>
      </c>
      <c r="F5118" t="s">
        <v>839</v>
      </c>
      <c r="G5118" s="3"/>
      <c r="H5118" s="3">
        <v>0</v>
      </c>
      <c r="I5118" s="9"/>
    </row>
    <row r="5119" spans="1:9">
      <c r="A5119" s="1" t="s">
        <v>16</v>
      </c>
      <c r="B5119" s="1" t="s">
        <v>838</v>
      </c>
      <c r="C5119" t="str">
        <f t="shared" si="79"/>
        <v xml:space="preserve"> </v>
      </c>
      <c r="D5119" s="1" t="s">
        <v>21</v>
      </c>
      <c r="E5119" s="1">
        <v>1</v>
      </c>
      <c r="F5119" s="1" t="s">
        <v>839</v>
      </c>
      <c r="G5119" s="3"/>
      <c r="H5119" s="3">
        <v>0</v>
      </c>
      <c r="I5119" s="9"/>
    </row>
    <row r="5120" spans="1:9">
      <c r="A5120" t="s">
        <v>16</v>
      </c>
      <c r="B5120" t="s">
        <v>838</v>
      </c>
      <c r="C5120" t="str">
        <f t="shared" si="79"/>
        <v xml:space="preserve"> </v>
      </c>
      <c r="D5120" t="s">
        <v>21</v>
      </c>
      <c r="E5120">
        <v>1</v>
      </c>
      <c r="F5120" t="s">
        <v>839</v>
      </c>
      <c r="G5120" s="3"/>
      <c r="H5120" s="3">
        <v>0</v>
      </c>
      <c r="I5120" s="9"/>
    </row>
    <row r="5121" spans="1:9">
      <c r="A5121" s="1" t="s">
        <v>16</v>
      </c>
      <c r="B5121" s="1" t="s">
        <v>838</v>
      </c>
      <c r="C5121" t="str">
        <f t="shared" si="79"/>
        <v xml:space="preserve"> </v>
      </c>
      <c r="D5121" s="1" t="s">
        <v>21</v>
      </c>
      <c r="E5121" s="1">
        <v>1</v>
      </c>
      <c r="F5121" s="1" t="s">
        <v>839</v>
      </c>
      <c r="G5121" s="3"/>
      <c r="H5121" s="3">
        <v>0</v>
      </c>
      <c r="I5121" s="9"/>
    </row>
    <row r="5122" spans="1:9">
      <c r="A5122" t="s">
        <v>16</v>
      </c>
      <c r="B5122" t="s">
        <v>838</v>
      </c>
      <c r="C5122" t="str">
        <f t="shared" si="79"/>
        <v xml:space="preserve"> </v>
      </c>
      <c r="D5122" t="s">
        <v>21</v>
      </c>
      <c r="E5122">
        <v>1</v>
      </c>
      <c r="F5122" t="s">
        <v>839</v>
      </c>
      <c r="G5122" s="3"/>
      <c r="H5122" s="3">
        <v>0</v>
      </c>
      <c r="I5122" s="9"/>
    </row>
    <row r="5123" spans="1:9">
      <c r="A5123" s="1" t="s">
        <v>16</v>
      </c>
      <c r="B5123" s="1" t="s">
        <v>838</v>
      </c>
      <c r="C5123" t="str">
        <f t="shared" ref="C5123:C5186" si="80">IF(G5123="Em falta (positivo); A mais (negativo):",B5123," ")</f>
        <v xml:space="preserve"> </v>
      </c>
      <c r="D5123" s="1" t="s">
        <v>21</v>
      </c>
      <c r="E5123" s="1">
        <v>1</v>
      </c>
      <c r="F5123" s="1" t="s">
        <v>839</v>
      </c>
      <c r="G5123" s="3"/>
      <c r="H5123" s="3">
        <v>0</v>
      </c>
      <c r="I5123" s="9"/>
    </row>
    <row r="5124" spans="1:9">
      <c r="A5124" t="s">
        <v>16</v>
      </c>
      <c r="B5124" t="s">
        <v>838</v>
      </c>
      <c r="C5124" t="str">
        <f t="shared" si="80"/>
        <v xml:space="preserve"> </v>
      </c>
      <c r="D5124" t="s">
        <v>21</v>
      </c>
      <c r="E5124">
        <v>1</v>
      </c>
      <c r="F5124" t="s">
        <v>839</v>
      </c>
      <c r="G5124" s="3"/>
      <c r="H5124" s="3">
        <v>0</v>
      </c>
      <c r="I5124" s="9"/>
    </row>
    <row r="5125" spans="1:9">
      <c r="A5125" s="1" t="s">
        <v>16</v>
      </c>
      <c r="B5125" s="1" t="s">
        <v>838</v>
      </c>
      <c r="C5125" t="str">
        <f t="shared" si="80"/>
        <v xml:space="preserve"> </v>
      </c>
      <c r="D5125" s="1" t="s">
        <v>21</v>
      </c>
      <c r="E5125" s="1">
        <v>1</v>
      </c>
      <c r="F5125" s="1" t="s">
        <v>839</v>
      </c>
      <c r="G5125" s="3"/>
      <c r="H5125" s="3">
        <v>0</v>
      </c>
      <c r="I5125" s="9"/>
    </row>
    <row r="5126" spans="1:9">
      <c r="A5126" t="s">
        <v>16</v>
      </c>
      <c r="B5126" t="s">
        <v>838</v>
      </c>
      <c r="C5126" t="str">
        <f t="shared" si="80"/>
        <v xml:space="preserve"> </v>
      </c>
      <c r="D5126" t="s">
        <v>21</v>
      </c>
      <c r="E5126">
        <v>1</v>
      </c>
      <c r="F5126" t="s">
        <v>839</v>
      </c>
      <c r="G5126" s="3"/>
      <c r="H5126" s="3">
        <v>0</v>
      </c>
      <c r="I5126" s="9"/>
    </row>
    <row r="5127" spans="1:9">
      <c r="A5127" s="1" t="s">
        <v>16</v>
      </c>
      <c r="B5127" s="1" t="s">
        <v>838</v>
      </c>
      <c r="C5127" t="str">
        <f t="shared" si="80"/>
        <v xml:space="preserve"> </v>
      </c>
      <c r="D5127" s="1" t="s">
        <v>21</v>
      </c>
      <c r="E5127" s="1">
        <v>1</v>
      </c>
      <c r="F5127" s="1" t="s">
        <v>839</v>
      </c>
      <c r="G5127" s="3"/>
      <c r="H5127" s="3">
        <v>0</v>
      </c>
      <c r="I5127" s="9"/>
    </row>
    <row r="5128" spans="1:9">
      <c r="A5128" t="s">
        <v>16</v>
      </c>
      <c r="B5128" t="s">
        <v>838</v>
      </c>
      <c r="C5128" t="str">
        <f t="shared" si="80"/>
        <v xml:space="preserve"> </v>
      </c>
      <c r="D5128" t="s">
        <v>21</v>
      </c>
      <c r="E5128">
        <v>1</v>
      </c>
      <c r="F5128" t="s">
        <v>839</v>
      </c>
      <c r="G5128" s="3"/>
      <c r="H5128" s="3">
        <v>0</v>
      </c>
      <c r="I5128" s="9"/>
    </row>
    <row r="5129" spans="1:9">
      <c r="A5129" s="1" t="s">
        <v>16</v>
      </c>
      <c r="B5129" s="1" t="s">
        <v>838</v>
      </c>
      <c r="C5129" t="str">
        <f t="shared" si="80"/>
        <v xml:space="preserve"> </v>
      </c>
      <c r="D5129" s="1" t="s">
        <v>21</v>
      </c>
      <c r="E5129" s="1">
        <v>1</v>
      </c>
      <c r="F5129" s="1" t="s">
        <v>839</v>
      </c>
      <c r="G5129" s="3"/>
      <c r="H5129" s="3">
        <v>0</v>
      </c>
      <c r="I5129" s="9"/>
    </row>
    <row r="5130" spans="1:9">
      <c r="A5130" t="s">
        <v>16</v>
      </c>
      <c r="B5130" t="s">
        <v>838</v>
      </c>
      <c r="C5130" t="str">
        <f t="shared" si="80"/>
        <v>10069</v>
      </c>
      <c r="D5130" t="s">
        <v>21</v>
      </c>
      <c r="E5130">
        <v>1</v>
      </c>
      <c r="F5130" t="s">
        <v>839</v>
      </c>
      <c r="G5130" t="s">
        <v>15</v>
      </c>
      <c r="H5130" s="2">
        <f>H5114-SUMIF(G5115:G5129,"&lt;&gt;",H5115:H5129)</f>
        <v>0</v>
      </c>
    </row>
    <row r="5131" spans="1:9">
      <c r="A5131" s="1"/>
      <c r="B5131" s="1"/>
      <c r="C5131" t="str">
        <f t="shared" si="80"/>
        <v xml:space="preserve"> </v>
      </c>
      <c r="D5131" s="1"/>
      <c r="E5131" s="1"/>
      <c r="F5131" s="1"/>
      <c r="G5131" s="1"/>
      <c r="H5131" s="1"/>
      <c r="I5131" s="43"/>
    </row>
    <row r="5132" spans="1:9" ht="30.75">
      <c r="A5132" t="s">
        <v>16</v>
      </c>
      <c r="B5132" t="s">
        <v>840</v>
      </c>
      <c r="C5132" t="str">
        <f t="shared" si="80"/>
        <v xml:space="preserve"> </v>
      </c>
      <c r="F5132" t="s">
        <v>841</v>
      </c>
      <c r="G5132" t="s">
        <v>13</v>
      </c>
      <c r="H5132" s="2">
        <f>VLOOKUP(B5132,'uc_2024-25'!D:U, 18, FALSE)</f>
        <v>0</v>
      </c>
      <c r="I5132" s="9" t="s">
        <v>842</v>
      </c>
    </row>
    <row r="5133" spans="1:9">
      <c r="A5133" s="1" t="s">
        <v>16</v>
      </c>
      <c r="B5133" s="1" t="s">
        <v>840</v>
      </c>
      <c r="C5133" t="str">
        <f t="shared" si="80"/>
        <v xml:space="preserve"> </v>
      </c>
      <c r="D5133" s="1"/>
      <c r="E5133" s="1"/>
      <c r="F5133" s="1" t="s">
        <v>841</v>
      </c>
      <c r="G5133" s="4" t="str">
        <f>VLOOKUP(B5132,'uc_2024-25'!D:AB, 25, FALSE)</f>
        <v>Elsa Maria Félix Gonçalves/ Suzana Ferreira Dias</v>
      </c>
      <c r="H5133" s="3">
        <v>0</v>
      </c>
      <c r="I5133" s="9"/>
    </row>
    <row r="5134" spans="1:9">
      <c r="A5134" t="s">
        <v>16</v>
      </c>
      <c r="B5134" t="s">
        <v>840</v>
      </c>
      <c r="C5134" t="str">
        <f t="shared" si="80"/>
        <v xml:space="preserve"> </v>
      </c>
      <c r="F5134" t="s">
        <v>841</v>
      </c>
      <c r="G5134" s="3" t="s">
        <v>202</v>
      </c>
      <c r="H5134" s="3"/>
      <c r="I5134" s="9" t="s">
        <v>843</v>
      </c>
    </row>
    <row r="5135" spans="1:9">
      <c r="A5135" s="1" t="s">
        <v>16</v>
      </c>
      <c r="B5135" s="1" t="s">
        <v>840</v>
      </c>
      <c r="C5135" t="str">
        <f t="shared" si="80"/>
        <v xml:space="preserve"> </v>
      </c>
      <c r="D5135" s="1"/>
      <c r="E5135" s="1"/>
      <c r="F5135" s="1" t="s">
        <v>841</v>
      </c>
      <c r="G5135" s="3"/>
      <c r="H5135" s="3">
        <v>0</v>
      </c>
      <c r="I5135" s="9"/>
    </row>
    <row r="5136" spans="1:9">
      <c r="A5136" t="s">
        <v>16</v>
      </c>
      <c r="B5136" t="s">
        <v>840</v>
      </c>
      <c r="C5136" t="str">
        <f t="shared" si="80"/>
        <v xml:space="preserve"> </v>
      </c>
      <c r="F5136" t="s">
        <v>841</v>
      </c>
      <c r="G5136" s="3"/>
      <c r="H5136" s="3">
        <v>0</v>
      </c>
      <c r="I5136" s="9"/>
    </row>
    <row r="5137" spans="1:9">
      <c r="A5137" s="1" t="s">
        <v>16</v>
      </c>
      <c r="B5137" s="1" t="s">
        <v>840</v>
      </c>
      <c r="C5137" t="str">
        <f t="shared" si="80"/>
        <v xml:space="preserve"> </v>
      </c>
      <c r="D5137" s="1"/>
      <c r="E5137" s="1"/>
      <c r="F5137" s="1" t="s">
        <v>841</v>
      </c>
      <c r="G5137" s="3"/>
      <c r="H5137" s="3">
        <v>0</v>
      </c>
      <c r="I5137" s="9"/>
    </row>
    <row r="5138" spans="1:9">
      <c r="A5138" t="s">
        <v>16</v>
      </c>
      <c r="B5138" t="s">
        <v>840</v>
      </c>
      <c r="C5138" t="str">
        <f t="shared" si="80"/>
        <v xml:space="preserve"> </v>
      </c>
      <c r="F5138" t="s">
        <v>841</v>
      </c>
      <c r="G5138" s="3"/>
      <c r="H5138" s="3">
        <v>0</v>
      </c>
      <c r="I5138" s="9"/>
    </row>
    <row r="5139" spans="1:9">
      <c r="A5139" s="1" t="s">
        <v>16</v>
      </c>
      <c r="B5139" s="1" t="s">
        <v>840</v>
      </c>
      <c r="C5139" t="str">
        <f t="shared" si="80"/>
        <v xml:space="preserve"> </v>
      </c>
      <c r="D5139" s="1"/>
      <c r="E5139" s="1"/>
      <c r="F5139" s="1" t="s">
        <v>841</v>
      </c>
      <c r="G5139" s="3"/>
      <c r="H5139" s="3">
        <v>0</v>
      </c>
      <c r="I5139" s="9"/>
    </row>
    <row r="5140" spans="1:9">
      <c r="A5140" t="s">
        <v>16</v>
      </c>
      <c r="B5140" t="s">
        <v>840</v>
      </c>
      <c r="C5140" t="str">
        <f t="shared" si="80"/>
        <v xml:space="preserve"> </v>
      </c>
      <c r="F5140" t="s">
        <v>841</v>
      </c>
      <c r="G5140" s="3"/>
      <c r="H5140" s="3">
        <v>0</v>
      </c>
      <c r="I5140" s="9"/>
    </row>
    <row r="5141" spans="1:9">
      <c r="A5141" s="1" t="s">
        <v>16</v>
      </c>
      <c r="B5141" s="1" t="s">
        <v>840</v>
      </c>
      <c r="C5141" t="str">
        <f t="shared" si="80"/>
        <v xml:space="preserve"> </v>
      </c>
      <c r="D5141" s="1"/>
      <c r="E5141" s="1"/>
      <c r="F5141" s="1" t="s">
        <v>841</v>
      </c>
      <c r="G5141" s="3"/>
      <c r="H5141" s="3">
        <v>0</v>
      </c>
      <c r="I5141" s="9"/>
    </row>
    <row r="5142" spans="1:9">
      <c r="A5142" t="s">
        <v>16</v>
      </c>
      <c r="B5142" t="s">
        <v>840</v>
      </c>
      <c r="C5142" t="str">
        <f t="shared" si="80"/>
        <v xml:space="preserve"> </v>
      </c>
      <c r="F5142" t="s">
        <v>841</v>
      </c>
      <c r="G5142" s="3"/>
      <c r="H5142" s="3">
        <v>0</v>
      </c>
      <c r="I5142" s="9"/>
    </row>
    <row r="5143" spans="1:9">
      <c r="A5143" s="1" t="s">
        <v>16</v>
      </c>
      <c r="B5143" s="1" t="s">
        <v>840</v>
      </c>
      <c r="C5143" t="str">
        <f t="shared" si="80"/>
        <v xml:space="preserve"> </v>
      </c>
      <c r="D5143" s="1"/>
      <c r="E5143" s="1"/>
      <c r="F5143" s="1" t="s">
        <v>841</v>
      </c>
      <c r="G5143" s="3"/>
      <c r="H5143" s="3">
        <v>0</v>
      </c>
      <c r="I5143" s="9"/>
    </row>
    <row r="5144" spans="1:9">
      <c r="A5144" t="s">
        <v>16</v>
      </c>
      <c r="B5144" t="s">
        <v>840</v>
      </c>
      <c r="C5144" t="str">
        <f t="shared" si="80"/>
        <v xml:space="preserve"> </v>
      </c>
      <c r="F5144" t="s">
        <v>841</v>
      </c>
      <c r="G5144" s="3"/>
      <c r="H5144" s="3">
        <v>0</v>
      </c>
      <c r="I5144" s="9"/>
    </row>
    <row r="5145" spans="1:9">
      <c r="A5145" s="1" t="s">
        <v>16</v>
      </c>
      <c r="B5145" s="1" t="s">
        <v>840</v>
      </c>
      <c r="C5145" t="str">
        <f t="shared" si="80"/>
        <v xml:space="preserve"> </v>
      </c>
      <c r="D5145" s="1"/>
      <c r="E5145" s="1"/>
      <c r="F5145" s="1" t="s">
        <v>841</v>
      </c>
      <c r="G5145" s="3"/>
      <c r="H5145" s="3">
        <v>0</v>
      </c>
      <c r="I5145" s="9"/>
    </row>
    <row r="5146" spans="1:9">
      <c r="A5146" t="s">
        <v>16</v>
      </c>
      <c r="B5146" t="s">
        <v>840</v>
      </c>
      <c r="C5146" t="str">
        <f t="shared" si="80"/>
        <v xml:space="preserve"> </v>
      </c>
      <c r="F5146" t="s">
        <v>841</v>
      </c>
      <c r="G5146" s="3"/>
      <c r="H5146" s="3">
        <v>0</v>
      </c>
      <c r="I5146" s="9"/>
    </row>
    <row r="5147" spans="1:9">
      <c r="A5147" s="1" t="s">
        <v>16</v>
      </c>
      <c r="B5147" s="1" t="s">
        <v>840</v>
      </c>
      <c r="C5147" t="str">
        <f t="shared" si="80"/>
        <v xml:space="preserve"> </v>
      </c>
      <c r="D5147" s="1"/>
      <c r="E5147" s="1"/>
      <c r="F5147" s="1" t="s">
        <v>841</v>
      </c>
      <c r="G5147" s="3"/>
      <c r="H5147" s="3">
        <v>0</v>
      </c>
      <c r="I5147" s="9"/>
    </row>
    <row r="5148" spans="1:9">
      <c r="A5148" t="s">
        <v>16</v>
      </c>
      <c r="B5148" t="s">
        <v>840</v>
      </c>
      <c r="C5148" t="str">
        <f t="shared" si="80"/>
        <v>cod93513882</v>
      </c>
      <c r="F5148" t="s">
        <v>841</v>
      </c>
      <c r="G5148" t="s">
        <v>15</v>
      </c>
      <c r="H5148" s="2">
        <f>H5132-SUMIF(G5133:G5147,"&lt;&gt;",H5133:H5147)</f>
        <v>0</v>
      </c>
    </row>
    <row r="5149" spans="1:9">
      <c r="A5149" s="1"/>
      <c r="B5149" s="1"/>
      <c r="C5149" t="str">
        <f t="shared" si="80"/>
        <v xml:space="preserve"> </v>
      </c>
      <c r="D5149" s="1"/>
      <c r="E5149" s="1"/>
      <c r="F5149" s="1"/>
      <c r="G5149" s="1"/>
      <c r="H5149" s="1"/>
      <c r="I5149" s="43"/>
    </row>
    <row r="5150" spans="1:9">
      <c r="A5150" t="s">
        <v>34</v>
      </c>
      <c r="B5150" t="s">
        <v>844</v>
      </c>
      <c r="C5150" t="str">
        <f t="shared" si="80"/>
        <v xml:space="preserve"> </v>
      </c>
      <c r="D5150">
        <v>3</v>
      </c>
      <c r="E5150">
        <v>2</v>
      </c>
      <c r="F5150" t="s">
        <v>845</v>
      </c>
      <c r="G5150" t="s">
        <v>13</v>
      </c>
      <c r="H5150" s="2">
        <f>VLOOKUP(B5150,'uc_2024-25'!D:U, 18, FALSE)</f>
        <v>28</v>
      </c>
      <c r="I5150" s="9"/>
    </row>
    <row r="5151" spans="1:9">
      <c r="A5151" s="1" t="s">
        <v>34</v>
      </c>
      <c r="B5151" s="1" t="s">
        <v>844</v>
      </c>
      <c r="C5151" t="str">
        <f t="shared" si="80"/>
        <v xml:space="preserve"> </v>
      </c>
      <c r="D5151" s="1">
        <v>3</v>
      </c>
      <c r="E5151" s="1">
        <v>2</v>
      </c>
      <c r="F5151" s="1" t="s">
        <v>845</v>
      </c>
      <c r="G5151" s="4" t="str">
        <f>VLOOKUP(B5150,'uc_2024-25'!D:AB, 25, FALSE)</f>
        <v>Teresa de Jesus da Silva Matos Nolasco Crespo</v>
      </c>
      <c r="H5151" s="3">
        <v>28</v>
      </c>
      <c r="I5151" s="9"/>
    </row>
    <row r="5152" spans="1:9">
      <c r="A5152" t="s">
        <v>34</v>
      </c>
      <c r="B5152" t="s">
        <v>844</v>
      </c>
      <c r="C5152" t="str">
        <f t="shared" si="80"/>
        <v xml:space="preserve"> </v>
      </c>
      <c r="D5152">
        <v>3</v>
      </c>
      <c r="E5152">
        <v>2</v>
      </c>
      <c r="F5152" t="s">
        <v>845</v>
      </c>
      <c r="G5152" s="3"/>
      <c r="H5152" s="3">
        <v>0</v>
      </c>
      <c r="I5152" s="9"/>
    </row>
    <row r="5153" spans="1:9">
      <c r="A5153" s="1" t="s">
        <v>34</v>
      </c>
      <c r="B5153" s="1" t="s">
        <v>844</v>
      </c>
      <c r="C5153" t="str">
        <f t="shared" si="80"/>
        <v xml:space="preserve"> </v>
      </c>
      <c r="D5153" s="1">
        <v>3</v>
      </c>
      <c r="E5153" s="1">
        <v>2</v>
      </c>
      <c r="F5153" s="1" t="s">
        <v>845</v>
      </c>
      <c r="G5153" s="3"/>
      <c r="H5153" s="3">
        <v>0</v>
      </c>
      <c r="I5153" s="9"/>
    </row>
    <row r="5154" spans="1:9">
      <c r="A5154" t="s">
        <v>34</v>
      </c>
      <c r="B5154" t="s">
        <v>844</v>
      </c>
      <c r="C5154" t="str">
        <f t="shared" si="80"/>
        <v xml:space="preserve"> </v>
      </c>
      <c r="D5154">
        <v>3</v>
      </c>
      <c r="E5154">
        <v>2</v>
      </c>
      <c r="F5154" t="s">
        <v>845</v>
      </c>
      <c r="G5154" s="3"/>
      <c r="H5154" s="3">
        <v>0</v>
      </c>
      <c r="I5154" s="9"/>
    </row>
    <row r="5155" spans="1:9">
      <c r="A5155" s="1" t="s">
        <v>34</v>
      </c>
      <c r="B5155" s="1" t="s">
        <v>844</v>
      </c>
      <c r="C5155" t="str">
        <f t="shared" si="80"/>
        <v xml:space="preserve"> </v>
      </c>
      <c r="D5155" s="1">
        <v>3</v>
      </c>
      <c r="E5155" s="1">
        <v>2</v>
      </c>
      <c r="F5155" s="1" t="s">
        <v>845</v>
      </c>
      <c r="G5155" s="3"/>
      <c r="H5155" s="3">
        <v>0</v>
      </c>
      <c r="I5155" s="9"/>
    </row>
    <row r="5156" spans="1:9">
      <c r="A5156" t="s">
        <v>34</v>
      </c>
      <c r="B5156" t="s">
        <v>844</v>
      </c>
      <c r="C5156" t="str">
        <f t="shared" si="80"/>
        <v xml:space="preserve"> </v>
      </c>
      <c r="D5156">
        <v>3</v>
      </c>
      <c r="E5156">
        <v>2</v>
      </c>
      <c r="F5156" t="s">
        <v>845</v>
      </c>
      <c r="G5156" s="3"/>
      <c r="H5156" s="3">
        <v>0</v>
      </c>
      <c r="I5156" s="9"/>
    </row>
    <row r="5157" spans="1:9">
      <c r="A5157" s="1" t="s">
        <v>34</v>
      </c>
      <c r="B5157" s="1" t="s">
        <v>844</v>
      </c>
      <c r="C5157" t="str">
        <f t="shared" si="80"/>
        <v xml:space="preserve"> </v>
      </c>
      <c r="D5157" s="1">
        <v>3</v>
      </c>
      <c r="E5157" s="1">
        <v>2</v>
      </c>
      <c r="F5157" s="1" t="s">
        <v>845</v>
      </c>
      <c r="G5157" s="3"/>
      <c r="H5157" s="3">
        <v>0</v>
      </c>
      <c r="I5157" s="9"/>
    </row>
    <row r="5158" spans="1:9">
      <c r="A5158" t="s">
        <v>34</v>
      </c>
      <c r="B5158" t="s">
        <v>844</v>
      </c>
      <c r="C5158" t="str">
        <f t="shared" si="80"/>
        <v xml:space="preserve"> </v>
      </c>
      <c r="D5158">
        <v>3</v>
      </c>
      <c r="E5158">
        <v>2</v>
      </c>
      <c r="F5158" t="s">
        <v>845</v>
      </c>
      <c r="G5158" s="3"/>
      <c r="H5158" s="3">
        <v>0</v>
      </c>
      <c r="I5158" s="9"/>
    </row>
    <row r="5159" spans="1:9">
      <c r="A5159" s="1" t="s">
        <v>34</v>
      </c>
      <c r="B5159" s="1" t="s">
        <v>844</v>
      </c>
      <c r="C5159" t="str">
        <f t="shared" si="80"/>
        <v xml:space="preserve"> </v>
      </c>
      <c r="D5159" s="1">
        <v>3</v>
      </c>
      <c r="E5159" s="1">
        <v>2</v>
      </c>
      <c r="F5159" s="1" t="s">
        <v>845</v>
      </c>
      <c r="G5159" s="3"/>
      <c r="H5159" s="3">
        <v>0</v>
      </c>
      <c r="I5159" s="9"/>
    </row>
    <row r="5160" spans="1:9">
      <c r="A5160" t="s">
        <v>34</v>
      </c>
      <c r="B5160" t="s">
        <v>844</v>
      </c>
      <c r="C5160" t="str">
        <f t="shared" si="80"/>
        <v xml:space="preserve"> </v>
      </c>
      <c r="D5160">
        <v>3</v>
      </c>
      <c r="E5160">
        <v>2</v>
      </c>
      <c r="F5160" t="s">
        <v>845</v>
      </c>
      <c r="G5160" s="3"/>
      <c r="H5160" s="3">
        <v>0</v>
      </c>
      <c r="I5160" s="9"/>
    </row>
    <row r="5161" spans="1:9">
      <c r="A5161" s="1" t="s">
        <v>34</v>
      </c>
      <c r="B5161" s="1" t="s">
        <v>844</v>
      </c>
      <c r="C5161" t="str">
        <f t="shared" si="80"/>
        <v xml:space="preserve"> </v>
      </c>
      <c r="D5161" s="1">
        <v>3</v>
      </c>
      <c r="E5161" s="1">
        <v>2</v>
      </c>
      <c r="F5161" s="1" t="s">
        <v>845</v>
      </c>
      <c r="G5161" s="3"/>
      <c r="H5161" s="3">
        <v>0</v>
      </c>
      <c r="I5161" s="9"/>
    </row>
    <row r="5162" spans="1:9">
      <c r="A5162" t="s">
        <v>34</v>
      </c>
      <c r="B5162" t="s">
        <v>844</v>
      </c>
      <c r="C5162" t="str">
        <f t="shared" si="80"/>
        <v xml:space="preserve"> </v>
      </c>
      <c r="D5162">
        <v>3</v>
      </c>
      <c r="E5162">
        <v>2</v>
      </c>
      <c r="F5162" t="s">
        <v>845</v>
      </c>
      <c r="G5162" s="3"/>
      <c r="H5162" s="3">
        <v>0</v>
      </c>
      <c r="I5162" s="9"/>
    </row>
    <row r="5163" spans="1:9">
      <c r="A5163" s="1" t="s">
        <v>34</v>
      </c>
      <c r="B5163" s="1" t="s">
        <v>844</v>
      </c>
      <c r="C5163" t="str">
        <f t="shared" si="80"/>
        <v xml:space="preserve"> </v>
      </c>
      <c r="D5163" s="1">
        <v>3</v>
      </c>
      <c r="E5163" s="1">
        <v>2</v>
      </c>
      <c r="F5163" s="1" t="s">
        <v>845</v>
      </c>
      <c r="G5163" s="3"/>
      <c r="H5163" s="3">
        <v>0</v>
      </c>
      <c r="I5163" s="9"/>
    </row>
    <row r="5164" spans="1:9">
      <c r="A5164" t="s">
        <v>34</v>
      </c>
      <c r="B5164" t="s">
        <v>844</v>
      </c>
      <c r="C5164" t="str">
        <f t="shared" si="80"/>
        <v xml:space="preserve"> </v>
      </c>
      <c r="D5164">
        <v>3</v>
      </c>
      <c r="E5164">
        <v>2</v>
      </c>
      <c r="F5164" t="s">
        <v>845</v>
      </c>
      <c r="G5164" s="3"/>
      <c r="H5164" s="3">
        <v>0</v>
      </c>
      <c r="I5164" s="9"/>
    </row>
    <row r="5165" spans="1:9">
      <c r="A5165" s="1" t="s">
        <v>34</v>
      </c>
      <c r="B5165" s="1" t="s">
        <v>844</v>
      </c>
      <c r="C5165" t="str">
        <f t="shared" si="80"/>
        <v xml:space="preserve"> </v>
      </c>
      <c r="D5165" s="1">
        <v>3</v>
      </c>
      <c r="E5165" s="1">
        <v>2</v>
      </c>
      <c r="F5165" s="1" t="s">
        <v>845</v>
      </c>
      <c r="G5165" s="3"/>
      <c r="H5165" s="3">
        <v>0</v>
      </c>
      <c r="I5165" s="9"/>
    </row>
    <row r="5166" spans="1:9">
      <c r="A5166" t="s">
        <v>34</v>
      </c>
      <c r="B5166" t="s">
        <v>844</v>
      </c>
      <c r="C5166" t="str">
        <f t="shared" si="80"/>
        <v>2567</v>
      </c>
      <c r="D5166">
        <v>3</v>
      </c>
      <c r="E5166">
        <v>2</v>
      </c>
      <c r="F5166" t="s">
        <v>845</v>
      </c>
      <c r="G5166" t="s">
        <v>15</v>
      </c>
      <c r="H5166" s="2">
        <f>H5150-SUMIF(G5151:G5165,"&lt;&gt;",H5151:H5165)</f>
        <v>0</v>
      </c>
    </row>
    <row r="5167" spans="1:9">
      <c r="A5167" s="1"/>
      <c r="B5167" s="1"/>
      <c r="C5167" t="str">
        <f t="shared" si="80"/>
        <v xml:space="preserve"> </v>
      </c>
      <c r="D5167" s="1"/>
      <c r="E5167" s="1"/>
      <c r="F5167" s="1"/>
      <c r="G5167" s="1"/>
      <c r="H5167" s="1"/>
      <c r="I5167" s="43"/>
    </row>
    <row r="5168" spans="1:9">
      <c r="A5168" t="s">
        <v>16</v>
      </c>
      <c r="B5168" t="s">
        <v>846</v>
      </c>
      <c r="C5168" t="str">
        <f t="shared" si="80"/>
        <v xml:space="preserve"> </v>
      </c>
      <c r="D5168">
        <v>1</v>
      </c>
      <c r="E5168">
        <v>1</v>
      </c>
      <c r="F5168" t="s">
        <v>847</v>
      </c>
      <c r="G5168" t="s">
        <v>13</v>
      </c>
      <c r="H5168" s="2">
        <f>VLOOKUP(B5168,'uc_2024-25'!D:U, 18, FALSE)</f>
        <v>0</v>
      </c>
      <c r="I5168" s="9"/>
    </row>
    <row r="5169" spans="1:9" ht="30.75">
      <c r="A5169" s="1" t="s">
        <v>16</v>
      </c>
      <c r="B5169" s="1" t="s">
        <v>846</v>
      </c>
      <c r="C5169" t="str">
        <f t="shared" si="80"/>
        <v xml:space="preserve"> </v>
      </c>
      <c r="D5169" s="1">
        <v>1</v>
      </c>
      <c r="E5169" s="1">
        <v>1</v>
      </c>
      <c r="F5169" s="1" t="s">
        <v>847</v>
      </c>
      <c r="G5169" s="4" t="str">
        <f>VLOOKUP(B5168,'uc_2024-25'!D:AB, 25, FALSE)</f>
        <v>Cláudia Saramago de Carvalho Marques-dos-Santos</v>
      </c>
      <c r="H5169" s="3">
        <v>0</v>
      </c>
      <c r="I5169" s="9" t="s">
        <v>848</v>
      </c>
    </row>
    <row r="5170" spans="1:9">
      <c r="A5170" t="s">
        <v>16</v>
      </c>
      <c r="B5170" t="s">
        <v>846</v>
      </c>
      <c r="C5170" t="str">
        <f t="shared" si="80"/>
        <v xml:space="preserve"> </v>
      </c>
      <c r="D5170">
        <v>1</v>
      </c>
      <c r="E5170">
        <v>1</v>
      </c>
      <c r="F5170" t="s">
        <v>847</v>
      </c>
      <c r="G5170" s="3"/>
      <c r="H5170" s="3">
        <v>0</v>
      </c>
      <c r="I5170" s="9"/>
    </row>
    <row r="5171" spans="1:9">
      <c r="A5171" s="1" t="s">
        <v>16</v>
      </c>
      <c r="B5171" s="1" t="s">
        <v>846</v>
      </c>
      <c r="C5171" t="str">
        <f t="shared" si="80"/>
        <v xml:space="preserve"> </v>
      </c>
      <c r="D5171" s="1">
        <v>1</v>
      </c>
      <c r="E5171" s="1">
        <v>1</v>
      </c>
      <c r="F5171" s="1" t="s">
        <v>847</v>
      </c>
      <c r="G5171" s="3"/>
      <c r="H5171" s="3">
        <v>0</v>
      </c>
      <c r="I5171" s="9"/>
    </row>
    <row r="5172" spans="1:9">
      <c r="A5172" t="s">
        <v>16</v>
      </c>
      <c r="B5172" t="s">
        <v>846</v>
      </c>
      <c r="C5172" t="str">
        <f t="shared" si="80"/>
        <v xml:space="preserve"> </v>
      </c>
      <c r="D5172">
        <v>1</v>
      </c>
      <c r="E5172">
        <v>1</v>
      </c>
      <c r="F5172" t="s">
        <v>847</v>
      </c>
      <c r="G5172" s="3"/>
      <c r="H5172" s="3">
        <v>0</v>
      </c>
      <c r="I5172" s="9"/>
    </row>
    <row r="5173" spans="1:9">
      <c r="A5173" s="1" t="s">
        <v>16</v>
      </c>
      <c r="B5173" s="1" t="s">
        <v>846</v>
      </c>
      <c r="C5173" t="str">
        <f t="shared" si="80"/>
        <v xml:space="preserve"> </v>
      </c>
      <c r="D5173" s="1">
        <v>1</v>
      </c>
      <c r="E5173" s="1">
        <v>1</v>
      </c>
      <c r="F5173" s="1" t="s">
        <v>847</v>
      </c>
      <c r="G5173" s="3"/>
      <c r="H5173" s="3">
        <v>0</v>
      </c>
      <c r="I5173" s="9"/>
    </row>
    <row r="5174" spans="1:9">
      <c r="A5174" t="s">
        <v>16</v>
      </c>
      <c r="B5174" t="s">
        <v>846</v>
      </c>
      <c r="C5174" t="str">
        <f t="shared" si="80"/>
        <v xml:space="preserve"> </v>
      </c>
      <c r="D5174">
        <v>1</v>
      </c>
      <c r="E5174">
        <v>1</v>
      </c>
      <c r="F5174" t="s">
        <v>847</v>
      </c>
      <c r="G5174" s="3"/>
      <c r="H5174" s="3">
        <v>0</v>
      </c>
      <c r="I5174" s="9"/>
    </row>
    <row r="5175" spans="1:9">
      <c r="A5175" s="1" t="s">
        <v>16</v>
      </c>
      <c r="B5175" s="1" t="s">
        <v>846</v>
      </c>
      <c r="C5175" t="str">
        <f t="shared" si="80"/>
        <v xml:space="preserve"> </v>
      </c>
      <c r="D5175" s="1">
        <v>1</v>
      </c>
      <c r="E5175" s="1">
        <v>1</v>
      </c>
      <c r="F5175" s="1" t="s">
        <v>847</v>
      </c>
      <c r="G5175" s="3"/>
      <c r="H5175" s="3">
        <v>0</v>
      </c>
      <c r="I5175" s="9"/>
    </row>
    <row r="5176" spans="1:9">
      <c r="A5176" t="s">
        <v>16</v>
      </c>
      <c r="B5176" t="s">
        <v>846</v>
      </c>
      <c r="C5176" t="str">
        <f t="shared" si="80"/>
        <v xml:space="preserve"> </v>
      </c>
      <c r="D5176">
        <v>1</v>
      </c>
      <c r="E5176">
        <v>1</v>
      </c>
      <c r="F5176" t="s">
        <v>847</v>
      </c>
      <c r="G5176" s="3"/>
      <c r="H5176" s="3">
        <v>0</v>
      </c>
      <c r="I5176" s="9"/>
    </row>
    <row r="5177" spans="1:9">
      <c r="A5177" s="1" t="s">
        <v>16</v>
      </c>
      <c r="B5177" s="1" t="s">
        <v>846</v>
      </c>
      <c r="C5177" t="str">
        <f t="shared" si="80"/>
        <v xml:space="preserve"> </v>
      </c>
      <c r="D5177" s="1">
        <v>1</v>
      </c>
      <c r="E5177" s="1">
        <v>1</v>
      </c>
      <c r="F5177" s="1" t="s">
        <v>847</v>
      </c>
      <c r="G5177" s="3"/>
      <c r="H5177" s="3">
        <v>0</v>
      </c>
      <c r="I5177" s="9"/>
    </row>
    <row r="5178" spans="1:9">
      <c r="A5178" t="s">
        <v>16</v>
      </c>
      <c r="B5178" t="s">
        <v>846</v>
      </c>
      <c r="C5178" t="str">
        <f t="shared" si="80"/>
        <v xml:space="preserve"> </v>
      </c>
      <c r="D5178">
        <v>1</v>
      </c>
      <c r="E5178">
        <v>1</v>
      </c>
      <c r="F5178" t="s">
        <v>847</v>
      </c>
      <c r="G5178" s="3"/>
      <c r="H5178" s="3">
        <v>0</v>
      </c>
      <c r="I5178" s="9"/>
    </row>
    <row r="5179" spans="1:9">
      <c r="A5179" s="1" t="s">
        <v>16</v>
      </c>
      <c r="B5179" s="1" t="s">
        <v>846</v>
      </c>
      <c r="C5179" t="str">
        <f t="shared" si="80"/>
        <v xml:space="preserve"> </v>
      </c>
      <c r="D5179" s="1">
        <v>1</v>
      </c>
      <c r="E5179" s="1">
        <v>1</v>
      </c>
      <c r="F5179" s="1" t="s">
        <v>847</v>
      </c>
      <c r="G5179" s="3"/>
      <c r="H5179" s="3">
        <v>0</v>
      </c>
      <c r="I5179" s="9"/>
    </row>
    <row r="5180" spans="1:9">
      <c r="A5180" t="s">
        <v>16</v>
      </c>
      <c r="B5180" t="s">
        <v>846</v>
      </c>
      <c r="C5180" t="str">
        <f t="shared" si="80"/>
        <v xml:space="preserve"> </v>
      </c>
      <c r="D5180">
        <v>1</v>
      </c>
      <c r="E5180">
        <v>1</v>
      </c>
      <c r="F5180" t="s">
        <v>847</v>
      </c>
      <c r="G5180" s="3"/>
      <c r="H5180" s="3">
        <v>0</v>
      </c>
      <c r="I5180" s="9"/>
    </row>
    <row r="5181" spans="1:9">
      <c r="A5181" s="1" t="s">
        <v>16</v>
      </c>
      <c r="B5181" s="1" t="s">
        <v>846</v>
      </c>
      <c r="C5181" t="str">
        <f t="shared" si="80"/>
        <v xml:space="preserve"> </v>
      </c>
      <c r="D5181" s="1">
        <v>1</v>
      </c>
      <c r="E5181" s="1">
        <v>1</v>
      </c>
      <c r="F5181" s="1" t="s">
        <v>847</v>
      </c>
      <c r="G5181" s="3"/>
      <c r="H5181" s="3">
        <v>0</v>
      </c>
      <c r="I5181" s="9"/>
    </row>
    <row r="5182" spans="1:9">
      <c r="A5182" t="s">
        <v>16</v>
      </c>
      <c r="B5182" t="s">
        <v>846</v>
      </c>
      <c r="C5182" t="str">
        <f t="shared" si="80"/>
        <v xml:space="preserve"> </v>
      </c>
      <c r="D5182">
        <v>1</v>
      </c>
      <c r="E5182">
        <v>1</v>
      </c>
      <c r="F5182" t="s">
        <v>847</v>
      </c>
      <c r="G5182" s="3"/>
      <c r="H5182" s="3">
        <v>0</v>
      </c>
      <c r="I5182" s="9"/>
    </row>
    <row r="5183" spans="1:9">
      <c r="A5183" s="1" t="s">
        <v>16</v>
      </c>
      <c r="B5183" s="1" t="s">
        <v>846</v>
      </c>
      <c r="C5183" t="str">
        <f t="shared" si="80"/>
        <v xml:space="preserve"> </v>
      </c>
      <c r="D5183" s="1">
        <v>1</v>
      </c>
      <c r="E5183" s="1">
        <v>1</v>
      </c>
      <c r="F5183" s="1" t="s">
        <v>847</v>
      </c>
      <c r="G5183" s="3"/>
      <c r="H5183" s="3">
        <v>0</v>
      </c>
      <c r="I5183" s="9"/>
    </row>
    <row r="5184" spans="1:9">
      <c r="A5184" t="s">
        <v>16</v>
      </c>
      <c r="B5184" t="s">
        <v>846</v>
      </c>
      <c r="C5184" t="str">
        <f t="shared" si="80"/>
        <v>1634</v>
      </c>
      <c r="D5184">
        <v>1</v>
      </c>
      <c r="E5184">
        <v>1</v>
      </c>
      <c r="F5184" t="s">
        <v>847</v>
      </c>
      <c r="G5184" t="s">
        <v>15</v>
      </c>
      <c r="H5184" s="2">
        <f>H5168-SUMIF(G5169:G5183,"&lt;&gt;",H5169:H5183)</f>
        <v>0</v>
      </c>
    </row>
    <row r="5185" spans="1:9">
      <c r="A5185" s="1"/>
      <c r="B5185" s="1"/>
      <c r="C5185" t="str">
        <f t="shared" si="80"/>
        <v xml:space="preserve"> </v>
      </c>
      <c r="D5185" s="1"/>
      <c r="E5185" s="1"/>
      <c r="F5185" s="1"/>
      <c r="G5185" s="1"/>
      <c r="H5185" s="1"/>
      <c r="I5185" s="43"/>
    </row>
    <row r="5186" spans="1:9" ht="30.75">
      <c r="A5186" t="s">
        <v>8</v>
      </c>
      <c r="B5186" t="s">
        <v>849</v>
      </c>
      <c r="C5186" t="str">
        <f t="shared" si="80"/>
        <v xml:space="preserve"> </v>
      </c>
      <c r="D5186" t="s">
        <v>10</v>
      </c>
      <c r="E5186" t="s">
        <v>11</v>
      </c>
      <c r="F5186" t="s">
        <v>850</v>
      </c>
      <c r="G5186" t="s">
        <v>13</v>
      </c>
      <c r="H5186" s="2">
        <f>VLOOKUP(B5186,'uc_2024-25'!D:U, 18, FALSE)</f>
        <v>56</v>
      </c>
      <c r="I5186" s="9" t="s">
        <v>851</v>
      </c>
    </row>
    <row r="5187" spans="1:9">
      <c r="A5187" s="1" t="s">
        <v>8</v>
      </c>
      <c r="B5187" s="1" t="s">
        <v>849</v>
      </c>
      <c r="C5187" t="str">
        <f t="shared" ref="C5187:C5250" si="81">IF(G5187="Em falta (positivo); A mais (negativo):",B5187," ")</f>
        <v xml:space="preserve"> </v>
      </c>
      <c r="D5187" s="1" t="s">
        <v>10</v>
      </c>
      <c r="E5187" s="1" t="s">
        <v>11</v>
      </c>
      <c r="F5187" s="1" t="s">
        <v>850</v>
      </c>
      <c r="G5187" s="4">
        <f>VLOOKUP(B5186,'uc_2024-25'!D:AB, 25, FALSE)</f>
        <v>0</v>
      </c>
      <c r="H5187" s="3">
        <v>0</v>
      </c>
      <c r="I5187" s="9"/>
    </row>
    <row r="5188" spans="1:9">
      <c r="A5188" t="s">
        <v>8</v>
      </c>
      <c r="B5188" t="s">
        <v>849</v>
      </c>
      <c r="C5188" t="str">
        <f t="shared" si="81"/>
        <v xml:space="preserve"> </v>
      </c>
      <c r="D5188" t="s">
        <v>10</v>
      </c>
      <c r="E5188" t="s">
        <v>11</v>
      </c>
      <c r="F5188" t="s">
        <v>850</v>
      </c>
      <c r="G5188" s="3" t="s">
        <v>852</v>
      </c>
      <c r="H5188" s="3">
        <v>56</v>
      </c>
      <c r="I5188" s="9" t="s">
        <v>853</v>
      </c>
    </row>
    <row r="5189" spans="1:9">
      <c r="A5189" s="1" t="s">
        <v>8</v>
      </c>
      <c r="B5189" s="1" t="s">
        <v>849</v>
      </c>
      <c r="C5189" t="str">
        <f t="shared" si="81"/>
        <v xml:space="preserve"> </v>
      </c>
      <c r="D5189" s="1" t="s">
        <v>10</v>
      </c>
      <c r="E5189" s="1" t="s">
        <v>11</v>
      </c>
      <c r="F5189" s="1" t="s">
        <v>850</v>
      </c>
      <c r="G5189" s="3"/>
      <c r="H5189" s="3">
        <v>0</v>
      </c>
      <c r="I5189" s="9"/>
    </row>
    <row r="5190" spans="1:9">
      <c r="A5190" t="s">
        <v>8</v>
      </c>
      <c r="B5190" t="s">
        <v>849</v>
      </c>
      <c r="C5190" t="str">
        <f t="shared" si="81"/>
        <v xml:space="preserve"> </v>
      </c>
      <c r="D5190" t="s">
        <v>10</v>
      </c>
      <c r="E5190" t="s">
        <v>11</v>
      </c>
      <c r="F5190" t="s">
        <v>850</v>
      </c>
      <c r="G5190" s="3"/>
      <c r="H5190" s="3">
        <v>0</v>
      </c>
      <c r="I5190" s="9"/>
    </row>
    <row r="5191" spans="1:9">
      <c r="A5191" s="1" t="s">
        <v>8</v>
      </c>
      <c r="B5191" s="1" t="s">
        <v>849</v>
      </c>
      <c r="C5191" t="str">
        <f t="shared" si="81"/>
        <v xml:space="preserve"> </v>
      </c>
      <c r="D5191" s="1" t="s">
        <v>10</v>
      </c>
      <c r="E5191" s="1" t="s">
        <v>11</v>
      </c>
      <c r="F5191" s="1" t="s">
        <v>850</v>
      </c>
      <c r="G5191" s="3"/>
      <c r="H5191" s="3">
        <v>0</v>
      </c>
      <c r="I5191" s="9"/>
    </row>
    <row r="5192" spans="1:9">
      <c r="A5192" t="s">
        <v>8</v>
      </c>
      <c r="B5192" t="s">
        <v>849</v>
      </c>
      <c r="C5192" t="str">
        <f t="shared" si="81"/>
        <v xml:space="preserve"> </v>
      </c>
      <c r="D5192" t="s">
        <v>10</v>
      </c>
      <c r="E5192" t="s">
        <v>11</v>
      </c>
      <c r="F5192" t="s">
        <v>850</v>
      </c>
      <c r="G5192" s="3"/>
      <c r="H5192" s="3">
        <v>0</v>
      </c>
      <c r="I5192" s="9"/>
    </row>
    <row r="5193" spans="1:9">
      <c r="A5193" s="1" t="s">
        <v>8</v>
      </c>
      <c r="B5193" s="1" t="s">
        <v>849</v>
      </c>
      <c r="C5193" t="str">
        <f t="shared" si="81"/>
        <v xml:space="preserve"> </v>
      </c>
      <c r="D5193" s="1" t="s">
        <v>10</v>
      </c>
      <c r="E5193" s="1" t="s">
        <v>11</v>
      </c>
      <c r="F5193" s="1" t="s">
        <v>850</v>
      </c>
      <c r="G5193" s="3"/>
      <c r="H5193" s="3">
        <v>0</v>
      </c>
      <c r="I5193" s="9"/>
    </row>
    <row r="5194" spans="1:9">
      <c r="A5194" t="s">
        <v>8</v>
      </c>
      <c r="B5194" t="s">
        <v>849</v>
      </c>
      <c r="C5194" t="str">
        <f t="shared" si="81"/>
        <v xml:space="preserve"> </v>
      </c>
      <c r="D5194" t="s">
        <v>10</v>
      </c>
      <c r="E5194" t="s">
        <v>11</v>
      </c>
      <c r="F5194" t="s">
        <v>850</v>
      </c>
      <c r="G5194" s="3"/>
      <c r="H5194" s="3">
        <v>0</v>
      </c>
      <c r="I5194" s="9"/>
    </row>
    <row r="5195" spans="1:9">
      <c r="A5195" s="1" t="s">
        <v>8</v>
      </c>
      <c r="B5195" s="1" t="s">
        <v>849</v>
      </c>
      <c r="C5195" t="str">
        <f t="shared" si="81"/>
        <v xml:space="preserve"> </v>
      </c>
      <c r="D5195" s="1" t="s">
        <v>10</v>
      </c>
      <c r="E5195" s="1" t="s">
        <v>11</v>
      </c>
      <c r="F5195" s="1" t="s">
        <v>850</v>
      </c>
      <c r="G5195" s="3"/>
      <c r="H5195" s="3">
        <v>0</v>
      </c>
      <c r="I5195" s="9"/>
    </row>
    <row r="5196" spans="1:9">
      <c r="A5196" t="s">
        <v>8</v>
      </c>
      <c r="B5196" t="s">
        <v>849</v>
      </c>
      <c r="C5196" t="str">
        <f t="shared" si="81"/>
        <v xml:space="preserve"> </v>
      </c>
      <c r="D5196" t="s">
        <v>10</v>
      </c>
      <c r="E5196" t="s">
        <v>11</v>
      </c>
      <c r="F5196" t="s">
        <v>850</v>
      </c>
      <c r="G5196" s="3"/>
      <c r="H5196" s="3">
        <v>0</v>
      </c>
      <c r="I5196" s="9"/>
    </row>
    <row r="5197" spans="1:9">
      <c r="A5197" s="1" t="s">
        <v>8</v>
      </c>
      <c r="B5197" s="1" t="s">
        <v>849</v>
      </c>
      <c r="C5197" t="str">
        <f t="shared" si="81"/>
        <v xml:space="preserve"> </v>
      </c>
      <c r="D5197" s="1" t="s">
        <v>10</v>
      </c>
      <c r="E5197" s="1" t="s">
        <v>11</v>
      </c>
      <c r="F5197" s="1" t="s">
        <v>850</v>
      </c>
      <c r="G5197" s="3"/>
      <c r="H5197" s="3">
        <v>0</v>
      </c>
      <c r="I5197" s="9"/>
    </row>
    <row r="5198" spans="1:9">
      <c r="A5198" t="s">
        <v>8</v>
      </c>
      <c r="B5198" t="s">
        <v>849</v>
      </c>
      <c r="C5198" t="str">
        <f t="shared" si="81"/>
        <v xml:space="preserve"> </v>
      </c>
      <c r="D5198" t="s">
        <v>10</v>
      </c>
      <c r="E5198" t="s">
        <v>11</v>
      </c>
      <c r="F5198" t="s">
        <v>850</v>
      </c>
      <c r="G5198" s="3"/>
      <c r="H5198" s="3">
        <v>0</v>
      </c>
      <c r="I5198" s="9"/>
    </row>
    <row r="5199" spans="1:9">
      <c r="A5199" s="1" t="s">
        <v>8</v>
      </c>
      <c r="B5199" s="1" t="s">
        <v>849</v>
      </c>
      <c r="C5199" t="str">
        <f t="shared" si="81"/>
        <v xml:space="preserve"> </v>
      </c>
      <c r="D5199" s="1" t="s">
        <v>10</v>
      </c>
      <c r="E5199" s="1" t="s">
        <v>11</v>
      </c>
      <c r="F5199" s="1" t="s">
        <v>850</v>
      </c>
      <c r="G5199" s="3"/>
      <c r="H5199" s="3">
        <v>0</v>
      </c>
      <c r="I5199" s="9"/>
    </row>
    <row r="5200" spans="1:9">
      <c r="A5200" t="s">
        <v>8</v>
      </c>
      <c r="B5200" t="s">
        <v>849</v>
      </c>
      <c r="C5200" t="str">
        <f t="shared" si="81"/>
        <v xml:space="preserve"> </v>
      </c>
      <c r="D5200" t="s">
        <v>10</v>
      </c>
      <c r="E5200" t="s">
        <v>11</v>
      </c>
      <c r="F5200" t="s">
        <v>850</v>
      </c>
      <c r="G5200" s="3"/>
      <c r="H5200" s="3">
        <v>0</v>
      </c>
      <c r="I5200" s="9"/>
    </row>
    <row r="5201" spans="1:9">
      <c r="A5201" s="1" t="s">
        <v>8</v>
      </c>
      <c r="B5201" s="1" t="s">
        <v>849</v>
      </c>
      <c r="C5201" t="str">
        <f t="shared" si="81"/>
        <v xml:space="preserve"> </v>
      </c>
      <c r="D5201" s="1" t="s">
        <v>10</v>
      </c>
      <c r="E5201" s="1" t="s">
        <v>11</v>
      </c>
      <c r="F5201" s="1" t="s">
        <v>850</v>
      </c>
      <c r="G5201" s="3"/>
      <c r="H5201" s="3">
        <v>0</v>
      </c>
      <c r="I5201" s="9"/>
    </row>
    <row r="5202" spans="1:9">
      <c r="A5202" t="s">
        <v>8</v>
      </c>
      <c r="B5202" t="s">
        <v>849</v>
      </c>
      <c r="C5202" t="str">
        <f t="shared" si="81"/>
        <v>1910</v>
      </c>
      <c r="D5202" t="s">
        <v>10</v>
      </c>
      <c r="E5202" t="s">
        <v>11</v>
      </c>
      <c r="F5202" t="s">
        <v>850</v>
      </c>
      <c r="G5202" t="s">
        <v>15</v>
      </c>
      <c r="H5202" s="2">
        <f>H5186-SUMIF(G5187:G5201,"&lt;&gt;",H5187:H5201)</f>
        <v>0</v>
      </c>
    </row>
    <row r="5203" spans="1:9">
      <c r="A5203" s="1"/>
      <c r="B5203" s="1"/>
      <c r="C5203" t="str">
        <f t="shared" si="81"/>
        <v xml:space="preserve"> </v>
      </c>
      <c r="D5203" s="1"/>
      <c r="E5203" s="1"/>
      <c r="F5203" s="1"/>
      <c r="G5203" s="1"/>
      <c r="H5203" s="1"/>
      <c r="I5203" s="43"/>
    </row>
    <row r="5204" spans="1:9">
      <c r="A5204" t="s">
        <v>34</v>
      </c>
      <c r="B5204" t="s">
        <v>854</v>
      </c>
      <c r="C5204" t="str">
        <f t="shared" si="81"/>
        <v xml:space="preserve"> </v>
      </c>
      <c r="D5204">
        <v>3</v>
      </c>
      <c r="E5204">
        <v>2</v>
      </c>
      <c r="F5204" t="s">
        <v>855</v>
      </c>
      <c r="G5204" t="s">
        <v>13</v>
      </c>
      <c r="H5204" s="2">
        <f>VLOOKUP(B5204,'uc_2024-25'!D:U, 18, FALSE)</f>
        <v>56</v>
      </c>
      <c r="I5204" s="9"/>
    </row>
    <row r="5205" spans="1:9">
      <c r="A5205" s="1" t="s">
        <v>34</v>
      </c>
      <c r="B5205" s="1" t="s">
        <v>854</v>
      </c>
      <c r="C5205" t="str">
        <f t="shared" si="81"/>
        <v xml:space="preserve"> </v>
      </c>
      <c r="D5205" s="1">
        <v>3</v>
      </c>
      <c r="E5205" s="1">
        <v>2</v>
      </c>
      <c r="F5205" s="1" t="s">
        <v>855</v>
      </c>
      <c r="G5205" s="4" t="str">
        <f>VLOOKUP(B5204,'uc_2024-25'!D:AB, 25, FALSE)</f>
        <v>Ana Cristina Ferreira da Cunha Queda</v>
      </c>
      <c r="H5205" s="3">
        <v>51</v>
      </c>
      <c r="I5205" s="9"/>
    </row>
    <row r="5206" spans="1:9">
      <c r="A5206" t="s">
        <v>34</v>
      </c>
      <c r="B5206" t="s">
        <v>854</v>
      </c>
      <c r="C5206" t="str">
        <f t="shared" si="81"/>
        <v xml:space="preserve"> </v>
      </c>
      <c r="D5206">
        <v>3</v>
      </c>
      <c r="E5206">
        <v>2</v>
      </c>
      <c r="F5206" t="s">
        <v>855</v>
      </c>
      <c r="G5206" s="3" t="s">
        <v>363</v>
      </c>
      <c r="H5206" s="3">
        <v>5</v>
      </c>
      <c r="I5206" s="9"/>
    </row>
    <row r="5207" spans="1:9">
      <c r="A5207" s="1" t="s">
        <v>34</v>
      </c>
      <c r="B5207" s="1" t="s">
        <v>854</v>
      </c>
      <c r="C5207" t="str">
        <f t="shared" si="81"/>
        <v xml:space="preserve"> </v>
      </c>
      <c r="D5207" s="1">
        <v>3</v>
      </c>
      <c r="E5207" s="1">
        <v>2</v>
      </c>
      <c r="F5207" s="1" t="s">
        <v>855</v>
      </c>
      <c r="G5207" s="3"/>
      <c r="H5207" s="3">
        <v>0</v>
      </c>
      <c r="I5207" s="9"/>
    </row>
    <row r="5208" spans="1:9">
      <c r="A5208" t="s">
        <v>34</v>
      </c>
      <c r="B5208" t="s">
        <v>854</v>
      </c>
      <c r="C5208" t="str">
        <f t="shared" si="81"/>
        <v xml:space="preserve"> </v>
      </c>
      <c r="D5208">
        <v>3</v>
      </c>
      <c r="E5208">
        <v>2</v>
      </c>
      <c r="F5208" t="s">
        <v>855</v>
      </c>
      <c r="G5208" s="3"/>
      <c r="H5208" s="3">
        <v>0</v>
      </c>
      <c r="I5208" s="9"/>
    </row>
    <row r="5209" spans="1:9">
      <c r="A5209" s="1" t="s">
        <v>34</v>
      </c>
      <c r="B5209" s="1" t="s">
        <v>854</v>
      </c>
      <c r="C5209" t="str">
        <f t="shared" si="81"/>
        <v xml:space="preserve"> </v>
      </c>
      <c r="D5209" s="1">
        <v>3</v>
      </c>
      <c r="E5209" s="1">
        <v>2</v>
      </c>
      <c r="F5209" s="1" t="s">
        <v>855</v>
      </c>
      <c r="G5209" s="3"/>
      <c r="H5209" s="3">
        <v>0</v>
      </c>
      <c r="I5209" s="9"/>
    </row>
    <row r="5210" spans="1:9">
      <c r="A5210" t="s">
        <v>34</v>
      </c>
      <c r="B5210" t="s">
        <v>854</v>
      </c>
      <c r="C5210" t="str">
        <f t="shared" si="81"/>
        <v xml:space="preserve"> </v>
      </c>
      <c r="D5210">
        <v>3</v>
      </c>
      <c r="E5210">
        <v>2</v>
      </c>
      <c r="F5210" t="s">
        <v>855</v>
      </c>
      <c r="G5210" s="3"/>
      <c r="H5210" s="3">
        <v>0</v>
      </c>
      <c r="I5210" s="9"/>
    </row>
    <row r="5211" spans="1:9">
      <c r="A5211" s="1" t="s">
        <v>34</v>
      </c>
      <c r="B5211" s="1" t="s">
        <v>854</v>
      </c>
      <c r="C5211" t="str">
        <f t="shared" si="81"/>
        <v xml:space="preserve"> </v>
      </c>
      <c r="D5211" s="1">
        <v>3</v>
      </c>
      <c r="E5211" s="1">
        <v>2</v>
      </c>
      <c r="F5211" s="1" t="s">
        <v>855</v>
      </c>
      <c r="G5211" s="3"/>
      <c r="H5211" s="3">
        <v>0</v>
      </c>
      <c r="I5211" s="9"/>
    </row>
    <row r="5212" spans="1:9">
      <c r="A5212" t="s">
        <v>34</v>
      </c>
      <c r="B5212" t="s">
        <v>854</v>
      </c>
      <c r="C5212" t="str">
        <f t="shared" si="81"/>
        <v xml:space="preserve"> </v>
      </c>
      <c r="D5212">
        <v>3</v>
      </c>
      <c r="E5212">
        <v>2</v>
      </c>
      <c r="F5212" t="s">
        <v>855</v>
      </c>
      <c r="G5212" s="3"/>
      <c r="H5212" s="3">
        <v>0</v>
      </c>
      <c r="I5212" s="9"/>
    </row>
    <row r="5213" spans="1:9">
      <c r="A5213" s="1" t="s">
        <v>34</v>
      </c>
      <c r="B5213" s="1" t="s">
        <v>854</v>
      </c>
      <c r="C5213" t="str">
        <f t="shared" si="81"/>
        <v xml:space="preserve"> </v>
      </c>
      <c r="D5213" s="1">
        <v>3</v>
      </c>
      <c r="E5213" s="1">
        <v>2</v>
      </c>
      <c r="F5213" s="1" t="s">
        <v>855</v>
      </c>
      <c r="G5213" s="3"/>
      <c r="H5213" s="3">
        <v>0</v>
      </c>
      <c r="I5213" s="9"/>
    </row>
    <row r="5214" spans="1:9">
      <c r="A5214" t="s">
        <v>34</v>
      </c>
      <c r="B5214" t="s">
        <v>854</v>
      </c>
      <c r="C5214" t="str">
        <f t="shared" si="81"/>
        <v xml:space="preserve"> </v>
      </c>
      <c r="D5214">
        <v>3</v>
      </c>
      <c r="E5214">
        <v>2</v>
      </c>
      <c r="F5214" t="s">
        <v>855</v>
      </c>
      <c r="G5214" s="3"/>
      <c r="H5214" s="3">
        <v>0</v>
      </c>
      <c r="I5214" s="9"/>
    </row>
    <row r="5215" spans="1:9">
      <c r="A5215" s="1" t="s">
        <v>34</v>
      </c>
      <c r="B5215" s="1" t="s">
        <v>854</v>
      </c>
      <c r="C5215" t="str">
        <f t="shared" si="81"/>
        <v xml:space="preserve"> </v>
      </c>
      <c r="D5215" s="1">
        <v>3</v>
      </c>
      <c r="E5215" s="1">
        <v>2</v>
      </c>
      <c r="F5215" s="1" t="s">
        <v>855</v>
      </c>
      <c r="G5215" s="3"/>
      <c r="H5215" s="3">
        <v>0</v>
      </c>
      <c r="I5215" s="9"/>
    </row>
    <row r="5216" spans="1:9">
      <c r="A5216" t="s">
        <v>34</v>
      </c>
      <c r="B5216" t="s">
        <v>854</v>
      </c>
      <c r="C5216" t="str">
        <f t="shared" si="81"/>
        <v xml:space="preserve"> </v>
      </c>
      <c r="D5216">
        <v>3</v>
      </c>
      <c r="E5216">
        <v>2</v>
      </c>
      <c r="F5216" t="s">
        <v>855</v>
      </c>
      <c r="G5216" s="3"/>
      <c r="H5216" s="3">
        <v>0</v>
      </c>
      <c r="I5216" s="9"/>
    </row>
    <row r="5217" spans="1:9">
      <c r="A5217" s="1" t="s">
        <v>34</v>
      </c>
      <c r="B5217" s="1" t="s">
        <v>854</v>
      </c>
      <c r="C5217" t="str">
        <f t="shared" si="81"/>
        <v xml:space="preserve"> </v>
      </c>
      <c r="D5217" s="1">
        <v>3</v>
      </c>
      <c r="E5217" s="1">
        <v>2</v>
      </c>
      <c r="F5217" s="1" t="s">
        <v>855</v>
      </c>
      <c r="G5217" s="3"/>
      <c r="H5217" s="3">
        <v>0</v>
      </c>
      <c r="I5217" s="9"/>
    </row>
    <row r="5218" spans="1:9">
      <c r="A5218" t="s">
        <v>34</v>
      </c>
      <c r="B5218" t="s">
        <v>854</v>
      </c>
      <c r="C5218" t="str">
        <f t="shared" si="81"/>
        <v xml:space="preserve"> </v>
      </c>
      <c r="D5218">
        <v>3</v>
      </c>
      <c r="E5218">
        <v>2</v>
      </c>
      <c r="F5218" t="s">
        <v>855</v>
      </c>
      <c r="G5218" s="3"/>
      <c r="H5218" s="3">
        <v>0</v>
      </c>
      <c r="I5218" s="9"/>
    </row>
    <row r="5219" spans="1:9">
      <c r="A5219" s="1" t="s">
        <v>34</v>
      </c>
      <c r="B5219" s="1" t="s">
        <v>854</v>
      </c>
      <c r="C5219" t="str">
        <f t="shared" si="81"/>
        <v xml:space="preserve"> </v>
      </c>
      <c r="D5219" s="1">
        <v>3</v>
      </c>
      <c r="E5219" s="1">
        <v>2</v>
      </c>
      <c r="F5219" s="1" t="s">
        <v>855</v>
      </c>
      <c r="G5219" s="3"/>
      <c r="H5219" s="3">
        <v>0</v>
      </c>
      <c r="I5219" s="9"/>
    </row>
    <row r="5220" spans="1:9">
      <c r="A5220" t="s">
        <v>34</v>
      </c>
      <c r="B5220" t="s">
        <v>854</v>
      </c>
      <c r="C5220" t="str">
        <f t="shared" si="81"/>
        <v>2573</v>
      </c>
      <c r="D5220">
        <v>3</v>
      </c>
      <c r="E5220">
        <v>2</v>
      </c>
      <c r="F5220" t="s">
        <v>855</v>
      </c>
      <c r="G5220" t="s">
        <v>15</v>
      </c>
      <c r="H5220" s="2">
        <f>H5204-SUMIF(G5205:G5219,"&lt;&gt;",H5205:H5219)</f>
        <v>0</v>
      </c>
    </row>
    <row r="5221" spans="1:9">
      <c r="A5221" s="1"/>
      <c r="B5221" s="1"/>
      <c r="C5221" t="str">
        <f t="shared" si="81"/>
        <v xml:space="preserve"> </v>
      </c>
      <c r="D5221" s="1"/>
      <c r="E5221" s="1"/>
      <c r="F5221" s="1"/>
      <c r="G5221" s="1"/>
      <c r="H5221" s="1"/>
      <c r="I5221" s="43"/>
    </row>
    <row r="5222" spans="1:9" ht="60.75">
      <c r="A5222" t="s">
        <v>34</v>
      </c>
      <c r="B5222" t="s">
        <v>856</v>
      </c>
      <c r="C5222" t="str">
        <f t="shared" si="81"/>
        <v xml:space="preserve"> </v>
      </c>
      <c r="D5222">
        <v>1</v>
      </c>
      <c r="E5222">
        <v>2</v>
      </c>
      <c r="F5222" t="s">
        <v>857</v>
      </c>
      <c r="G5222" t="s">
        <v>13</v>
      </c>
      <c r="H5222" s="2">
        <f>VLOOKUP(B5222,'uc_2024-25'!D:U, 18, FALSE)</f>
        <v>112</v>
      </c>
      <c r="I5222" s="9" t="s">
        <v>858</v>
      </c>
    </row>
    <row r="5223" spans="1:9">
      <c r="A5223" s="1" t="s">
        <v>34</v>
      </c>
      <c r="B5223" s="1" t="s">
        <v>856</v>
      </c>
      <c r="C5223" t="str">
        <f t="shared" si="81"/>
        <v xml:space="preserve"> </v>
      </c>
      <c r="D5223" s="1">
        <v>1</v>
      </c>
      <c r="E5223" s="1">
        <v>2</v>
      </c>
      <c r="F5223" s="1" t="s">
        <v>857</v>
      </c>
      <c r="G5223" s="4" t="str">
        <f>VLOOKUP(B5222,'uc_2024-25'!D:AB, 25, FALSE)</f>
        <v>Maria Cabral Matos Silva Aires Pereira</v>
      </c>
      <c r="H5223" s="3"/>
      <c r="I5223" s="9" t="s">
        <v>859</v>
      </c>
    </row>
    <row r="5224" spans="1:9">
      <c r="A5224" t="s">
        <v>34</v>
      </c>
      <c r="B5224" t="s">
        <v>856</v>
      </c>
      <c r="C5224" t="str">
        <f t="shared" si="81"/>
        <v xml:space="preserve"> </v>
      </c>
      <c r="D5224">
        <v>1</v>
      </c>
      <c r="E5224">
        <v>2</v>
      </c>
      <c r="F5224" t="s">
        <v>857</v>
      </c>
      <c r="G5224" s="3" t="s">
        <v>85</v>
      </c>
      <c r="H5224" s="3">
        <v>80</v>
      </c>
      <c r="I5224" s="9"/>
    </row>
    <row r="5225" spans="1:9">
      <c r="A5225" s="1" t="s">
        <v>34</v>
      </c>
      <c r="B5225" s="1" t="s">
        <v>856</v>
      </c>
      <c r="C5225" t="str">
        <f t="shared" si="81"/>
        <v xml:space="preserve"> </v>
      </c>
      <c r="D5225" s="1">
        <v>1</v>
      </c>
      <c r="E5225" s="1">
        <v>2</v>
      </c>
      <c r="F5225" s="1" t="s">
        <v>857</v>
      </c>
      <c r="G5225" s="3" t="s">
        <v>751</v>
      </c>
      <c r="H5225" s="3">
        <v>32</v>
      </c>
      <c r="I5225" s="9"/>
    </row>
    <row r="5226" spans="1:9">
      <c r="A5226" t="s">
        <v>34</v>
      </c>
      <c r="B5226" t="s">
        <v>856</v>
      </c>
      <c r="C5226" t="str">
        <f t="shared" si="81"/>
        <v xml:space="preserve"> </v>
      </c>
      <c r="D5226">
        <v>1</v>
      </c>
      <c r="E5226">
        <v>2</v>
      </c>
      <c r="F5226" t="s">
        <v>857</v>
      </c>
      <c r="G5226" s="3"/>
      <c r="H5226" s="3">
        <v>0</v>
      </c>
      <c r="I5226" s="9"/>
    </row>
    <row r="5227" spans="1:9">
      <c r="A5227" s="1" t="s">
        <v>34</v>
      </c>
      <c r="B5227" s="1" t="s">
        <v>856</v>
      </c>
      <c r="C5227" t="str">
        <f t="shared" si="81"/>
        <v xml:space="preserve"> </v>
      </c>
      <c r="D5227" s="1">
        <v>1</v>
      </c>
      <c r="E5227" s="1">
        <v>2</v>
      </c>
      <c r="F5227" s="1" t="s">
        <v>857</v>
      </c>
      <c r="G5227" s="3"/>
      <c r="H5227" s="3">
        <v>0</v>
      </c>
      <c r="I5227" s="9"/>
    </row>
    <row r="5228" spans="1:9">
      <c r="A5228" t="s">
        <v>34</v>
      </c>
      <c r="B5228" t="s">
        <v>856</v>
      </c>
      <c r="C5228" t="str">
        <f t="shared" si="81"/>
        <v xml:space="preserve"> </v>
      </c>
      <c r="D5228">
        <v>1</v>
      </c>
      <c r="E5228">
        <v>2</v>
      </c>
      <c r="F5228" t="s">
        <v>857</v>
      </c>
      <c r="G5228" s="3"/>
      <c r="H5228" s="3">
        <v>0</v>
      </c>
      <c r="I5228" s="9"/>
    </row>
    <row r="5229" spans="1:9">
      <c r="A5229" s="1" t="s">
        <v>34</v>
      </c>
      <c r="B5229" s="1" t="s">
        <v>856</v>
      </c>
      <c r="C5229" t="str">
        <f t="shared" si="81"/>
        <v xml:space="preserve"> </v>
      </c>
      <c r="D5229" s="1">
        <v>1</v>
      </c>
      <c r="E5229" s="1">
        <v>2</v>
      </c>
      <c r="F5229" s="1" t="s">
        <v>857</v>
      </c>
      <c r="G5229" s="3"/>
      <c r="H5229" s="3">
        <v>0</v>
      </c>
      <c r="I5229" s="9"/>
    </row>
    <row r="5230" spans="1:9">
      <c r="A5230" t="s">
        <v>34</v>
      </c>
      <c r="B5230" t="s">
        <v>856</v>
      </c>
      <c r="C5230" t="str">
        <f t="shared" si="81"/>
        <v xml:space="preserve"> </v>
      </c>
      <c r="D5230">
        <v>1</v>
      </c>
      <c r="E5230">
        <v>2</v>
      </c>
      <c r="F5230" t="s">
        <v>857</v>
      </c>
      <c r="G5230" s="3"/>
      <c r="H5230" s="3">
        <v>0</v>
      </c>
      <c r="I5230" s="9"/>
    </row>
    <row r="5231" spans="1:9">
      <c r="A5231" s="1" t="s">
        <v>34</v>
      </c>
      <c r="B5231" s="1" t="s">
        <v>856</v>
      </c>
      <c r="C5231" t="str">
        <f t="shared" si="81"/>
        <v xml:space="preserve"> </v>
      </c>
      <c r="D5231" s="1">
        <v>1</v>
      </c>
      <c r="E5231" s="1">
        <v>2</v>
      </c>
      <c r="F5231" s="1" t="s">
        <v>857</v>
      </c>
      <c r="G5231" s="3"/>
      <c r="H5231" s="3">
        <v>0</v>
      </c>
      <c r="I5231" s="9"/>
    </row>
    <row r="5232" spans="1:9">
      <c r="A5232" t="s">
        <v>34</v>
      </c>
      <c r="B5232" t="s">
        <v>856</v>
      </c>
      <c r="C5232" t="str">
        <f t="shared" si="81"/>
        <v xml:space="preserve"> </v>
      </c>
      <c r="D5232">
        <v>1</v>
      </c>
      <c r="E5232">
        <v>2</v>
      </c>
      <c r="F5232" t="s">
        <v>857</v>
      </c>
      <c r="G5232" s="3"/>
      <c r="H5232" s="3">
        <v>0</v>
      </c>
      <c r="I5232" s="9"/>
    </row>
    <row r="5233" spans="1:9">
      <c r="A5233" s="1" t="s">
        <v>34</v>
      </c>
      <c r="B5233" s="1" t="s">
        <v>856</v>
      </c>
      <c r="C5233" t="str">
        <f t="shared" si="81"/>
        <v xml:space="preserve"> </v>
      </c>
      <c r="D5233" s="1">
        <v>1</v>
      </c>
      <c r="E5233" s="1">
        <v>2</v>
      </c>
      <c r="F5233" s="1" t="s">
        <v>857</v>
      </c>
      <c r="G5233" s="3"/>
      <c r="H5233" s="3">
        <v>0</v>
      </c>
      <c r="I5233" s="9"/>
    </row>
    <row r="5234" spans="1:9">
      <c r="A5234" t="s">
        <v>34</v>
      </c>
      <c r="B5234" t="s">
        <v>856</v>
      </c>
      <c r="C5234" t="str">
        <f t="shared" si="81"/>
        <v xml:space="preserve"> </v>
      </c>
      <c r="D5234">
        <v>1</v>
      </c>
      <c r="E5234">
        <v>2</v>
      </c>
      <c r="F5234" t="s">
        <v>857</v>
      </c>
      <c r="G5234" s="3"/>
      <c r="H5234" s="3">
        <v>0</v>
      </c>
      <c r="I5234" s="9"/>
    </row>
    <row r="5235" spans="1:9">
      <c r="A5235" s="1" t="s">
        <v>34</v>
      </c>
      <c r="B5235" s="1" t="s">
        <v>856</v>
      </c>
      <c r="C5235" t="str">
        <f t="shared" si="81"/>
        <v xml:space="preserve"> </v>
      </c>
      <c r="D5235" s="1">
        <v>1</v>
      </c>
      <c r="E5235" s="1">
        <v>2</v>
      </c>
      <c r="F5235" s="1" t="s">
        <v>857</v>
      </c>
      <c r="G5235" s="3"/>
      <c r="H5235" s="3">
        <v>0</v>
      </c>
      <c r="I5235" s="9"/>
    </row>
    <row r="5236" spans="1:9">
      <c r="A5236" t="s">
        <v>34</v>
      </c>
      <c r="B5236" t="s">
        <v>856</v>
      </c>
      <c r="C5236" t="str">
        <f t="shared" si="81"/>
        <v xml:space="preserve"> </v>
      </c>
      <c r="D5236">
        <v>1</v>
      </c>
      <c r="E5236">
        <v>2</v>
      </c>
      <c r="F5236" t="s">
        <v>857</v>
      </c>
      <c r="G5236" s="3"/>
      <c r="H5236" s="3">
        <v>0</v>
      </c>
      <c r="I5236" s="9"/>
    </row>
    <row r="5237" spans="1:9">
      <c r="A5237" s="1" t="s">
        <v>34</v>
      </c>
      <c r="B5237" s="1" t="s">
        <v>856</v>
      </c>
      <c r="C5237" t="str">
        <f t="shared" si="81"/>
        <v xml:space="preserve"> </v>
      </c>
      <c r="D5237" s="1">
        <v>1</v>
      </c>
      <c r="E5237" s="1">
        <v>2</v>
      </c>
      <c r="F5237" s="1" t="s">
        <v>857</v>
      </c>
      <c r="G5237" s="3"/>
      <c r="H5237" s="3">
        <v>0</v>
      </c>
      <c r="I5237" s="9"/>
    </row>
    <row r="5238" spans="1:9">
      <c r="A5238" t="s">
        <v>34</v>
      </c>
      <c r="B5238" t="s">
        <v>856</v>
      </c>
      <c r="C5238" t="str">
        <f t="shared" si="81"/>
        <v>2568</v>
      </c>
      <c r="D5238">
        <v>1</v>
      </c>
      <c r="E5238">
        <v>2</v>
      </c>
      <c r="F5238" t="s">
        <v>857</v>
      </c>
      <c r="G5238" t="s">
        <v>15</v>
      </c>
      <c r="H5238" s="2">
        <f>H5222-SUMIF(G5223:G5237,"&lt;&gt;",H5223:H5237)</f>
        <v>0</v>
      </c>
    </row>
    <row r="5239" spans="1:9">
      <c r="A5239" s="1"/>
      <c r="B5239" s="1"/>
      <c r="C5239" t="str">
        <f t="shared" si="81"/>
        <v xml:space="preserve"> </v>
      </c>
      <c r="D5239" s="1"/>
      <c r="E5239" s="1"/>
      <c r="F5239" s="1"/>
      <c r="G5239" s="1"/>
      <c r="H5239" s="1"/>
      <c r="I5239" s="43"/>
    </row>
    <row r="5240" spans="1:9">
      <c r="A5240" t="s">
        <v>34</v>
      </c>
      <c r="B5240" t="s">
        <v>860</v>
      </c>
      <c r="C5240" t="str">
        <f t="shared" si="81"/>
        <v xml:space="preserve"> </v>
      </c>
      <c r="D5240">
        <v>2</v>
      </c>
      <c r="E5240">
        <v>1</v>
      </c>
      <c r="F5240" t="s">
        <v>861</v>
      </c>
      <c r="G5240" t="s">
        <v>13</v>
      </c>
      <c r="H5240" s="2">
        <f>VLOOKUP(B5240,'uc_2024-25'!D:U, 18, FALSE)</f>
        <v>84</v>
      </c>
      <c r="I5240" s="9"/>
    </row>
    <row r="5241" spans="1:9" ht="45.75">
      <c r="A5241" s="1" t="s">
        <v>34</v>
      </c>
      <c r="B5241" s="1" t="s">
        <v>860</v>
      </c>
      <c r="C5241" t="str">
        <f t="shared" si="81"/>
        <v xml:space="preserve"> </v>
      </c>
      <c r="D5241" s="1">
        <v>2</v>
      </c>
      <c r="E5241" s="1">
        <v>1</v>
      </c>
      <c r="F5241" s="1" t="s">
        <v>861</v>
      </c>
      <c r="G5241" s="4" t="str">
        <f>VLOOKUP(B5240,'uc_2024-25'!D:AB, 25, FALSE)</f>
        <v>Maria Teresa Amaro Alfaiate</v>
      </c>
      <c r="H5241" s="3"/>
      <c r="I5241" s="9" t="s">
        <v>862</v>
      </c>
    </row>
    <row r="5242" spans="1:9">
      <c r="A5242" t="s">
        <v>34</v>
      </c>
      <c r="B5242" t="s">
        <v>860</v>
      </c>
      <c r="C5242" t="str">
        <f t="shared" si="81"/>
        <v xml:space="preserve"> </v>
      </c>
      <c r="D5242">
        <v>2</v>
      </c>
      <c r="E5242">
        <v>1</v>
      </c>
      <c r="F5242" t="s">
        <v>861</v>
      </c>
      <c r="G5242" s="3" t="s">
        <v>863</v>
      </c>
      <c r="H5242" s="3">
        <v>84</v>
      </c>
      <c r="I5242" s="9" t="s">
        <v>864</v>
      </c>
    </row>
    <row r="5243" spans="1:9">
      <c r="A5243" s="1" t="s">
        <v>34</v>
      </c>
      <c r="B5243" s="1" t="s">
        <v>860</v>
      </c>
      <c r="C5243" t="str">
        <f t="shared" si="81"/>
        <v xml:space="preserve"> </v>
      </c>
      <c r="D5243" s="1">
        <v>2</v>
      </c>
      <c r="E5243" s="1">
        <v>1</v>
      </c>
      <c r="F5243" s="1" t="s">
        <v>861</v>
      </c>
      <c r="G5243" s="3"/>
      <c r="H5243" s="3">
        <v>0</v>
      </c>
      <c r="I5243" s="9"/>
    </row>
    <row r="5244" spans="1:9">
      <c r="A5244" t="s">
        <v>34</v>
      </c>
      <c r="B5244" t="s">
        <v>860</v>
      </c>
      <c r="C5244" t="str">
        <f t="shared" si="81"/>
        <v xml:space="preserve"> </v>
      </c>
      <c r="D5244">
        <v>2</v>
      </c>
      <c r="E5244">
        <v>1</v>
      </c>
      <c r="F5244" t="s">
        <v>861</v>
      </c>
      <c r="G5244" s="3"/>
      <c r="H5244" s="3">
        <v>0</v>
      </c>
      <c r="I5244" s="9"/>
    </row>
    <row r="5245" spans="1:9">
      <c r="A5245" s="1" t="s">
        <v>34</v>
      </c>
      <c r="B5245" s="1" t="s">
        <v>860</v>
      </c>
      <c r="C5245" t="str">
        <f t="shared" si="81"/>
        <v xml:space="preserve"> </v>
      </c>
      <c r="D5245" s="1">
        <v>2</v>
      </c>
      <c r="E5245" s="1">
        <v>1</v>
      </c>
      <c r="F5245" s="1" t="s">
        <v>861</v>
      </c>
      <c r="G5245" s="3"/>
      <c r="H5245" s="3">
        <v>0</v>
      </c>
      <c r="I5245" s="9"/>
    </row>
    <row r="5246" spans="1:9">
      <c r="A5246" t="s">
        <v>34</v>
      </c>
      <c r="B5246" t="s">
        <v>860</v>
      </c>
      <c r="C5246" t="str">
        <f t="shared" si="81"/>
        <v xml:space="preserve"> </v>
      </c>
      <c r="D5246">
        <v>2</v>
      </c>
      <c r="E5246">
        <v>1</v>
      </c>
      <c r="F5246" t="s">
        <v>861</v>
      </c>
      <c r="G5246" s="3"/>
      <c r="H5246" s="3">
        <v>0</v>
      </c>
      <c r="I5246" s="9"/>
    </row>
    <row r="5247" spans="1:9">
      <c r="A5247" s="1" t="s">
        <v>34</v>
      </c>
      <c r="B5247" s="1" t="s">
        <v>860</v>
      </c>
      <c r="C5247" t="str">
        <f t="shared" si="81"/>
        <v xml:space="preserve"> </v>
      </c>
      <c r="D5247" s="1">
        <v>2</v>
      </c>
      <c r="E5247" s="1">
        <v>1</v>
      </c>
      <c r="F5247" s="1" t="s">
        <v>861</v>
      </c>
      <c r="G5247" s="3"/>
      <c r="H5247" s="3">
        <v>0</v>
      </c>
      <c r="I5247" s="9"/>
    </row>
    <row r="5248" spans="1:9">
      <c r="A5248" t="s">
        <v>34</v>
      </c>
      <c r="B5248" t="s">
        <v>860</v>
      </c>
      <c r="C5248" t="str">
        <f t="shared" si="81"/>
        <v xml:space="preserve"> </v>
      </c>
      <c r="D5248">
        <v>2</v>
      </c>
      <c r="E5248">
        <v>1</v>
      </c>
      <c r="F5248" t="s">
        <v>861</v>
      </c>
      <c r="G5248" s="3"/>
      <c r="H5248" s="3">
        <v>0</v>
      </c>
      <c r="I5248" s="9"/>
    </row>
    <row r="5249" spans="1:9">
      <c r="A5249" s="1" t="s">
        <v>34</v>
      </c>
      <c r="B5249" s="1" t="s">
        <v>860</v>
      </c>
      <c r="C5249" t="str">
        <f t="shared" si="81"/>
        <v xml:space="preserve"> </v>
      </c>
      <c r="D5249" s="1">
        <v>2</v>
      </c>
      <c r="E5249" s="1">
        <v>1</v>
      </c>
      <c r="F5249" s="1" t="s">
        <v>861</v>
      </c>
      <c r="G5249" s="3"/>
      <c r="H5249" s="3">
        <v>0</v>
      </c>
      <c r="I5249" s="9"/>
    </row>
    <row r="5250" spans="1:9">
      <c r="A5250" t="s">
        <v>34</v>
      </c>
      <c r="B5250" t="s">
        <v>860</v>
      </c>
      <c r="C5250" t="str">
        <f t="shared" si="81"/>
        <v xml:space="preserve"> </v>
      </c>
      <c r="D5250">
        <v>2</v>
      </c>
      <c r="E5250">
        <v>1</v>
      </c>
      <c r="F5250" t="s">
        <v>861</v>
      </c>
      <c r="G5250" s="3"/>
      <c r="H5250" s="3">
        <v>0</v>
      </c>
      <c r="I5250" s="9"/>
    </row>
    <row r="5251" spans="1:9">
      <c r="A5251" s="1" t="s">
        <v>34</v>
      </c>
      <c r="B5251" s="1" t="s">
        <v>860</v>
      </c>
      <c r="C5251" t="str">
        <f t="shared" ref="C5251:C5314" si="82">IF(G5251="Em falta (positivo); A mais (negativo):",B5251," ")</f>
        <v xml:space="preserve"> </v>
      </c>
      <c r="D5251" s="1">
        <v>2</v>
      </c>
      <c r="E5251" s="1">
        <v>1</v>
      </c>
      <c r="F5251" s="1" t="s">
        <v>861</v>
      </c>
      <c r="G5251" s="3"/>
      <c r="H5251" s="3">
        <v>0</v>
      </c>
      <c r="I5251" s="9"/>
    </row>
    <row r="5252" spans="1:9">
      <c r="A5252" t="s">
        <v>34</v>
      </c>
      <c r="B5252" t="s">
        <v>860</v>
      </c>
      <c r="C5252" t="str">
        <f t="shared" si="82"/>
        <v xml:space="preserve"> </v>
      </c>
      <c r="D5252">
        <v>2</v>
      </c>
      <c r="E5252">
        <v>1</v>
      </c>
      <c r="F5252" t="s">
        <v>861</v>
      </c>
      <c r="G5252" s="3"/>
      <c r="H5252" s="3">
        <v>0</v>
      </c>
      <c r="I5252" s="9"/>
    </row>
    <row r="5253" spans="1:9">
      <c r="A5253" s="1" t="s">
        <v>34</v>
      </c>
      <c r="B5253" s="1" t="s">
        <v>860</v>
      </c>
      <c r="C5253" t="str">
        <f t="shared" si="82"/>
        <v xml:space="preserve"> </v>
      </c>
      <c r="D5253" s="1">
        <v>2</v>
      </c>
      <c r="E5253" s="1">
        <v>1</v>
      </c>
      <c r="F5253" s="1" t="s">
        <v>861</v>
      </c>
      <c r="G5253" s="3"/>
      <c r="H5253" s="3">
        <v>0</v>
      </c>
      <c r="I5253" s="9"/>
    </row>
    <row r="5254" spans="1:9">
      <c r="A5254" t="s">
        <v>34</v>
      </c>
      <c r="B5254" t="s">
        <v>860</v>
      </c>
      <c r="C5254" t="str">
        <f t="shared" si="82"/>
        <v xml:space="preserve"> </v>
      </c>
      <c r="D5254">
        <v>2</v>
      </c>
      <c r="E5254">
        <v>1</v>
      </c>
      <c r="F5254" t="s">
        <v>861</v>
      </c>
      <c r="G5254" s="3"/>
      <c r="H5254" s="3">
        <v>0</v>
      </c>
      <c r="I5254" s="9"/>
    </row>
    <row r="5255" spans="1:9">
      <c r="A5255" s="1" t="s">
        <v>34</v>
      </c>
      <c r="B5255" s="1" t="s">
        <v>860</v>
      </c>
      <c r="C5255" t="str">
        <f t="shared" si="82"/>
        <v xml:space="preserve"> </v>
      </c>
      <c r="D5255" s="1">
        <v>2</v>
      </c>
      <c r="E5255" s="1">
        <v>1</v>
      </c>
      <c r="F5255" s="1" t="s">
        <v>861</v>
      </c>
      <c r="G5255" s="3"/>
      <c r="H5255" s="3">
        <v>0</v>
      </c>
      <c r="I5255" s="9"/>
    </row>
    <row r="5256" spans="1:9">
      <c r="A5256" t="s">
        <v>34</v>
      </c>
      <c r="B5256" t="s">
        <v>860</v>
      </c>
      <c r="C5256" t="str">
        <f t="shared" si="82"/>
        <v>2569</v>
      </c>
      <c r="D5256">
        <v>2</v>
      </c>
      <c r="E5256">
        <v>1</v>
      </c>
      <c r="F5256" t="s">
        <v>861</v>
      </c>
      <c r="G5256" t="s">
        <v>15</v>
      </c>
      <c r="H5256" s="2">
        <f>H5240-SUMIF(G5241:G5255,"&lt;&gt;",H5241:H5255)</f>
        <v>0</v>
      </c>
    </row>
    <row r="5257" spans="1:9">
      <c r="A5257" s="1"/>
      <c r="B5257" s="1"/>
      <c r="C5257" t="str">
        <f t="shared" si="82"/>
        <v xml:space="preserve"> </v>
      </c>
      <c r="D5257" s="1"/>
      <c r="E5257" s="1"/>
      <c r="F5257" s="1"/>
      <c r="G5257" s="1"/>
      <c r="H5257" s="1"/>
      <c r="I5257" s="43"/>
    </row>
    <row r="5258" spans="1:9">
      <c r="A5258" t="s">
        <v>34</v>
      </c>
      <c r="B5258" t="s">
        <v>865</v>
      </c>
      <c r="C5258" t="str">
        <f t="shared" si="82"/>
        <v xml:space="preserve"> </v>
      </c>
      <c r="D5258">
        <v>3</v>
      </c>
      <c r="E5258">
        <v>1</v>
      </c>
      <c r="F5258" t="s">
        <v>866</v>
      </c>
      <c r="G5258" t="s">
        <v>13</v>
      </c>
      <c r="H5258" s="2">
        <f>VLOOKUP(B5258,'uc_2024-25'!D:U, 18, FALSE)</f>
        <v>112</v>
      </c>
      <c r="I5258" s="9"/>
    </row>
    <row r="5259" spans="1:9">
      <c r="A5259" s="1" t="s">
        <v>34</v>
      </c>
      <c r="B5259" s="1" t="s">
        <v>865</v>
      </c>
      <c r="C5259" t="str">
        <f t="shared" si="82"/>
        <v xml:space="preserve"> </v>
      </c>
      <c r="D5259" s="1">
        <v>3</v>
      </c>
      <c r="E5259" s="1">
        <v>1</v>
      </c>
      <c r="F5259" s="1" t="s">
        <v>866</v>
      </c>
      <c r="G5259" s="4" t="str">
        <f>VLOOKUP(B5258,'uc_2024-25'!D:AB, 25, FALSE)</f>
        <v>Luis Paulo Almeida Faria Ribeiro</v>
      </c>
      <c r="H5259" s="3">
        <v>100</v>
      </c>
      <c r="I5259" s="9"/>
    </row>
    <row r="5260" spans="1:9">
      <c r="A5260" t="s">
        <v>34</v>
      </c>
      <c r="B5260" t="s">
        <v>865</v>
      </c>
      <c r="C5260" t="str">
        <f t="shared" si="82"/>
        <v xml:space="preserve"> </v>
      </c>
      <c r="D5260">
        <v>3</v>
      </c>
      <c r="E5260">
        <v>1</v>
      </c>
      <c r="F5260" t="s">
        <v>866</v>
      </c>
      <c r="G5260" s="3" t="s">
        <v>85</v>
      </c>
      <c r="H5260" s="3">
        <v>12</v>
      </c>
      <c r="I5260" s="9"/>
    </row>
    <row r="5261" spans="1:9">
      <c r="A5261" s="1" t="s">
        <v>34</v>
      </c>
      <c r="B5261" s="1" t="s">
        <v>865</v>
      </c>
      <c r="C5261" t="str">
        <f t="shared" si="82"/>
        <v xml:space="preserve"> </v>
      </c>
      <c r="D5261" s="1">
        <v>3</v>
      </c>
      <c r="E5261" s="1">
        <v>1</v>
      </c>
      <c r="F5261" s="1" t="s">
        <v>866</v>
      </c>
      <c r="G5261" s="3"/>
      <c r="H5261" s="3">
        <v>0</v>
      </c>
      <c r="I5261" s="9"/>
    </row>
    <row r="5262" spans="1:9">
      <c r="A5262" t="s">
        <v>34</v>
      </c>
      <c r="B5262" t="s">
        <v>865</v>
      </c>
      <c r="C5262" t="str">
        <f t="shared" si="82"/>
        <v xml:space="preserve"> </v>
      </c>
      <c r="D5262">
        <v>3</v>
      </c>
      <c r="E5262">
        <v>1</v>
      </c>
      <c r="F5262" t="s">
        <v>866</v>
      </c>
      <c r="G5262" s="3"/>
      <c r="H5262" s="3">
        <v>0</v>
      </c>
      <c r="I5262" s="9"/>
    </row>
    <row r="5263" spans="1:9">
      <c r="A5263" s="1" t="s">
        <v>34</v>
      </c>
      <c r="B5263" s="1" t="s">
        <v>865</v>
      </c>
      <c r="C5263" t="str">
        <f t="shared" si="82"/>
        <v xml:space="preserve"> </v>
      </c>
      <c r="D5263" s="1">
        <v>3</v>
      </c>
      <c r="E5263" s="1">
        <v>1</v>
      </c>
      <c r="F5263" s="1" t="s">
        <v>866</v>
      </c>
      <c r="G5263" s="3"/>
      <c r="H5263" s="3">
        <v>0</v>
      </c>
      <c r="I5263" s="9"/>
    </row>
    <row r="5264" spans="1:9">
      <c r="A5264" t="s">
        <v>34</v>
      </c>
      <c r="B5264" t="s">
        <v>865</v>
      </c>
      <c r="C5264" t="str">
        <f t="shared" si="82"/>
        <v xml:space="preserve"> </v>
      </c>
      <c r="D5264">
        <v>3</v>
      </c>
      <c r="E5264">
        <v>1</v>
      </c>
      <c r="F5264" t="s">
        <v>866</v>
      </c>
      <c r="G5264" s="3"/>
      <c r="H5264" s="3">
        <v>0</v>
      </c>
      <c r="I5264" s="9"/>
    </row>
    <row r="5265" spans="1:9">
      <c r="A5265" s="1" t="s">
        <v>34</v>
      </c>
      <c r="B5265" s="1" t="s">
        <v>865</v>
      </c>
      <c r="C5265" t="str">
        <f t="shared" si="82"/>
        <v xml:space="preserve"> </v>
      </c>
      <c r="D5265" s="1">
        <v>3</v>
      </c>
      <c r="E5265" s="1">
        <v>1</v>
      </c>
      <c r="F5265" s="1" t="s">
        <v>866</v>
      </c>
      <c r="G5265" s="3"/>
      <c r="H5265" s="3">
        <v>0</v>
      </c>
      <c r="I5265" s="9"/>
    </row>
    <row r="5266" spans="1:9">
      <c r="A5266" t="s">
        <v>34</v>
      </c>
      <c r="B5266" t="s">
        <v>865</v>
      </c>
      <c r="C5266" t="str">
        <f t="shared" si="82"/>
        <v xml:space="preserve"> </v>
      </c>
      <c r="D5266">
        <v>3</v>
      </c>
      <c r="E5266">
        <v>1</v>
      </c>
      <c r="F5266" t="s">
        <v>866</v>
      </c>
      <c r="G5266" s="3"/>
      <c r="H5266" s="3">
        <v>0</v>
      </c>
      <c r="I5266" s="9"/>
    </row>
    <row r="5267" spans="1:9">
      <c r="A5267" s="1" t="s">
        <v>34</v>
      </c>
      <c r="B5267" s="1" t="s">
        <v>865</v>
      </c>
      <c r="C5267" t="str">
        <f t="shared" si="82"/>
        <v xml:space="preserve"> </v>
      </c>
      <c r="D5267" s="1">
        <v>3</v>
      </c>
      <c r="E5267" s="1">
        <v>1</v>
      </c>
      <c r="F5267" s="1" t="s">
        <v>866</v>
      </c>
      <c r="G5267" s="3"/>
      <c r="H5267" s="3">
        <v>0</v>
      </c>
      <c r="I5267" s="9"/>
    </row>
    <row r="5268" spans="1:9">
      <c r="A5268" t="s">
        <v>34</v>
      </c>
      <c r="B5268" t="s">
        <v>865</v>
      </c>
      <c r="C5268" t="str">
        <f t="shared" si="82"/>
        <v xml:space="preserve"> </v>
      </c>
      <c r="D5268">
        <v>3</v>
      </c>
      <c r="E5268">
        <v>1</v>
      </c>
      <c r="F5268" t="s">
        <v>866</v>
      </c>
      <c r="G5268" s="3"/>
      <c r="H5268" s="3">
        <v>0</v>
      </c>
      <c r="I5268" s="9"/>
    </row>
    <row r="5269" spans="1:9">
      <c r="A5269" s="1" t="s">
        <v>34</v>
      </c>
      <c r="B5269" s="1" t="s">
        <v>865</v>
      </c>
      <c r="C5269" t="str">
        <f t="shared" si="82"/>
        <v xml:space="preserve"> </v>
      </c>
      <c r="D5269" s="1">
        <v>3</v>
      </c>
      <c r="E5269" s="1">
        <v>1</v>
      </c>
      <c r="F5269" s="1" t="s">
        <v>866</v>
      </c>
      <c r="G5269" s="3"/>
      <c r="H5269" s="3">
        <v>0</v>
      </c>
      <c r="I5269" s="9"/>
    </row>
    <row r="5270" spans="1:9">
      <c r="A5270" t="s">
        <v>34</v>
      </c>
      <c r="B5270" t="s">
        <v>865</v>
      </c>
      <c r="C5270" t="str">
        <f t="shared" si="82"/>
        <v xml:space="preserve"> </v>
      </c>
      <c r="D5270">
        <v>3</v>
      </c>
      <c r="E5270">
        <v>1</v>
      </c>
      <c r="F5270" t="s">
        <v>866</v>
      </c>
      <c r="G5270" s="3"/>
      <c r="H5270" s="3">
        <v>0</v>
      </c>
      <c r="I5270" s="9"/>
    </row>
    <row r="5271" spans="1:9">
      <c r="A5271" s="1" t="s">
        <v>34</v>
      </c>
      <c r="B5271" s="1" t="s">
        <v>865</v>
      </c>
      <c r="C5271" t="str">
        <f t="shared" si="82"/>
        <v xml:space="preserve"> </v>
      </c>
      <c r="D5271" s="1">
        <v>3</v>
      </c>
      <c r="E5271" s="1">
        <v>1</v>
      </c>
      <c r="F5271" s="1" t="s">
        <v>866</v>
      </c>
      <c r="G5271" s="3"/>
      <c r="H5271" s="3">
        <v>0</v>
      </c>
      <c r="I5271" s="9"/>
    </row>
    <row r="5272" spans="1:9">
      <c r="A5272" t="s">
        <v>34</v>
      </c>
      <c r="B5272" t="s">
        <v>865</v>
      </c>
      <c r="C5272" t="str">
        <f t="shared" si="82"/>
        <v xml:space="preserve"> </v>
      </c>
      <c r="D5272">
        <v>3</v>
      </c>
      <c r="E5272">
        <v>1</v>
      </c>
      <c r="F5272" t="s">
        <v>866</v>
      </c>
      <c r="G5272" s="3"/>
      <c r="H5272" s="3">
        <v>0</v>
      </c>
      <c r="I5272" s="9"/>
    </row>
    <row r="5273" spans="1:9">
      <c r="A5273" s="1" t="s">
        <v>34</v>
      </c>
      <c r="B5273" s="1" t="s">
        <v>865</v>
      </c>
      <c r="C5273" t="str">
        <f t="shared" si="82"/>
        <v xml:space="preserve"> </v>
      </c>
      <c r="D5273" s="1">
        <v>3</v>
      </c>
      <c r="E5273" s="1">
        <v>1</v>
      </c>
      <c r="F5273" s="1" t="s">
        <v>866</v>
      </c>
      <c r="G5273" s="3"/>
      <c r="H5273" s="3">
        <v>0</v>
      </c>
      <c r="I5273" s="9"/>
    </row>
    <row r="5274" spans="1:9">
      <c r="A5274" t="s">
        <v>34</v>
      </c>
      <c r="B5274" t="s">
        <v>865</v>
      </c>
      <c r="C5274" t="str">
        <f t="shared" si="82"/>
        <v>2570</v>
      </c>
      <c r="D5274">
        <v>3</v>
      </c>
      <c r="E5274">
        <v>1</v>
      </c>
      <c r="F5274" t="s">
        <v>866</v>
      </c>
      <c r="G5274" t="s">
        <v>15</v>
      </c>
      <c r="H5274" s="2">
        <f>H5258-SUMIF(G5259:G5273,"&lt;&gt;",H5259:H5273)</f>
        <v>0</v>
      </c>
    </row>
    <row r="5275" spans="1:9">
      <c r="A5275" s="1"/>
      <c r="B5275" s="1"/>
      <c r="C5275" t="str">
        <f t="shared" si="82"/>
        <v xml:space="preserve"> </v>
      </c>
      <c r="D5275" s="1"/>
      <c r="E5275" s="1"/>
      <c r="F5275" s="1"/>
      <c r="G5275" s="1"/>
      <c r="H5275" s="1"/>
      <c r="I5275" s="43"/>
    </row>
    <row r="5276" spans="1:9">
      <c r="A5276" t="s">
        <v>34</v>
      </c>
      <c r="B5276" t="s">
        <v>867</v>
      </c>
      <c r="C5276" t="str">
        <f t="shared" si="82"/>
        <v xml:space="preserve"> </v>
      </c>
      <c r="D5276">
        <v>3</v>
      </c>
      <c r="E5276">
        <v>2</v>
      </c>
      <c r="F5276" t="s">
        <v>868</v>
      </c>
      <c r="G5276" t="s">
        <v>13</v>
      </c>
      <c r="H5276" s="2">
        <f>VLOOKUP(B5276,'uc_2024-25'!D:U, 18, FALSE)</f>
        <v>112</v>
      </c>
      <c r="I5276" s="9"/>
    </row>
    <row r="5277" spans="1:9">
      <c r="A5277" s="1" t="s">
        <v>34</v>
      </c>
      <c r="B5277" s="1" t="s">
        <v>867</v>
      </c>
      <c r="C5277" t="str">
        <f t="shared" si="82"/>
        <v xml:space="preserve"> </v>
      </c>
      <c r="D5277" s="1">
        <v>3</v>
      </c>
      <c r="E5277" s="1">
        <v>2</v>
      </c>
      <c r="F5277" s="1" t="s">
        <v>868</v>
      </c>
      <c r="G5277" s="4" t="str">
        <f>VLOOKUP(B5276,'uc_2024-25'!D:AB, 25, FALSE)</f>
        <v>Maria Leonor Mota Morais Cecílio</v>
      </c>
      <c r="H5277" s="3">
        <v>28</v>
      </c>
      <c r="I5277" s="9"/>
    </row>
    <row r="5278" spans="1:9">
      <c r="A5278" t="s">
        <v>34</v>
      </c>
      <c r="B5278" t="s">
        <v>867</v>
      </c>
      <c r="C5278" t="str">
        <f t="shared" si="82"/>
        <v xml:space="preserve"> </v>
      </c>
      <c r="D5278">
        <v>3</v>
      </c>
      <c r="E5278">
        <v>2</v>
      </c>
      <c r="F5278" t="s">
        <v>868</v>
      </c>
      <c r="G5278" s="3" t="s">
        <v>82</v>
      </c>
      <c r="H5278" s="3">
        <v>12</v>
      </c>
      <c r="I5278" s="9"/>
    </row>
    <row r="5279" spans="1:9" ht="60.75">
      <c r="A5279" s="1" t="s">
        <v>34</v>
      </c>
      <c r="B5279" s="1" t="s">
        <v>867</v>
      </c>
      <c r="C5279" t="str">
        <f t="shared" si="82"/>
        <v xml:space="preserve"> </v>
      </c>
      <c r="D5279" s="1">
        <v>3</v>
      </c>
      <c r="E5279" s="1">
        <v>2</v>
      </c>
      <c r="F5279" s="1" t="s">
        <v>868</v>
      </c>
      <c r="G5279" s="3"/>
      <c r="H5279" s="3">
        <v>0</v>
      </c>
      <c r="I5279" s="9" t="s">
        <v>869</v>
      </c>
    </row>
    <row r="5280" spans="1:9">
      <c r="A5280" t="s">
        <v>34</v>
      </c>
      <c r="B5280" t="s">
        <v>867</v>
      </c>
      <c r="C5280" t="str">
        <f t="shared" si="82"/>
        <v xml:space="preserve"> </v>
      </c>
      <c r="D5280">
        <v>3</v>
      </c>
      <c r="E5280">
        <v>2</v>
      </c>
      <c r="F5280" t="s">
        <v>868</v>
      </c>
      <c r="G5280" s="3"/>
      <c r="H5280" s="3">
        <v>0</v>
      </c>
      <c r="I5280" s="9"/>
    </row>
    <row r="5281" spans="1:9">
      <c r="A5281" s="1" t="s">
        <v>34</v>
      </c>
      <c r="B5281" s="1" t="s">
        <v>867</v>
      </c>
      <c r="C5281" t="str">
        <f t="shared" si="82"/>
        <v xml:space="preserve"> </v>
      </c>
      <c r="D5281" s="1">
        <v>3</v>
      </c>
      <c r="E5281" s="1">
        <v>2</v>
      </c>
      <c r="F5281" s="1" t="s">
        <v>868</v>
      </c>
      <c r="G5281" s="3"/>
      <c r="H5281" s="3">
        <v>0</v>
      </c>
      <c r="I5281" s="9"/>
    </row>
    <row r="5282" spans="1:9">
      <c r="A5282" t="s">
        <v>34</v>
      </c>
      <c r="B5282" t="s">
        <v>867</v>
      </c>
      <c r="C5282" t="str">
        <f t="shared" si="82"/>
        <v xml:space="preserve"> </v>
      </c>
      <c r="D5282">
        <v>3</v>
      </c>
      <c r="E5282">
        <v>2</v>
      </c>
      <c r="F5282" t="s">
        <v>868</v>
      </c>
      <c r="G5282" s="3"/>
      <c r="H5282" s="3">
        <v>0</v>
      </c>
      <c r="I5282" s="9"/>
    </row>
    <row r="5283" spans="1:9">
      <c r="A5283" s="1" t="s">
        <v>34</v>
      </c>
      <c r="B5283" s="1" t="s">
        <v>867</v>
      </c>
      <c r="C5283" t="str">
        <f t="shared" si="82"/>
        <v xml:space="preserve"> </v>
      </c>
      <c r="D5283" s="1">
        <v>3</v>
      </c>
      <c r="E5283" s="1">
        <v>2</v>
      </c>
      <c r="F5283" s="1" t="s">
        <v>868</v>
      </c>
      <c r="G5283" s="3"/>
      <c r="H5283" s="3">
        <v>0</v>
      </c>
      <c r="I5283" s="9"/>
    </row>
    <row r="5284" spans="1:9">
      <c r="A5284" t="s">
        <v>34</v>
      </c>
      <c r="B5284" t="s">
        <v>867</v>
      </c>
      <c r="C5284" t="str">
        <f t="shared" si="82"/>
        <v xml:space="preserve"> </v>
      </c>
      <c r="D5284">
        <v>3</v>
      </c>
      <c r="E5284">
        <v>2</v>
      </c>
      <c r="F5284" t="s">
        <v>868</v>
      </c>
      <c r="G5284" s="3"/>
      <c r="H5284" s="3">
        <v>0</v>
      </c>
      <c r="I5284" s="9"/>
    </row>
    <row r="5285" spans="1:9">
      <c r="A5285" s="1" t="s">
        <v>34</v>
      </c>
      <c r="B5285" s="1" t="s">
        <v>867</v>
      </c>
      <c r="C5285" t="str">
        <f t="shared" si="82"/>
        <v xml:space="preserve"> </v>
      </c>
      <c r="D5285" s="1">
        <v>3</v>
      </c>
      <c r="E5285" s="1">
        <v>2</v>
      </c>
      <c r="F5285" s="1" t="s">
        <v>868</v>
      </c>
      <c r="G5285" s="3"/>
      <c r="H5285" s="3">
        <v>0</v>
      </c>
      <c r="I5285" s="9"/>
    </row>
    <row r="5286" spans="1:9">
      <c r="A5286" t="s">
        <v>34</v>
      </c>
      <c r="B5286" t="s">
        <v>867</v>
      </c>
      <c r="C5286" t="str">
        <f t="shared" si="82"/>
        <v xml:space="preserve"> </v>
      </c>
      <c r="D5286">
        <v>3</v>
      </c>
      <c r="E5286">
        <v>2</v>
      </c>
      <c r="F5286" t="s">
        <v>868</v>
      </c>
      <c r="G5286" s="3"/>
      <c r="H5286" s="3">
        <v>0</v>
      </c>
      <c r="I5286" s="9"/>
    </row>
    <row r="5287" spans="1:9">
      <c r="A5287" s="1" t="s">
        <v>34</v>
      </c>
      <c r="B5287" s="1" t="s">
        <v>867</v>
      </c>
      <c r="C5287" t="str">
        <f t="shared" si="82"/>
        <v xml:space="preserve"> </v>
      </c>
      <c r="D5287" s="1">
        <v>3</v>
      </c>
      <c r="E5287" s="1">
        <v>2</v>
      </c>
      <c r="F5287" s="1" t="s">
        <v>868</v>
      </c>
      <c r="G5287" s="3"/>
      <c r="H5287" s="3">
        <v>0</v>
      </c>
      <c r="I5287" s="9"/>
    </row>
    <row r="5288" spans="1:9">
      <c r="A5288" t="s">
        <v>34</v>
      </c>
      <c r="B5288" t="s">
        <v>867</v>
      </c>
      <c r="C5288" t="str">
        <f t="shared" si="82"/>
        <v xml:space="preserve"> </v>
      </c>
      <c r="D5288">
        <v>3</v>
      </c>
      <c r="E5288">
        <v>2</v>
      </c>
      <c r="F5288" t="s">
        <v>868</v>
      </c>
      <c r="G5288" s="3"/>
      <c r="H5288" s="3">
        <v>0</v>
      </c>
      <c r="I5288" s="9"/>
    </row>
    <row r="5289" spans="1:9">
      <c r="A5289" s="1" t="s">
        <v>34</v>
      </c>
      <c r="B5289" s="1" t="s">
        <v>867</v>
      </c>
      <c r="C5289" t="str">
        <f t="shared" si="82"/>
        <v xml:space="preserve"> </v>
      </c>
      <c r="D5289" s="1">
        <v>3</v>
      </c>
      <c r="E5289" s="1">
        <v>2</v>
      </c>
      <c r="F5289" s="1" t="s">
        <v>868</v>
      </c>
      <c r="G5289" s="3"/>
      <c r="H5289" s="3">
        <v>0</v>
      </c>
      <c r="I5289" s="9"/>
    </row>
    <row r="5290" spans="1:9">
      <c r="A5290" t="s">
        <v>34</v>
      </c>
      <c r="B5290" t="s">
        <v>867</v>
      </c>
      <c r="C5290" t="str">
        <f t="shared" si="82"/>
        <v xml:space="preserve"> </v>
      </c>
      <c r="D5290">
        <v>3</v>
      </c>
      <c r="E5290">
        <v>2</v>
      </c>
      <c r="F5290" t="s">
        <v>868</v>
      </c>
      <c r="G5290" s="3"/>
      <c r="H5290" s="3">
        <v>0</v>
      </c>
      <c r="I5290" s="9"/>
    </row>
    <row r="5291" spans="1:9">
      <c r="A5291" s="1" t="s">
        <v>34</v>
      </c>
      <c r="B5291" s="1" t="s">
        <v>867</v>
      </c>
      <c r="C5291" t="str">
        <f t="shared" si="82"/>
        <v xml:space="preserve"> </v>
      </c>
      <c r="D5291" s="1">
        <v>3</v>
      </c>
      <c r="E5291" s="1">
        <v>2</v>
      </c>
      <c r="F5291" s="1" t="s">
        <v>868</v>
      </c>
      <c r="G5291" s="3"/>
      <c r="H5291" s="3">
        <v>0</v>
      </c>
      <c r="I5291" s="9"/>
    </row>
    <row r="5292" spans="1:9">
      <c r="A5292" t="s">
        <v>34</v>
      </c>
      <c r="B5292" t="s">
        <v>867</v>
      </c>
      <c r="C5292" t="str">
        <f t="shared" si="82"/>
        <v>2566</v>
      </c>
      <c r="D5292">
        <v>3</v>
      </c>
      <c r="E5292">
        <v>2</v>
      </c>
      <c r="F5292" t="s">
        <v>868</v>
      </c>
      <c r="G5292" t="s">
        <v>15</v>
      </c>
      <c r="H5292" s="2">
        <f>H5276-SUMIF(G5277:G5291,"&lt;&gt;",H5277:H5291)</f>
        <v>72</v>
      </c>
    </row>
    <row r="5293" spans="1:9">
      <c r="A5293" s="1"/>
      <c r="B5293" s="1"/>
      <c r="C5293" t="str">
        <f t="shared" si="82"/>
        <v xml:space="preserve"> </v>
      </c>
      <c r="D5293" s="1"/>
      <c r="E5293" s="1"/>
      <c r="F5293" s="1"/>
      <c r="G5293" s="1"/>
      <c r="H5293" s="1"/>
      <c r="I5293" s="43"/>
    </row>
    <row r="5294" spans="1:9">
      <c r="A5294" t="s">
        <v>34</v>
      </c>
      <c r="B5294" t="s">
        <v>870</v>
      </c>
      <c r="C5294" t="str">
        <f t="shared" si="82"/>
        <v xml:space="preserve"> </v>
      </c>
      <c r="D5294">
        <v>3</v>
      </c>
      <c r="E5294">
        <v>2</v>
      </c>
      <c r="F5294" t="s">
        <v>871</v>
      </c>
      <c r="G5294" t="s">
        <v>13</v>
      </c>
      <c r="H5294" s="2">
        <f>VLOOKUP(B5294,'uc_2024-25'!D:U, 18, FALSE)</f>
        <v>28</v>
      </c>
      <c r="I5294" s="9"/>
    </row>
    <row r="5295" spans="1:9">
      <c r="A5295" s="1" t="s">
        <v>34</v>
      </c>
      <c r="B5295" s="1" t="s">
        <v>870</v>
      </c>
      <c r="C5295" t="str">
        <f t="shared" si="82"/>
        <v xml:space="preserve"> </v>
      </c>
      <c r="D5295" s="1">
        <v>3</v>
      </c>
      <c r="E5295" s="1">
        <v>2</v>
      </c>
      <c r="F5295" s="1" t="s">
        <v>871</v>
      </c>
      <c r="G5295" s="4" t="str">
        <f>VLOOKUP(B5294,'uc_2024-25'!D:AB, 25, FALSE)</f>
        <v>Filipe Miguel de Carvalho Costa e Silva</v>
      </c>
      <c r="H5295" s="3">
        <v>28</v>
      </c>
      <c r="I5295" s="9"/>
    </row>
    <row r="5296" spans="1:9">
      <c r="A5296" t="s">
        <v>34</v>
      </c>
      <c r="B5296" t="s">
        <v>870</v>
      </c>
      <c r="C5296" t="str">
        <f t="shared" si="82"/>
        <v xml:space="preserve"> </v>
      </c>
      <c r="D5296">
        <v>3</v>
      </c>
      <c r="E5296">
        <v>2</v>
      </c>
      <c r="F5296" t="s">
        <v>871</v>
      </c>
      <c r="G5296" s="3"/>
      <c r="H5296" s="3">
        <v>0</v>
      </c>
      <c r="I5296" s="9"/>
    </row>
    <row r="5297" spans="1:9">
      <c r="A5297" s="1" t="s">
        <v>34</v>
      </c>
      <c r="B5297" s="1" t="s">
        <v>870</v>
      </c>
      <c r="C5297" t="str">
        <f t="shared" si="82"/>
        <v xml:space="preserve"> </v>
      </c>
      <c r="D5297" s="1">
        <v>3</v>
      </c>
      <c r="E5297" s="1">
        <v>2</v>
      </c>
      <c r="F5297" s="1" t="s">
        <v>871</v>
      </c>
      <c r="G5297" s="3"/>
      <c r="H5297" s="3">
        <v>0</v>
      </c>
      <c r="I5297" s="9"/>
    </row>
    <row r="5298" spans="1:9">
      <c r="A5298" t="s">
        <v>34</v>
      </c>
      <c r="B5298" t="s">
        <v>870</v>
      </c>
      <c r="C5298" t="str">
        <f t="shared" si="82"/>
        <v xml:space="preserve"> </v>
      </c>
      <c r="D5298">
        <v>3</v>
      </c>
      <c r="E5298">
        <v>2</v>
      </c>
      <c r="F5298" t="s">
        <v>871</v>
      </c>
      <c r="G5298" s="3"/>
      <c r="H5298" s="3">
        <v>0</v>
      </c>
      <c r="I5298" s="9"/>
    </row>
    <row r="5299" spans="1:9">
      <c r="A5299" s="1" t="s">
        <v>34</v>
      </c>
      <c r="B5299" s="1" t="s">
        <v>870</v>
      </c>
      <c r="C5299" t="str">
        <f t="shared" si="82"/>
        <v xml:space="preserve"> </v>
      </c>
      <c r="D5299" s="1">
        <v>3</v>
      </c>
      <c r="E5299" s="1">
        <v>2</v>
      </c>
      <c r="F5299" s="1" t="s">
        <v>871</v>
      </c>
      <c r="G5299" s="3"/>
      <c r="H5299" s="3">
        <v>0</v>
      </c>
      <c r="I5299" s="9"/>
    </row>
    <row r="5300" spans="1:9">
      <c r="A5300" t="s">
        <v>34</v>
      </c>
      <c r="B5300" t="s">
        <v>870</v>
      </c>
      <c r="C5300" t="str">
        <f t="shared" si="82"/>
        <v xml:space="preserve"> </v>
      </c>
      <c r="D5300">
        <v>3</v>
      </c>
      <c r="E5300">
        <v>2</v>
      </c>
      <c r="F5300" t="s">
        <v>871</v>
      </c>
      <c r="G5300" s="3"/>
      <c r="H5300" s="3">
        <v>0</v>
      </c>
      <c r="I5300" s="9"/>
    </row>
    <row r="5301" spans="1:9">
      <c r="A5301" s="1" t="s">
        <v>34</v>
      </c>
      <c r="B5301" s="1" t="s">
        <v>870</v>
      </c>
      <c r="C5301" t="str">
        <f t="shared" si="82"/>
        <v xml:space="preserve"> </v>
      </c>
      <c r="D5301" s="1">
        <v>3</v>
      </c>
      <c r="E5301" s="1">
        <v>2</v>
      </c>
      <c r="F5301" s="1" t="s">
        <v>871</v>
      </c>
      <c r="G5301" s="3"/>
      <c r="H5301" s="3">
        <v>0</v>
      </c>
      <c r="I5301" s="9"/>
    </row>
    <row r="5302" spans="1:9">
      <c r="A5302" t="s">
        <v>34</v>
      </c>
      <c r="B5302" t="s">
        <v>870</v>
      </c>
      <c r="C5302" t="str">
        <f t="shared" si="82"/>
        <v xml:space="preserve"> </v>
      </c>
      <c r="D5302">
        <v>3</v>
      </c>
      <c r="E5302">
        <v>2</v>
      </c>
      <c r="F5302" t="s">
        <v>871</v>
      </c>
      <c r="G5302" s="3"/>
      <c r="H5302" s="3">
        <v>0</v>
      </c>
      <c r="I5302" s="9"/>
    </row>
    <row r="5303" spans="1:9">
      <c r="A5303" s="1" t="s">
        <v>34</v>
      </c>
      <c r="B5303" s="1" t="s">
        <v>870</v>
      </c>
      <c r="C5303" t="str">
        <f t="shared" si="82"/>
        <v xml:space="preserve"> </v>
      </c>
      <c r="D5303" s="1">
        <v>3</v>
      </c>
      <c r="E5303" s="1">
        <v>2</v>
      </c>
      <c r="F5303" s="1" t="s">
        <v>871</v>
      </c>
      <c r="G5303" s="3"/>
      <c r="H5303" s="3">
        <v>0</v>
      </c>
      <c r="I5303" s="9"/>
    </row>
    <row r="5304" spans="1:9">
      <c r="A5304" t="s">
        <v>34</v>
      </c>
      <c r="B5304" t="s">
        <v>870</v>
      </c>
      <c r="C5304" t="str">
        <f t="shared" si="82"/>
        <v xml:space="preserve"> </v>
      </c>
      <c r="D5304">
        <v>3</v>
      </c>
      <c r="E5304">
        <v>2</v>
      </c>
      <c r="F5304" t="s">
        <v>871</v>
      </c>
      <c r="G5304" s="3"/>
      <c r="H5304" s="3">
        <v>0</v>
      </c>
      <c r="I5304" s="9"/>
    </row>
    <row r="5305" spans="1:9">
      <c r="A5305" s="1" t="s">
        <v>34</v>
      </c>
      <c r="B5305" s="1" t="s">
        <v>870</v>
      </c>
      <c r="C5305" t="str">
        <f t="shared" si="82"/>
        <v xml:space="preserve"> </v>
      </c>
      <c r="D5305" s="1">
        <v>3</v>
      </c>
      <c r="E5305" s="1">
        <v>2</v>
      </c>
      <c r="F5305" s="1" t="s">
        <v>871</v>
      </c>
      <c r="G5305" s="3"/>
      <c r="H5305" s="3">
        <v>0</v>
      </c>
      <c r="I5305" s="9"/>
    </row>
    <row r="5306" spans="1:9">
      <c r="A5306" t="s">
        <v>34</v>
      </c>
      <c r="B5306" t="s">
        <v>870</v>
      </c>
      <c r="C5306" t="str">
        <f t="shared" si="82"/>
        <v xml:space="preserve"> </v>
      </c>
      <c r="D5306">
        <v>3</v>
      </c>
      <c r="E5306">
        <v>2</v>
      </c>
      <c r="F5306" t="s">
        <v>871</v>
      </c>
      <c r="G5306" s="3"/>
      <c r="H5306" s="3">
        <v>0</v>
      </c>
      <c r="I5306" s="9"/>
    </row>
    <row r="5307" spans="1:9">
      <c r="A5307" s="1" t="s">
        <v>34</v>
      </c>
      <c r="B5307" s="1" t="s">
        <v>870</v>
      </c>
      <c r="C5307" t="str">
        <f t="shared" si="82"/>
        <v xml:space="preserve"> </v>
      </c>
      <c r="D5307" s="1">
        <v>3</v>
      </c>
      <c r="E5307" s="1">
        <v>2</v>
      </c>
      <c r="F5307" s="1" t="s">
        <v>871</v>
      </c>
      <c r="G5307" s="3"/>
      <c r="H5307" s="3">
        <v>0</v>
      </c>
      <c r="I5307" s="9"/>
    </row>
    <row r="5308" spans="1:9">
      <c r="A5308" t="s">
        <v>34</v>
      </c>
      <c r="B5308" t="s">
        <v>870</v>
      </c>
      <c r="C5308" t="str">
        <f t="shared" si="82"/>
        <v xml:space="preserve"> </v>
      </c>
      <c r="D5308">
        <v>3</v>
      </c>
      <c r="E5308">
        <v>2</v>
      </c>
      <c r="F5308" t="s">
        <v>871</v>
      </c>
      <c r="G5308" s="3"/>
      <c r="H5308" s="3">
        <v>0</v>
      </c>
      <c r="I5308" s="9"/>
    </row>
    <row r="5309" spans="1:9">
      <c r="A5309" s="1" t="s">
        <v>34</v>
      </c>
      <c r="B5309" s="1" t="s">
        <v>870</v>
      </c>
      <c r="C5309" t="str">
        <f t="shared" si="82"/>
        <v xml:space="preserve"> </v>
      </c>
      <c r="D5309" s="1">
        <v>3</v>
      </c>
      <c r="E5309" s="1">
        <v>2</v>
      </c>
      <c r="F5309" s="1" t="s">
        <v>871</v>
      </c>
      <c r="G5309" s="3"/>
      <c r="H5309" s="3">
        <v>0</v>
      </c>
      <c r="I5309" s="9"/>
    </row>
    <row r="5310" spans="1:9">
      <c r="A5310" t="s">
        <v>34</v>
      </c>
      <c r="B5310" t="s">
        <v>870</v>
      </c>
      <c r="C5310" t="str">
        <f t="shared" si="82"/>
        <v>2571</v>
      </c>
      <c r="D5310">
        <v>3</v>
      </c>
      <c r="E5310">
        <v>2</v>
      </c>
      <c r="F5310" t="s">
        <v>871</v>
      </c>
      <c r="G5310" t="s">
        <v>15</v>
      </c>
      <c r="H5310" s="2">
        <f>H5294-SUMIF(G5295:G5309,"&lt;&gt;",H5295:H5309)</f>
        <v>0</v>
      </c>
    </row>
    <row r="5311" spans="1:9">
      <c r="A5311" s="1"/>
      <c r="B5311" s="1"/>
      <c r="C5311" t="str">
        <f t="shared" si="82"/>
        <v xml:space="preserve"> </v>
      </c>
      <c r="D5311" s="1"/>
      <c r="E5311" s="1"/>
      <c r="F5311" s="1"/>
      <c r="G5311" s="1"/>
      <c r="H5311" s="1"/>
      <c r="I5311" s="43"/>
    </row>
    <row r="5312" spans="1:9">
      <c r="A5312" t="s">
        <v>34</v>
      </c>
      <c r="B5312" t="s">
        <v>872</v>
      </c>
      <c r="C5312" t="str">
        <f t="shared" si="82"/>
        <v xml:space="preserve"> </v>
      </c>
      <c r="D5312">
        <v>3</v>
      </c>
      <c r="E5312">
        <v>2</v>
      </c>
      <c r="F5312" t="s">
        <v>873</v>
      </c>
      <c r="G5312" t="s">
        <v>13</v>
      </c>
      <c r="H5312" s="2">
        <f>VLOOKUP(B5312,'uc_2024-25'!D:U, 18, FALSE)</f>
        <v>56</v>
      </c>
      <c r="I5312" s="9"/>
    </row>
    <row r="5313" spans="1:9">
      <c r="A5313" s="1" t="s">
        <v>34</v>
      </c>
      <c r="B5313" s="1" t="s">
        <v>872</v>
      </c>
      <c r="C5313" t="str">
        <f t="shared" si="82"/>
        <v xml:space="preserve"> </v>
      </c>
      <c r="D5313" s="1">
        <v>3</v>
      </c>
      <c r="E5313" s="1">
        <v>2</v>
      </c>
      <c r="F5313" s="1" t="s">
        <v>873</v>
      </c>
      <c r="G5313" s="4" t="str">
        <f>VLOOKUP(B5312,'uc_2024-25'!D:AB, 25, FALSE)</f>
        <v>Isabel Maria Nunes de Sousa</v>
      </c>
      <c r="H5313" s="3">
        <v>56</v>
      </c>
      <c r="I5313" s="9"/>
    </row>
    <row r="5314" spans="1:9">
      <c r="A5314" t="s">
        <v>34</v>
      </c>
      <c r="B5314" t="s">
        <v>872</v>
      </c>
      <c r="C5314" t="str">
        <f t="shared" si="82"/>
        <v xml:space="preserve"> </v>
      </c>
      <c r="D5314">
        <v>3</v>
      </c>
      <c r="E5314">
        <v>2</v>
      </c>
      <c r="F5314" t="s">
        <v>873</v>
      </c>
      <c r="G5314" s="3"/>
      <c r="H5314" s="3"/>
      <c r="I5314" s="9"/>
    </row>
    <row r="5315" spans="1:9">
      <c r="A5315" s="1" t="s">
        <v>34</v>
      </c>
      <c r="B5315" s="1" t="s">
        <v>872</v>
      </c>
      <c r="C5315" t="str">
        <f t="shared" ref="C5315:C5378" si="83">IF(G5315="Em falta (positivo); A mais (negativo):",B5315," ")</f>
        <v xml:space="preserve"> </v>
      </c>
      <c r="D5315" s="1">
        <v>3</v>
      </c>
      <c r="E5315" s="1">
        <v>2</v>
      </c>
      <c r="F5315" s="1" t="s">
        <v>873</v>
      </c>
      <c r="G5315" s="3"/>
      <c r="H5315" s="3">
        <v>0</v>
      </c>
      <c r="I5315" s="9"/>
    </row>
    <row r="5316" spans="1:9">
      <c r="A5316" t="s">
        <v>34</v>
      </c>
      <c r="B5316" t="s">
        <v>872</v>
      </c>
      <c r="C5316" t="str">
        <f t="shared" si="83"/>
        <v xml:space="preserve"> </v>
      </c>
      <c r="D5316">
        <v>3</v>
      </c>
      <c r="E5316">
        <v>2</v>
      </c>
      <c r="F5316" t="s">
        <v>873</v>
      </c>
      <c r="G5316" s="3"/>
      <c r="H5316" s="3">
        <v>0</v>
      </c>
      <c r="I5316" s="9"/>
    </row>
    <row r="5317" spans="1:9">
      <c r="A5317" s="1" t="s">
        <v>34</v>
      </c>
      <c r="B5317" s="1" t="s">
        <v>872</v>
      </c>
      <c r="C5317" t="str">
        <f t="shared" si="83"/>
        <v xml:space="preserve"> </v>
      </c>
      <c r="D5317" s="1">
        <v>3</v>
      </c>
      <c r="E5317" s="1">
        <v>2</v>
      </c>
      <c r="F5317" s="1" t="s">
        <v>873</v>
      </c>
      <c r="G5317" s="3"/>
      <c r="H5317" s="3">
        <v>0</v>
      </c>
      <c r="I5317" s="9"/>
    </row>
    <row r="5318" spans="1:9">
      <c r="A5318" t="s">
        <v>34</v>
      </c>
      <c r="B5318" t="s">
        <v>872</v>
      </c>
      <c r="C5318" t="str">
        <f t="shared" si="83"/>
        <v xml:space="preserve"> </v>
      </c>
      <c r="D5318">
        <v>3</v>
      </c>
      <c r="E5318">
        <v>2</v>
      </c>
      <c r="F5318" t="s">
        <v>873</v>
      </c>
      <c r="G5318" s="3"/>
      <c r="H5318" s="3">
        <v>0</v>
      </c>
      <c r="I5318" s="9"/>
    </row>
    <row r="5319" spans="1:9">
      <c r="A5319" s="1" t="s">
        <v>34</v>
      </c>
      <c r="B5319" s="1" t="s">
        <v>872</v>
      </c>
      <c r="C5319" t="str">
        <f t="shared" si="83"/>
        <v xml:space="preserve"> </v>
      </c>
      <c r="D5319" s="1">
        <v>3</v>
      </c>
      <c r="E5319" s="1">
        <v>2</v>
      </c>
      <c r="F5319" s="1" t="s">
        <v>873</v>
      </c>
      <c r="G5319" s="3"/>
      <c r="H5319" s="3">
        <v>0</v>
      </c>
      <c r="I5319" s="9"/>
    </row>
    <row r="5320" spans="1:9">
      <c r="A5320" t="s">
        <v>34</v>
      </c>
      <c r="B5320" t="s">
        <v>872</v>
      </c>
      <c r="C5320" t="str">
        <f t="shared" si="83"/>
        <v xml:space="preserve"> </v>
      </c>
      <c r="D5320">
        <v>3</v>
      </c>
      <c r="E5320">
        <v>2</v>
      </c>
      <c r="F5320" t="s">
        <v>873</v>
      </c>
      <c r="G5320" s="3"/>
      <c r="H5320" s="3">
        <v>0</v>
      </c>
      <c r="I5320" s="9"/>
    </row>
    <row r="5321" spans="1:9">
      <c r="A5321" s="1" t="s">
        <v>34</v>
      </c>
      <c r="B5321" s="1" t="s">
        <v>872</v>
      </c>
      <c r="C5321" t="str">
        <f t="shared" si="83"/>
        <v xml:space="preserve"> </v>
      </c>
      <c r="D5321" s="1">
        <v>3</v>
      </c>
      <c r="E5321" s="1">
        <v>2</v>
      </c>
      <c r="F5321" s="1" t="s">
        <v>873</v>
      </c>
      <c r="G5321" s="3"/>
      <c r="H5321" s="3">
        <v>0</v>
      </c>
      <c r="I5321" s="9"/>
    </row>
    <row r="5322" spans="1:9">
      <c r="A5322" t="s">
        <v>34</v>
      </c>
      <c r="B5322" t="s">
        <v>872</v>
      </c>
      <c r="C5322" t="str">
        <f t="shared" si="83"/>
        <v xml:space="preserve"> </v>
      </c>
      <c r="D5322">
        <v>3</v>
      </c>
      <c r="E5322">
        <v>2</v>
      </c>
      <c r="F5322" t="s">
        <v>873</v>
      </c>
      <c r="G5322" s="3"/>
      <c r="H5322" s="3">
        <v>0</v>
      </c>
      <c r="I5322" s="9"/>
    </row>
    <row r="5323" spans="1:9">
      <c r="A5323" s="1" t="s">
        <v>34</v>
      </c>
      <c r="B5323" s="1" t="s">
        <v>872</v>
      </c>
      <c r="C5323" t="str">
        <f t="shared" si="83"/>
        <v xml:space="preserve"> </v>
      </c>
      <c r="D5323" s="1">
        <v>3</v>
      </c>
      <c r="E5323" s="1">
        <v>2</v>
      </c>
      <c r="F5323" s="1" t="s">
        <v>873</v>
      </c>
      <c r="G5323" s="3"/>
      <c r="H5323" s="3">
        <v>0</v>
      </c>
      <c r="I5323" s="9"/>
    </row>
    <row r="5324" spans="1:9">
      <c r="A5324" t="s">
        <v>34</v>
      </c>
      <c r="B5324" t="s">
        <v>872</v>
      </c>
      <c r="C5324" t="str">
        <f t="shared" si="83"/>
        <v xml:space="preserve"> </v>
      </c>
      <c r="D5324">
        <v>3</v>
      </c>
      <c r="E5324">
        <v>2</v>
      </c>
      <c r="F5324" t="s">
        <v>873</v>
      </c>
      <c r="G5324" s="3"/>
      <c r="H5324" s="3">
        <v>0</v>
      </c>
      <c r="I5324" s="9"/>
    </row>
    <row r="5325" spans="1:9">
      <c r="A5325" s="1" t="s">
        <v>34</v>
      </c>
      <c r="B5325" s="1" t="s">
        <v>872</v>
      </c>
      <c r="C5325" t="str">
        <f t="shared" si="83"/>
        <v xml:space="preserve"> </v>
      </c>
      <c r="D5325" s="1">
        <v>3</v>
      </c>
      <c r="E5325" s="1">
        <v>2</v>
      </c>
      <c r="F5325" s="1" t="s">
        <v>873</v>
      </c>
      <c r="G5325" s="3"/>
      <c r="H5325" s="3">
        <v>0</v>
      </c>
      <c r="I5325" s="9"/>
    </row>
    <row r="5326" spans="1:9">
      <c r="A5326" t="s">
        <v>34</v>
      </c>
      <c r="B5326" t="s">
        <v>872</v>
      </c>
      <c r="C5326" t="str">
        <f t="shared" si="83"/>
        <v xml:space="preserve"> </v>
      </c>
      <c r="D5326">
        <v>3</v>
      </c>
      <c r="E5326">
        <v>2</v>
      </c>
      <c r="F5326" t="s">
        <v>873</v>
      </c>
      <c r="G5326" s="3"/>
      <c r="H5326" s="3">
        <v>0</v>
      </c>
      <c r="I5326" s="9"/>
    </row>
    <row r="5327" spans="1:9">
      <c r="A5327" s="1" t="s">
        <v>34</v>
      </c>
      <c r="B5327" s="1" t="s">
        <v>872</v>
      </c>
      <c r="C5327" t="str">
        <f t="shared" si="83"/>
        <v xml:space="preserve"> </v>
      </c>
      <c r="D5327" s="1">
        <v>3</v>
      </c>
      <c r="E5327" s="1">
        <v>2</v>
      </c>
      <c r="F5327" s="1" t="s">
        <v>873</v>
      </c>
      <c r="G5327" s="3"/>
      <c r="H5327" s="3">
        <v>0</v>
      </c>
      <c r="I5327" s="9"/>
    </row>
    <row r="5328" spans="1:9">
      <c r="A5328" t="s">
        <v>34</v>
      </c>
      <c r="B5328" t="s">
        <v>872</v>
      </c>
      <c r="C5328" t="str">
        <f t="shared" si="83"/>
        <v>2572</v>
      </c>
      <c r="D5328">
        <v>3</v>
      </c>
      <c r="E5328">
        <v>2</v>
      </c>
      <c r="F5328" t="s">
        <v>873</v>
      </c>
      <c r="G5328" t="s">
        <v>15</v>
      </c>
      <c r="H5328" s="2">
        <f>H5312-SUMIF(G5313:G5327,"&lt;&gt;",H5313:H5327)</f>
        <v>0</v>
      </c>
    </row>
    <row r="5329" spans="1:9">
      <c r="A5329" s="1"/>
      <c r="B5329" s="1"/>
      <c r="C5329" t="str">
        <f t="shared" si="83"/>
        <v xml:space="preserve"> </v>
      </c>
      <c r="D5329" s="1"/>
      <c r="E5329" s="1"/>
      <c r="F5329" s="1"/>
      <c r="G5329" s="1"/>
      <c r="H5329" s="1"/>
      <c r="I5329" s="43"/>
    </row>
    <row r="5330" spans="1:9" ht="30.75">
      <c r="A5330" t="s">
        <v>34</v>
      </c>
      <c r="B5330" t="s">
        <v>874</v>
      </c>
      <c r="C5330" t="str">
        <f t="shared" si="83"/>
        <v xml:space="preserve"> </v>
      </c>
      <c r="D5330">
        <v>3</v>
      </c>
      <c r="E5330">
        <v>2</v>
      </c>
      <c r="F5330" t="s">
        <v>875</v>
      </c>
      <c r="G5330" t="s">
        <v>13</v>
      </c>
      <c r="H5330" s="2">
        <f>VLOOKUP(B5330,'uc_2024-25'!D:U, 18, FALSE)</f>
        <v>56</v>
      </c>
      <c r="I5330" s="9" t="s">
        <v>876</v>
      </c>
    </row>
    <row r="5331" spans="1:9">
      <c r="A5331" s="1" t="s">
        <v>34</v>
      </c>
      <c r="B5331" s="1" t="s">
        <v>874</v>
      </c>
      <c r="C5331" t="str">
        <f t="shared" si="83"/>
        <v xml:space="preserve"> </v>
      </c>
      <c r="D5331" s="1">
        <v>3</v>
      </c>
      <c r="E5331" s="1">
        <v>2</v>
      </c>
      <c r="F5331" s="1" t="s">
        <v>875</v>
      </c>
      <c r="G5331" s="4" t="str">
        <f>VLOOKUP(B5330,'uc_2024-25'!D:AB, 25, FALSE)</f>
        <v>Pedro Miguel Ramos Arsénio</v>
      </c>
      <c r="H5331" s="3">
        <v>56</v>
      </c>
      <c r="I5331" s="9"/>
    </row>
    <row r="5332" spans="1:9">
      <c r="A5332" t="s">
        <v>34</v>
      </c>
      <c r="B5332" t="s">
        <v>874</v>
      </c>
      <c r="C5332" t="str">
        <f t="shared" si="83"/>
        <v xml:space="preserve"> </v>
      </c>
      <c r="D5332">
        <v>3</v>
      </c>
      <c r="E5332">
        <v>2</v>
      </c>
      <c r="F5332" t="s">
        <v>875</v>
      </c>
      <c r="G5332" s="3"/>
      <c r="H5332" s="3">
        <v>0</v>
      </c>
      <c r="I5332" s="9"/>
    </row>
    <row r="5333" spans="1:9">
      <c r="A5333" s="1" t="s">
        <v>34</v>
      </c>
      <c r="B5333" s="1" t="s">
        <v>874</v>
      </c>
      <c r="C5333" t="str">
        <f t="shared" si="83"/>
        <v xml:space="preserve"> </v>
      </c>
      <c r="D5333" s="1">
        <v>3</v>
      </c>
      <c r="E5333" s="1">
        <v>2</v>
      </c>
      <c r="F5333" s="1" t="s">
        <v>875</v>
      </c>
      <c r="G5333" s="3"/>
      <c r="H5333" s="3">
        <v>0</v>
      </c>
      <c r="I5333" s="9"/>
    </row>
    <row r="5334" spans="1:9">
      <c r="A5334" t="s">
        <v>34</v>
      </c>
      <c r="B5334" t="s">
        <v>874</v>
      </c>
      <c r="C5334" t="str">
        <f t="shared" si="83"/>
        <v xml:space="preserve"> </v>
      </c>
      <c r="D5334">
        <v>3</v>
      </c>
      <c r="E5334">
        <v>2</v>
      </c>
      <c r="F5334" t="s">
        <v>875</v>
      </c>
      <c r="G5334" s="3"/>
      <c r="H5334" s="3">
        <v>0</v>
      </c>
      <c r="I5334" s="9"/>
    </row>
    <row r="5335" spans="1:9">
      <c r="A5335" s="1" t="s">
        <v>34</v>
      </c>
      <c r="B5335" s="1" t="s">
        <v>874</v>
      </c>
      <c r="C5335" t="str">
        <f t="shared" si="83"/>
        <v xml:space="preserve"> </v>
      </c>
      <c r="D5335" s="1">
        <v>3</v>
      </c>
      <c r="E5335" s="1">
        <v>2</v>
      </c>
      <c r="F5335" s="1" t="s">
        <v>875</v>
      </c>
      <c r="G5335" s="3"/>
      <c r="H5335" s="3">
        <v>0</v>
      </c>
      <c r="I5335" s="9"/>
    </row>
    <row r="5336" spans="1:9">
      <c r="A5336" t="s">
        <v>34</v>
      </c>
      <c r="B5336" t="s">
        <v>874</v>
      </c>
      <c r="C5336" t="str">
        <f t="shared" si="83"/>
        <v xml:space="preserve"> </v>
      </c>
      <c r="D5336">
        <v>3</v>
      </c>
      <c r="E5336">
        <v>2</v>
      </c>
      <c r="F5336" t="s">
        <v>875</v>
      </c>
      <c r="G5336" s="3"/>
      <c r="H5336" s="3">
        <v>0</v>
      </c>
      <c r="I5336" s="9"/>
    </row>
    <row r="5337" spans="1:9">
      <c r="A5337" s="1" t="s">
        <v>34</v>
      </c>
      <c r="B5337" s="1" t="s">
        <v>874</v>
      </c>
      <c r="C5337" t="str">
        <f t="shared" si="83"/>
        <v xml:space="preserve"> </v>
      </c>
      <c r="D5337" s="1">
        <v>3</v>
      </c>
      <c r="E5337" s="1">
        <v>2</v>
      </c>
      <c r="F5337" s="1" t="s">
        <v>875</v>
      </c>
      <c r="G5337" s="3"/>
      <c r="H5337" s="3">
        <v>0</v>
      </c>
      <c r="I5337" s="9"/>
    </row>
    <row r="5338" spans="1:9">
      <c r="A5338" t="s">
        <v>34</v>
      </c>
      <c r="B5338" t="s">
        <v>874</v>
      </c>
      <c r="C5338" t="str">
        <f t="shared" si="83"/>
        <v xml:space="preserve"> </v>
      </c>
      <c r="D5338">
        <v>3</v>
      </c>
      <c r="E5338">
        <v>2</v>
      </c>
      <c r="F5338" t="s">
        <v>875</v>
      </c>
      <c r="G5338" s="3"/>
      <c r="H5338" s="3">
        <v>0</v>
      </c>
      <c r="I5338" s="9"/>
    </row>
    <row r="5339" spans="1:9">
      <c r="A5339" s="1" t="s">
        <v>34</v>
      </c>
      <c r="B5339" s="1" t="s">
        <v>874</v>
      </c>
      <c r="C5339" t="str">
        <f t="shared" si="83"/>
        <v xml:space="preserve"> </v>
      </c>
      <c r="D5339" s="1">
        <v>3</v>
      </c>
      <c r="E5339" s="1">
        <v>2</v>
      </c>
      <c r="F5339" s="1" t="s">
        <v>875</v>
      </c>
      <c r="G5339" s="3"/>
      <c r="H5339" s="3">
        <v>0</v>
      </c>
      <c r="I5339" s="9"/>
    </row>
    <row r="5340" spans="1:9">
      <c r="A5340" t="s">
        <v>34</v>
      </c>
      <c r="B5340" t="s">
        <v>874</v>
      </c>
      <c r="C5340" t="str">
        <f t="shared" si="83"/>
        <v xml:space="preserve"> </v>
      </c>
      <c r="D5340">
        <v>3</v>
      </c>
      <c r="E5340">
        <v>2</v>
      </c>
      <c r="F5340" t="s">
        <v>875</v>
      </c>
      <c r="G5340" s="3"/>
      <c r="H5340" s="3">
        <v>0</v>
      </c>
      <c r="I5340" s="9"/>
    </row>
    <row r="5341" spans="1:9">
      <c r="A5341" s="1" t="s">
        <v>34</v>
      </c>
      <c r="B5341" s="1" t="s">
        <v>874</v>
      </c>
      <c r="C5341" t="str">
        <f t="shared" si="83"/>
        <v xml:space="preserve"> </v>
      </c>
      <c r="D5341" s="1">
        <v>3</v>
      </c>
      <c r="E5341" s="1">
        <v>2</v>
      </c>
      <c r="F5341" s="1" t="s">
        <v>875</v>
      </c>
      <c r="G5341" s="3"/>
      <c r="H5341" s="3">
        <v>0</v>
      </c>
      <c r="I5341" s="9"/>
    </row>
    <row r="5342" spans="1:9">
      <c r="A5342" t="s">
        <v>34</v>
      </c>
      <c r="B5342" t="s">
        <v>874</v>
      </c>
      <c r="C5342" t="str">
        <f t="shared" si="83"/>
        <v xml:space="preserve"> </v>
      </c>
      <c r="D5342">
        <v>3</v>
      </c>
      <c r="E5342">
        <v>2</v>
      </c>
      <c r="F5342" t="s">
        <v>875</v>
      </c>
      <c r="G5342" s="3"/>
      <c r="H5342" s="3">
        <v>0</v>
      </c>
      <c r="I5342" s="9"/>
    </row>
    <row r="5343" spans="1:9">
      <c r="A5343" s="1" t="s">
        <v>34</v>
      </c>
      <c r="B5343" s="1" t="s">
        <v>874</v>
      </c>
      <c r="C5343" t="str">
        <f t="shared" si="83"/>
        <v xml:space="preserve"> </v>
      </c>
      <c r="D5343" s="1">
        <v>3</v>
      </c>
      <c r="E5343" s="1">
        <v>2</v>
      </c>
      <c r="F5343" s="1" t="s">
        <v>875</v>
      </c>
      <c r="G5343" s="3"/>
      <c r="H5343" s="3">
        <v>0</v>
      </c>
      <c r="I5343" s="9"/>
    </row>
    <row r="5344" spans="1:9">
      <c r="A5344" t="s">
        <v>34</v>
      </c>
      <c r="B5344" t="s">
        <v>874</v>
      </c>
      <c r="C5344" t="str">
        <f t="shared" si="83"/>
        <v xml:space="preserve"> </v>
      </c>
      <c r="D5344">
        <v>3</v>
      </c>
      <c r="E5344">
        <v>2</v>
      </c>
      <c r="F5344" t="s">
        <v>875</v>
      </c>
      <c r="G5344" s="3"/>
      <c r="H5344" s="3">
        <v>0</v>
      </c>
      <c r="I5344" s="9"/>
    </row>
    <row r="5345" spans="1:9">
      <c r="A5345" s="1" t="s">
        <v>34</v>
      </c>
      <c r="B5345" s="1" t="s">
        <v>874</v>
      </c>
      <c r="C5345" t="str">
        <f t="shared" si="83"/>
        <v xml:space="preserve"> </v>
      </c>
      <c r="D5345" s="1">
        <v>3</v>
      </c>
      <c r="E5345" s="1">
        <v>2</v>
      </c>
      <c r="F5345" s="1" t="s">
        <v>875</v>
      </c>
      <c r="G5345" s="3"/>
      <c r="H5345" s="3">
        <v>0</v>
      </c>
      <c r="I5345" s="9"/>
    </row>
    <row r="5346" spans="1:9">
      <c r="A5346" t="s">
        <v>34</v>
      </c>
      <c r="B5346" t="s">
        <v>874</v>
      </c>
      <c r="C5346" t="str">
        <f t="shared" si="83"/>
        <v>2584</v>
      </c>
      <c r="D5346">
        <v>3</v>
      </c>
      <c r="E5346">
        <v>2</v>
      </c>
      <c r="F5346" t="s">
        <v>875</v>
      </c>
      <c r="G5346" t="s">
        <v>15</v>
      </c>
      <c r="H5346" s="2">
        <f>H5330-SUMIF(G5331:G5345,"&lt;&gt;",H5331:H5345)</f>
        <v>0</v>
      </c>
    </row>
    <row r="5347" spans="1:9">
      <c r="A5347" s="1"/>
      <c r="B5347" s="1"/>
      <c r="C5347" t="str">
        <f t="shared" si="83"/>
        <v xml:space="preserve"> </v>
      </c>
      <c r="D5347" s="1"/>
      <c r="E5347" s="1"/>
      <c r="F5347" s="1"/>
      <c r="G5347" s="1"/>
      <c r="H5347" s="1"/>
      <c r="I5347" s="43"/>
    </row>
    <row r="5348" spans="1:9" ht="121.5">
      <c r="A5348" t="s">
        <v>16</v>
      </c>
      <c r="B5348" t="s">
        <v>846</v>
      </c>
      <c r="C5348" t="str">
        <f t="shared" si="83"/>
        <v xml:space="preserve"> </v>
      </c>
      <c r="D5348">
        <v>2</v>
      </c>
      <c r="E5348">
        <v>1</v>
      </c>
      <c r="F5348" t="s">
        <v>877</v>
      </c>
      <c r="G5348" t="s">
        <v>13</v>
      </c>
      <c r="H5348" s="2">
        <f>VLOOKUP(B5348,'uc_2024-25'!D:U, 18, FALSE)</f>
        <v>0</v>
      </c>
      <c r="I5348" s="9" t="s">
        <v>878</v>
      </c>
    </row>
    <row r="5349" spans="1:9">
      <c r="A5349" s="1" t="s">
        <v>16</v>
      </c>
      <c r="B5349" s="1" t="s">
        <v>846</v>
      </c>
      <c r="C5349" t="str">
        <f t="shared" si="83"/>
        <v xml:space="preserve"> </v>
      </c>
      <c r="D5349" s="1">
        <v>2</v>
      </c>
      <c r="E5349" s="1">
        <v>1</v>
      </c>
      <c r="F5349" s="1" t="s">
        <v>877</v>
      </c>
      <c r="G5349" s="4" t="str">
        <f>VLOOKUP(B5348,'uc_2024-25'!D:AB, 25, FALSE)</f>
        <v>Cláudia Saramago de Carvalho Marques-dos-Santos</v>
      </c>
      <c r="H5349" s="3">
        <v>52</v>
      </c>
      <c r="I5349" s="9"/>
    </row>
    <row r="5350" spans="1:9">
      <c r="A5350" t="s">
        <v>16</v>
      </c>
      <c r="B5350" t="s">
        <v>846</v>
      </c>
      <c r="C5350" t="str">
        <f t="shared" si="83"/>
        <v xml:space="preserve"> </v>
      </c>
      <c r="D5350">
        <v>2</v>
      </c>
      <c r="E5350">
        <v>1</v>
      </c>
      <c r="F5350" t="s">
        <v>877</v>
      </c>
      <c r="G5350" s="19" t="s">
        <v>879</v>
      </c>
      <c r="H5350" s="3">
        <v>4</v>
      </c>
      <c r="I5350" s="9"/>
    </row>
    <row r="5351" spans="1:9">
      <c r="A5351" s="1" t="s">
        <v>16</v>
      </c>
      <c r="B5351" s="1" t="s">
        <v>846</v>
      </c>
      <c r="C5351" t="str">
        <f t="shared" si="83"/>
        <v xml:space="preserve"> </v>
      </c>
      <c r="D5351" s="1">
        <v>2</v>
      </c>
      <c r="E5351" s="1">
        <v>1</v>
      </c>
      <c r="F5351" s="17" t="s">
        <v>877</v>
      </c>
      <c r="G5351" s="16"/>
      <c r="H5351" s="18">
        <v>0</v>
      </c>
      <c r="I5351" s="9"/>
    </row>
    <row r="5352" spans="1:9">
      <c r="A5352" t="s">
        <v>16</v>
      </c>
      <c r="B5352" t="s">
        <v>846</v>
      </c>
      <c r="C5352" t="str">
        <f t="shared" si="83"/>
        <v xml:space="preserve"> </v>
      </c>
      <c r="D5352">
        <v>2</v>
      </c>
      <c r="E5352">
        <v>1</v>
      </c>
      <c r="F5352" t="s">
        <v>877</v>
      </c>
      <c r="G5352" s="16"/>
      <c r="H5352" s="18">
        <v>0</v>
      </c>
      <c r="I5352" s="9"/>
    </row>
    <row r="5353" spans="1:9">
      <c r="A5353" s="1" t="s">
        <v>16</v>
      </c>
      <c r="B5353" s="1" t="s">
        <v>846</v>
      </c>
      <c r="C5353" t="str">
        <f t="shared" si="83"/>
        <v xml:space="preserve"> </v>
      </c>
      <c r="D5353" s="1">
        <v>2</v>
      </c>
      <c r="E5353" s="1">
        <v>1</v>
      </c>
      <c r="F5353" s="17" t="s">
        <v>877</v>
      </c>
      <c r="G5353" s="16"/>
      <c r="H5353" s="18">
        <v>0</v>
      </c>
      <c r="I5353" s="9"/>
    </row>
    <row r="5354" spans="1:9">
      <c r="A5354" t="s">
        <v>16</v>
      </c>
      <c r="B5354" t="s">
        <v>846</v>
      </c>
      <c r="C5354" t="str">
        <f t="shared" si="83"/>
        <v xml:space="preserve"> </v>
      </c>
      <c r="D5354">
        <v>2</v>
      </c>
      <c r="E5354">
        <v>1</v>
      </c>
      <c r="F5354" t="s">
        <v>877</v>
      </c>
      <c r="G5354" s="14"/>
      <c r="H5354" s="3">
        <v>0</v>
      </c>
      <c r="I5354" s="9"/>
    </row>
    <row r="5355" spans="1:9">
      <c r="A5355" s="1" t="s">
        <v>16</v>
      </c>
      <c r="B5355" s="1" t="s">
        <v>846</v>
      </c>
      <c r="C5355" t="str">
        <f t="shared" si="83"/>
        <v xml:space="preserve"> </v>
      </c>
      <c r="D5355" s="1">
        <v>2</v>
      </c>
      <c r="E5355" s="1">
        <v>1</v>
      </c>
      <c r="F5355" s="1" t="s">
        <v>877</v>
      </c>
      <c r="G5355" s="3"/>
      <c r="H5355" s="3">
        <v>0</v>
      </c>
      <c r="I5355" s="9"/>
    </row>
    <row r="5356" spans="1:9">
      <c r="A5356" t="s">
        <v>16</v>
      </c>
      <c r="B5356" t="s">
        <v>846</v>
      </c>
      <c r="C5356" t="str">
        <f t="shared" si="83"/>
        <v xml:space="preserve"> </v>
      </c>
      <c r="D5356">
        <v>2</v>
      </c>
      <c r="E5356">
        <v>1</v>
      </c>
      <c r="F5356" t="s">
        <v>877</v>
      </c>
      <c r="G5356" s="3"/>
      <c r="H5356" s="3">
        <v>0</v>
      </c>
      <c r="I5356" s="9"/>
    </row>
    <row r="5357" spans="1:9">
      <c r="A5357" s="1" t="s">
        <v>16</v>
      </c>
      <c r="B5357" s="1" t="s">
        <v>846</v>
      </c>
      <c r="C5357" t="str">
        <f t="shared" si="83"/>
        <v xml:space="preserve"> </v>
      </c>
      <c r="D5357" s="1">
        <v>2</v>
      </c>
      <c r="E5357" s="1">
        <v>1</v>
      </c>
      <c r="F5357" s="1" t="s">
        <v>877</v>
      </c>
      <c r="G5357" s="3"/>
      <c r="H5357" s="3">
        <v>0</v>
      </c>
      <c r="I5357" s="9"/>
    </row>
    <row r="5358" spans="1:9">
      <c r="A5358" t="s">
        <v>16</v>
      </c>
      <c r="B5358" t="s">
        <v>846</v>
      </c>
      <c r="C5358" t="str">
        <f t="shared" si="83"/>
        <v xml:space="preserve"> </v>
      </c>
      <c r="D5358">
        <v>2</v>
      </c>
      <c r="E5358">
        <v>1</v>
      </c>
      <c r="F5358" t="s">
        <v>877</v>
      </c>
      <c r="G5358" s="3"/>
      <c r="H5358" s="3">
        <v>0</v>
      </c>
      <c r="I5358" s="9"/>
    </row>
    <row r="5359" spans="1:9">
      <c r="A5359" s="1" t="s">
        <v>16</v>
      </c>
      <c r="B5359" s="1" t="s">
        <v>846</v>
      </c>
      <c r="C5359" t="str">
        <f t="shared" si="83"/>
        <v xml:space="preserve"> </v>
      </c>
      <c r="D5359" s="1">
        <v>2</v>
      </c>
      <c r="E5359" s="1">
        <v>1</v>
      </c>
      <c r="F5359" s="1" t="s">
        <v>877</v>
      </c>
      <c r="G5359" s="3"/>
      <c r="H5359" s="3">
        <v>0</v>
      </c>
      <c r="I5359" s="9"/>
    </row>
    <row r="5360" spans="1:9">
      <c r="A5360" t="s">
        <v>16</v>
      </c>
      <c r="B5360" t="s">
        <v>846</v>
      </c>
      <c r="C5360" t="str">
        <f t="shared" si="83"/>
        <v xml:space="preserve"> </v>
      </c>
      <c r="D5360">
        <v>2</v>
      </c>
      <c r="E5360">
        <v>1</v>
      </c>
      <c r="F5360" t="s">
        <v>877</v>
      </c>
      <c r="G5360" s="3"/>
      <c r="H5360" s="3">
        <v>0</v>
      </c>
      <c r="I5360" s="9"/>
    </row>
    <row r="5361" spans="1:9">
      <c r="A5361" s="1" t="s">
        <v>16</v>
      </c>
      <c r="B5361" s="1" t="s">
        <v>846</v>
      </c>
      <c r="C5361" t="str">
        <f t="shared" si="83"/>
        <v xml:space="preserve"> </v>
      </c>
      <c r="D5361" s="1">
        <v>2</v>
      </c>
      <c r="E5361" s="1">
        <v>1</v>
      </c>
      <c r="F5361" s="1" t="s">
        <v>877</v>
      </c>
      <c r="G5361" s="3"/>
      <c r="H5361" s="3">
        <v>0</v>
      </c>
      <c r="I5361" s="9"/>
    </row>
    <row r="5362" spans="1:9">
      <c r="A5362" t="s">
        <v>16</v>
      </c>
      <c r="B5362" t="s">
        <v>846</v>
      </c>
      <c r="C5362" t="str">
        <f t="shared" si="83"/>
        <v xml:space="preserve"> </v>
      </c>
      <c r="D5362">
        <v>2</v>
      </c>
      <c r="E5362">
        <v>1</v>
      </c>
      <c r="F5362" t="s">
        <v>877</v>
      </c>
      <c r="G5362" s="3"/>
      <c r="H5362" s="3">
        <v>0</v>
      </c>
      <c r="I5362" s="9"/>
    </row>
    <row r="5363" spans="1:9">
      <c r="A5363" s="1" t="s">
        <v>16</v>
      </c>
      <c r="B5363" s="1" t="s">
        <v>846</v>
      </c>
      <c r="C5363" t="str">
        <f t="shared" si="83"/>
        <v xml:space="preserve"> </v>
      </c>
      <c r="D5363" s="1">
        <v>2</v>
      </c>
      <c r="E5363" s="1">
        <v>1</v>
      </c>
      <c r="F5363" s="1" t="s">
        <v>877</v>
      </c>
      <c r="G5363" s="3"/>
      <c r="H5363" s="3">
        <v>0</v>
      </c>
      <c r="I5363" s="9"/>
    </row>
    <row r="5364" spans="1:9">
      <c r="A5364" t="s">
        <v>16</v>
      </c>
      <c r="B5364" t="s">
        <v>846</v>
      </c>
      <c r="C5364" t="str">
        <f t="shared" si="83"/>
        <v>1634</v>
      </c>
      <c r="D5364">
        <v>2</v>
      </c>
      <c r="E5364">
        <v>1</v>
      </c>
      <c r="F5364" t="s">
        <v>877</v>
      </c>
      <c r="G5364" t="s">
        <v>15</v>
      </c>
      <c r="H5364" s="2">
        <f>H5348-SUMIF(G5349:G5363,"&lt;&gt;",H5349:H5363)</f>
        <v>-56</v>
      </c>
    </row>
    <row r="5365" spans="1:9">
      <c r="A5365" s="1"/>
      <c r="B5365" s="1"/>
      <c r="C5365" t="str">
        <f t="shared" si="83"/>
        <v xml:space="preserve"> </v>
      </c>
      <c r="D5365" s="1"/>
      <c r="E5365" s="1"/>
      <c r="F5365" s="1"/>
      <c r="G5365" s="1"/>
      <c r="H5365" s="1"/>
      <c r="I5365" s="43"/>
    </row>
    <row r="5366" spans="1:9">
      <c r="A5366" t="s">
        <v>16</v>
      </c>
      <c r="B5366" t="s">
        <v>880</v>
      </c>
      <c r="C5366" t="str">
        <f t="shared" si="83"/>
        <v xml:space="preserve"> </v>
      </c>
      <c r="D5366">
        <v>2</v>
      </c>
      <c r="E5366">
        <v>1</v>
      </c>
      <c r="F5366" t="s">
        <v>881</v>
      </c>
      <c r="G5366" t="s">
        <v>13</v>
      </c>
      <c r="H5366" s="2">
        <f>VLOOKUP(B5366,'uc_2024-25'!D:U, 18, FALSE)</f>
        <v>70</v>
      </c>
      <c r="I5366" s="9"/>
    </row>
    <row r="5367" spans="1:9">
      <c r="A5367" s="1" t="s">
        <v>16</v>
      </c>
      <c r="B5367" s="1" t="s">
        <v>880</v>
      </c>
      <c r="C5367" t="str">
        <f t="shared" si="83"/>
        <v xml:space="preserve"> </v>
      </c>
      <c r="D5367" s="1">
        <v>2</v>
      </c>
      <c r="E5367" s="1">
        <v>1</v>
      </c>
      <c r="F5367" s="1" t="s">
        <v>881</v>
      </c>
      <c r="G5367" s="4" t="str">
        <f>VLOOKUP(B5366,'uc_2024-25'!D:AB, 25, FALSE)</f>
        <v>Rui Paulo Nóbrega Figueira</v>
      </c>
      <c r="H5367" s="3">
        <v>70</v>
      </c>
      <c r="I5367" s="9"/>
    </row>
    <row r="5368" spans="1:9">
      <c r="A5368" t="s">
        <v>16</v>
      </c>
      <c r="B5368" t="s">
        <v>880</v>
      </c>
      <c r="C5368" t="str">
        <f t="shared" si="83"/>
        <v xml:space="preserve"> </v>
      </c>
      <c r="D5368">
        <v>2</v>
      </c>
      <c r="E5368">
        <v>1</v>
      </c>
      <c r="F5368" t="s">
        <v>881</v>
      </c>
      <c r="G5368" s="3"/>
      <c r="H5368" s="3">
        <v>0</v>
      </c>
      <c r="I5368" s="9"/>
    </row>
    <row r="5369" spans="1:9">
      <c r="A5369" s="1" t="s">
        <v>16</v>
      </c>
      <c r="B5369" s="1" t="s">
        <v>880</v>
      </c>
      <c r="C5369" t="str">
        <f t="shared" si="83"/>
        <v xml:space="preserve"> </v>
      </c>
      <c r="D5369" s="1">
        <v>2</v>
      </c>
      <c r="E5369" s="1">
        <v>1</v>
      </c>
      <c r="F5369" s="1" t="s">
        <v>881</v>
      </c>
      <c r="G5369" s="3"/>
      <c r="H5369" s="3">
        <v>0</v>
      </c>
      <c r="I5369" s="9"/>
    </row>
    <row r="5370" spans="1:9">
      <c r="A5370" t="s">
        <v>16</v>
      </c>
      <c r="B5370" t="s">
        <v>880</v>
      </c>
      <c r="C5370" t="str">
        <f t="shared" si="83"/>
        <v xml:space="preserve"> </v>
      </c>
      <c r="D5370">
        <v>2</v>
      </c>
      <c r="E5370">
        <v>1</v>
      </c>
      <c r="F5370" t="s">
        <v>881</v>
      </c>
      <c r="G5370" s="3"/>
      <c r="H5370" s="3">
        <v>0</v>
      </c>
      <c r="I5370" s="9"/>
    </row>
    <row r="5371" spans="1:9">
      <c r="A5371" s="1" t="s">
        <v>16</v>
      </c>
      <c r="B5371" s="1" t="s">
        <v>880</v>
      </c>
      <c r="C5371" t="str">
        <f t="shared" si="83"/>
        <v xml:space="preserve"> </v>
      </c>
      <c r="D5371" s="1">
        <v>2</v>
      </c>
      <c r="E5371" s="1">
        <v>1</v>
      </c>
      <c r="F5371" s="1" t="s">
        <v>881</v>
      </c>
      <c r="G5371" s="3"/>
      <c r="H5371" s="3">
        <v>0</v>
      </c>
      <c r="I5371" s="9"/>
    </row>
    <row r="5372" spans="1:9">
      <c r="A5372" t="s">
        <v>16</v>
      </c>
      <c r="B5372" t="s">
        <v>880</v>
      </c>
      <c r="C5372" t="str">
        <f t="shared" si="83"/>
        <v xml:space="preserve"> </v>
      </c>
      <c r="D5372">
        <v>2</v>
      </c>
      <c r="E5372">
        <v>1</v>
      </c>
      <c r="F5372" t="s">
        <v>881</v>
      </c>
      <c r="G5372" s="3"/>
      <c r="H5372" s="3">
        <v>0</v>
      </c>
      <c r="I5372" s="9"/>
    </row>
    <row r="5373" spans="1:9">
      <c r="A5373" s="1" t="s">
        <v>16</v>
      </c>
      <c r="B5373" s="1" t="s">
        <v>880</v>
      </c>
      <c r="C5373" t="str">
        <f t="shared" si="83"/>
        <v xml:space="preserve"> </v>
      </c>
      <c r="D5373" s="1">
        <v>2</v>
      </c>
      <c r="E5373" s="1">
        <v>1</v>
      </c>
      <c r="F5373" s="1" t="s">
        <v>881</v>
      </c>
      <c r="G5373" s="3"/>
      <c r="H5373" s="3">
        <v>0</v>
      </c>
      <c r="I5373" s="9"/>
    </row>
    <row r="5374" spans="1:9">
      <c r="A5374" t="s">
        <v>16</v>
      </c>
      <c r="B5374" t="s">
        <v>880</v>
      </c>
      <c r="C5374" t="str">
        <f t="shared" si="83"/>
        <v xml:space="preserve"> </v>
      </c>
      <c r="D5374">
        <v>2</v>
      </c>
      <c r="E5374">
        <v>1</v>
      </c>
      <c r="F5374" t="s">
        <v>881</v>
      </c>
      <c r="G5374" s="3"/>
      <c r="H5374" s="3">
        <v>0</v>
      </c>
      <c r="I5374" s="9"/>
    </row>
    <row r="5375" spans="1:9">
      <c r="A5375" s="1" t="s">
        <v>16</v>
      </c>
      <c r="B5375" s="1" t="s">
        <v>880</v>
      </c>
      <c r="C5375" t="str">
        <f t="shared" si="83"/>
        <v xml:space="preserve"> </v>
      </c>
      <c r="D5375" s="1">
        <v>2</v>
      </c>
      <c r="E5375" s="1">
        <v>1</v>
      </c>
      <c r="F5375" s="1" t="s">
        <v>881</v>
      </c>
      <c r="G5375" s="3"/>
      <c r="H5375" s="3">
        <v>0</v>
      </c>
      <c r="I5375" s="9"/>
    </row>
    <row r="5376" spans="1:9">
      <c r="A5376" t="s">
        <v>16</v>
      </c>
      <c r="B5376" t="s">
        <v>880</v>
      </c>
      <c r="C5376" t="str">
        <f t="shared" si="83"/>
        <v xml:space="preserve"> </v>
      </c>
      <c r="D5376">
        <v>2</v>
      </c>
      <c r="E5376">
        <v>1</v>
      </c>
      <c r="F5376" t="s">
        <v>881</v>
      </c>
      <c r="G5376" s="3"/>
      <c r="H5376" s="3">
        <v>0</v>
      </c>
      <c r="I5376" s="9"/>
    </row>
    <row r="5377" spans="1:9">
      <c r="A5377" s="1" t="s">
        <v>16</v>
      </c>
      <c r="B5377" s="1" t="s">
        <v>880</v>
      </c>
      <c r="C5377" t="str">
        <f t="shared" si="83"/>
        <v xml:space="preserve"> </v>
      </c>
      <c r="D5377" s="1">
        <v>2</v>
      </c>
      <c r="E5377" s="1">
        <v>1</v>
      </c>
      <c r="F5377" s="1" t="s">
        <v>881</v>
      </c>
      <c r="G5377" s="3"/>
      <c r="H5377" s="3">
        <v>0</v>
      </c>
      <c r="I5377" s="9"/>
    </row>
    <row r="5378" spans="1:9">
      <c r="A5378" t="s">
        <v>16</v>
      </c>
      <c r="B5378" t="s">
        <v>880</v>
      </c>
      <c r="C5378" t="str">
        <f t="shared" si="83"/>
        <v xml:space="preserve"> </v>
      </c>
      <c r="D5378">
        <v>2</v>
      </c>
      <c r="E5378">
        <v>1</v>
      </c>
      <c r="F5378" t="s">
        <v>881</v>
      </c>
      <c r="G5378" s="3"/>
      <c r="H5378" s="3">
        <v>0</v>
      </c>
      <c r="I5378" s="9"/>
    </row>
    <row r="5379" spans="1:9">
      <c r="A5379" s="1" t="s">
        <v>16</v>
      </c>
      <c r="B5379" s="1" t="s">
        <v>880</v>
      </c>
      <c r="C5379" t="str">
        <f t="shared" ref="C5379:C5442" si="84">IF(G5379="Em falta (positivo); A mais (negativo):",B5379," ")</f>
        <v xml:space="preserve"> </v>
      </c>
      <c r="D5379" s="1">
        <v>2</v>
      </c>
      <c r="E5379" s="1">
        <v>1</v>
      </c>
      <c r="F5379" s="1" t="s">
        <v>881</v>
      </c>
      <c r="G5379" s="3"/>
      <c r="H5379" s="3">
        <v>0</v>
      </c>
      <c r="I5379" s="9"/>
    </row>
    <row r="5380" spans="1:9">
      <c r="A5380" t="s">
        <v>16</v>
      </c>
      <c r="B5380" t="s">
        <v>880</v>
      </c>
      <c r="C5380" t="str">
        <f t="shared" si="84"/>
        <v xml:space="preserve"> </v>
      </c>
      <c r="D5380">
        <v>2</v>
      </c>
      <c r="E5380">
        <v>1</v>
      </c>
      <c r="F5380" t="s">
        <v>881</v>
      </c>
      <c r="G5380" s="3"/>
      <c r="H5380" s="3">
        <v>0</v>
      </c>
      <c r="I5380" s="9"/>
    </row>
    <row r="5381" spans="1:9">
      <c r="A5381" s="1" t="s">
        <v>16</v>
      </c>
      <c r="B5381" s="1" t="s">
        <v>880</v>
      </c>
      <c r="C5381" t="str">
        <f t="shared" si="84"/>
        <v xml:space="preserve"> </v>
      </c>
      <c r="D5381" s="1">
        <v>2</v>
      </c>
      <c r="E5381" s="1">
        <v>1</v>
      </c>
      <c r="F5381" s="1" t="s">
        <v>881</v>
      </c>
      <c r="G5381" s="3"/>
      <c r="H5381" s="3">
        <v>0</v>
      </c>
      <c r="I5381" s="9"/>
    </row>
    <row r="5382" spans="1:9">
      <c r="A5382" t="s">
        <v>16</v>
      </c>
      <c r="B5382" t="s">
        <v>880</v>
      </c>
      <c r="C5382" t="str">
        <f t="shared" si="84"/>
        <v>2375</v>
      </c>
      <c r="D5382">
        <v>2</v>
      </c>
      <c r="E5382">
        <v>1</v>
      </c>
      <c r="F5382" t="s">
        <v>881</v>
      </c>
      <c r="G5382" t="s">
        <v>15</v>
      </c>
      <c r="H5382" s="2">
        <f>H5366-SUMIF(G5367:G5381,"&lt;&gt;",H5367:H5381)</f>
        <v>0</v>
      </c>
    </row>
    <row r="5383" spans="1:9">
      <c r="A5383" s="1"/>
      <c r="B5383" s="1"/>
      <c r="C5383" t="str">
        <f t="shared" si="84"/>
        <v xml:space="preserve"> </v>
      </c>
      <c r="D5383" s="1"/>
      <c r="E5383" s="1"/>
      <c r="F5383" s="1"/>
      <c r="G5383" s="1"/>
      <c r="H5383" s="1"/>
      <c r="I5383" s="43"/>
    </row>
    <row r="5384" spans="1:9">
      <c r="A5384" t="s">
        <v>16</v>
      </c>
      <c r="B5384" t="s">
        <v>882</v>
      </c>
      <c r="C5384" t="str">
        <f t="shared" si="84"/>
        <v xml:space="preserve"> </v>
      </c>
      <c r="D5384" t="s">
        <v>21</v>
      </c>
      <c r="E5384">
        <v>2</v>
      </c>
      <c r="F5384" t="s">
        <v>883</v>
      </c>
      <c r="G5384" t="s">
        <v>13</v>
      </c>
      <c r="H5384" s="2">
        <f>VLOOKUP(B5384,'uc_2024-25'!D:U, 18, FALSE)</f>
        <v>56</v>
      </c>
      <c r="I5384" s="9" t="s">
        <v>884</v>
      </c>
    </row>
    <row r="5385" spans="1:9">
      <c r="A5385" s="1" t="s">
        <v>16</v>
      </c>
      <c r="B5385" s="1" t="s">
        <v>882</v>
      </c>
      <c r="C5385" t="str">
        <f t="shared" si="84"/>
        <v xml:space="preserve"> </v>
      </c>
      <c r="D5385" s="1" t="s">
        <v>21</v>
      </c>
      <c r="E5385" s="1">
        <v>2</v>
      </c>
      <c r="F5385" s="1" t="s">
        <v>883</v>
      </c>
      <c r="G5385" s="4" t="str">
        <f>VLOOKUP(B5384,'uc_2024-25'!D:AB, 25, FALSE)</f>
        <v>Maria do Rosário da Conceição Cameira</v>
      </c>
      <c r="H5385" s="3">
        <v>28</v>
      </c>
      <c r="I5385" s="9"/>
    </row>
    <row r="5386" spans="1:9">
      <c r="A5386" t="s">
        <v>16</v>
      </c>
      <c r="B5386" t="s">
        <v>882</v>
      </c>
      <c r="C5386" t="str">
        <f t="shared" si="84"/>
        <v xml:space="preserve"> </v>
      </c>
      <c r="D5386" t="s">
        <v>21</v>
      </c>
      <c r="E5386">
        <v>2</v>
      </c>
      <c r="F5386" t="s">
        <v>883</v>
      </c>
      <c r="G5386" s="3" t="s">
        <v>569</v>
      </c>
      <c r="H5386" s="3">
        <v>14</v>
      </c>
      <c r="I5386" s="9"/>
    </row>
    <row r="5387" spans="1:9">
      <c r="A5387" s="1" t="s">
        <v>16</v>
      </c>
      <c r="B5387" s="1" t="s">
        <v>882</v>
      </c>
      <c r="C5387" t="str">
        <f t="shared" si="84"/>
        <v xml:space="preserve"> </v>
      </c>
      <c r="D5387" s="1" t="s">
        <v>21</v>
      </c>
      <c r="E5387" s="1">
        <v>2</v>
      </c>
      <c r="F5387" s="1" t="s">
        <v>883</v>
      </c>
      <c r="G5387" s="3" t="s">
        <v>216</v>
      </c>
      <c r="H5387" s="3">
        <v>14</v>
      </c>
      <c r="I5387" s="9"/>
    </row>
    <row r="5388" spans="1:9">
      <c r="A5388" t="s">
        <v>16</v>
      </c>
      <c r="B5388" t="s">
        <v>882</v>
      </c>
      <c r="C5388" t="str">
        <f t="shared" si="84"/>
        <v xml:space="preserve"> </v>
      </c>
      <c r="D5388" t="s">
        <v>21</v>
      </c>
      <c r="E5388">
        <v>2</v>
      </c>
      <c r="F5388" t="s">
        <v>883</v>
      </c>
      <c r="G5388" s="3"/>
      <c r="H5388" s="3">
        <v>0</v>
      </c>
      <c r="I5388" s="9"/>
    </row>
    <row r="5389" spans="1:9">
      <c r="A5389" s="1" t="s">
        <v>16</v>
      </c>
      <c r="B5389" s="1" t="s">
        <v>882</v>
      </c>
      <c r="C5389" t="str">
        <f t="shared" si="84"/>
        <v xml:space="preserve"> </v>
      </c>
      <c r="D5389" s="1" t="s">
        <v>21</v>
      </c>
      <c r="E5389" s="1">
        <v>2</v>
      </c>
      <c r="F5389" s="1" t="s">
        <v>883</v>
      </c>
      <c r="G5389" s="3"/>
      <c r="H5389" s="3">
        <v>0</v>
      </c>
      <c r="I5389" s="9"/>
    </row>
    <row r="5390" spans="1:9">
      <c r="A5390" t="s">
        <v>16</v>
      </c>
      <c r="B5390" t="s">
        <v>882</v>
      </c>
      <c r="C5390" t="str">
        <f t="shared" si="84"/>
        <v xml:space="preserve"> </v>
      </c>
      <c r="D5390" t="s">
        <v>21</v>
      </c>
      <c r="E5390">
        <v>2</v>
      </c>
      <c r="F5390" t="s">
        <v>883</v>
      </c>
      <c r="G5390" s="3"/>
      <c r="H5390" s="3">
        <v>0</v>
      </c>
      <c r="I5390" s="9"/>
    </row>
    <row r="5391" spans="1:9">
      <c r="A5391" s="1" t="s">
        <v>16</v>
      </c>
      <c r="B5391" s="1" t="s">
        <v>882</v>
      </c>
      <c r="C5391" t="str">
        <f t="shared" si="84"/>
        <v xml:space="preserve"> </v>
      </c>
      <c r="D5391" s="1" t="s">
        <v>21</v>
      </c>
      <c r="E5391" s="1">
        <v>2</v>
      </c>
      <c r="F5391" s="1" t="s">
        <v>883</v>
      </c>
      <c r="G5391" s="3"/>
      <c r="H5391" s="3">
        <v>0</v>
      </c>
      <c r="I5391" s="9"/>
    </row>
    <row r="5392" spans="1:9">
      <c r="A5392" t="s">
        <v>16</v>
      </c>
      <c r="B5392" t="s">
        <v>882</v>
      </c>
      <c r="C5392" t="str">
        <f t="shared" si="84"/>
        <v xml:space="preserve"> </v>
      </c>
      <c r="D5392" t="s">
        <v>21</v>
      </c>
      <c r="E5392">
        <v>2</v>
      </c>
      <c r="F5392" t="s">
        <v>883</v>
      </c>
      <c r="G5392" s="3"/>
      <c r="H5392" s="3">
        <v>0</v>
      </c>
      <c r="I5392" s="9"/>
    </row>
    <row r="5393" spans="1:9">
      <c r="A5393" s="1" t="s">
        <v>16</v>
      </c>
      <c r="B5393" s="1" t="s">
        <v>882</v>
      </c>
      <c r="C5393" t="str">
        <f t="shared" si="84"/>
        <v xml:space="preserve"> </v>
      </c>
      <c r="D5393" s="1" t="s">
        <v>21</v>
      </c>
      <c r="E5393" s="1">
        <v>2</v>
      </c>
      <c r="F5393" s="1" t="s">
        <v>883</v>
      </c>
      <c r="G5393" s="3"/>
      <c r="H5393" s="3">
        <v>0</v>
      </c>
      <c r="I5393" s="9"/>
    </row>
    <row r="5394" spans="1:9">
      <c r="A5394" t="s">
        <v>16</v>
      </c>
      <c r="B5394" t="s">
        <v>882</v>
      </c>
      <c r="C5394" t="str">
        <f t="shared" si="84"/>
        <v xml:space="preserve"> </v>
      </c>
      <c r="D5394" t="s">
        <v>21</v>
      </c>
      <c r="E5394">
        <v>2</v>
      </c>
      <c r="F5394" t="s">
        <v>883</v>
      </c>
      <c r="G5394" s="3"/>
      <c r="H5394" s="3">
        <v>0</v>
      </c>
      <c r="I5394" s="9"/>
    </row>
    <row r="5395" spans="1:9">
      <c r="A5395" s="1" t="s">
        <v>16</v>
      </c>
      <c r="B5395" s="1" t="s">
        <v>882</v>
      </c>
      <c r="C5395" t="str">
        <f t="shared" si="84"/>
        <v xml:space="preserve"> </v>
      </c>
      <c r="D5395" s="1" t="s">
        <v>21</v>
      </c>
      <c r="E5395" s="1">
        <v>2</v>
      </c>
      <c r="F5395" s="1" t="s">
        <v>883</v>
      </c>
      <c r="G5395" s="3"/>
      <c r="H5395" s="3">
        <v>0</v>
      </c>
      <c r="I5395" s="9"/>
    </row>
    <row r="5396" spans="1:9">
      <c r="A5396" t="s">
        <v>16</v>
      </c>
      <c r="B5396" t="s">
        <v>882</v>
      </c>
      <c r="C5396" t="str">
        <f t="shared" si="84"/>
        <v xml:space="preserve"> </v>
      </c>
      <c r="D5396" t="s">
        <v>21</v>
      </c>
      <c r="E5396">
        <v>2</v>
      </c>
      <c r="F5396" t="s">
        <v>883</v>
      </c>
      <c r="G5396" s="3"/>
      <c r="H5396" s="3">
        <v>0</v>
      </c>
      <c r="I5396" s="9"/>
    </row>
    <row r="5397" spans="1:9">
      <c r="A5397" s="1" t="s">
        <v>16</v>
      </c>
      <c r="B5397" s="1" t="s">
        <v>882</v>
      </c>
      <c r="C5397" t="str">
        <f t="shared" si="84"/>
        <v xml:space="preserve"> </v>
      </c>
      <c r="D5397" s="1" t="s">
        <v>21</v>
      </c>
      <c r="E5397" s="1">
        <v>2</v>
      </c>
      <c r="F5397" s="1" t="s">
        <v>883</v>
      </c>
      <c r="G5397" s="3"/>
      <c r="H5397" s="3">
        <v>0</v>
      </c>
      <c r="I5397" s="9"/>
    </row>
    <row r="5398" spans="1:9">
      <c r="A5398" t="s">
        <v>16</v>
      </c>
      <c r="B5398" t="s">
        <v>882</v>
      </c>
      <c r="C5398" t="str">
        <f t="shared" si="84"/>
        <v xml:space="preserve"> </v>
      </c>
      <c r="D5398" t="s">
        <v>21</v>
      </c>
      <c r="E5398">
        <v>2</v>
      </c>
      <c r="F5398" t="s">
        <v>883</v>
      </c>
      <c r="G5398" s="3"/>
      <c r="H5398" s="3">
        <v>0</v>
      </c>
      <c r="I5398" s="9"/>
    </row>
    <row r="5399" spans="1:9">
      <c r="A5399" s="1" t="s">
        <v>16</v>
      </c>
      <c r="B5399" s="1" t="s">
        <v>882</v>
      </c>
      <c r="C5399" t="str">
        <f t="shared" si="84"/>
        <v xml:space="preserve"> </v>
      </c>
      <c r="D5399" s="1" t="s">
        <v>21</v>
      </c>
      <c r="E5399" s="1">
        <v>2</v>
      </c>
      <c r="F5399" s="1" t="s">
        <v>883</v>
      </c>
      <c r="G5399" s="3"/>
      <c r="H5399" s="3">
        <v>0</v>
      </c>
      <c r="I5399" s="9"/>
    </row>
    <row r="5400" spans="1:9">
      <c r="A5400" t="s">
        <v>16</v>
      </c>
      <c r="B5400" t="s">
        <v>882</v>
      </c>
      <c r="C5400" t="str">
        <f t="shared" si="84"/>
        <v>10070</v>
      </c>
      <c r="D5400" t="s">
        <v>21</v>
      </c>
      <c r="E5400">
        <v>2</v>
      </c>
      <c r="F5400" t="s">
        <v>883</v>
      </c>
      <c r="G5400" t="s">
        <v>15</v>
      </c>
      <c r="H5400" s="2">
        <f>H5384-SUMIF(G5385:G5399,"&lt;&gt;",H5385:H5399)</f>
        <v>0</v>
      </c>
    </row>
    <row r="5401" spans="1:9">
      <c r="A5401" s="1"/>
      <c r="B5401" s="1"/>
      <c r="C5401" t="str">
        <f t="shared" si="84"/>
        <v xml:space="preserve"> </v>
      </c>
      <c r="D5401" s="1"/>
      <c r="E5401" s="1"/>
      <c r="F5401" s="1"/>
      <c r="G5401" s="1"/>
      <c r="H5401" s="1"/>
      <c r="I5401" s="43"/>
    </row>
    <row r="5402" spans="1:9">
      <c r="A5402" t="s">
        <v>16</v>
      </c>
      <c r="B5402" t="s">
        <v>885</v>
      </c>
      <c r="C5402" t="str">
        <f t="shared" si="84"/>
        <v xml:space="preserve"> </v>
      </c>
      <c r="D5402">
        <v>2</v>
      </c>
      <c r="E5402">
        <v>1</v>
      </c>
      <c r="F5402" t="s">
        <v>886</v>
      </c>
      <c r="G5402" t="s">
        <v>13</v>
      </c>
      <c r="H5402" s="2">
        <f>VLOOKUP(B5402,'uc_2024-25'!D:U, 18, FALSE)</f>
        <v>112</v>
      </c>
      <c r="I5402" s="9" t="s">
        <v>887</v>
      </c>
    </row>
    <row r="5403" spans="1:9">
      <c r="A5403" s="1" t="s">
        <v>16</v>
      </c>
      <c r="B5403" s="1" t="s">
        <v>885</v>
      </c>
      <c r="C5403" t="str">
        <f t="shared" si="84"/>
        <v xml:space="preserve"> </v>
      </c>
      <c r="D5403" s="1">
        <v>2</v>
      </c>
      <c r="E5403" s="1">
        <v>1</v>
      </c>
      <c r="F5403" s="1" t="s">
        <v>886</v>
      </c>
      <c r="G5403" s="4" t="str">
        <f>VLOOKUP(B5402,'uc_2024-25'!D:AB, 25, FALSE)</f>
        <v>Isabel Maria Nunes de Sousa</v>
      </c>
      <c r="H5403" s="3">
        <v>48</v>
      </c>
      <c r="I5403" s="9"/>
    </row>
    <row r="5404" spans="1:9">
      <c r="A5404" t="s">
        <v>16</v>
      </c>
      <c r="B5404" t="s">
        <v>885</v>
      </c>
      <c r="C5404" t="str">
        <f t="shared" si="84"/>
        <v xml:space="preserve"> </v>
      </c>
      <c r="D5404">
        <v>2</v>
      </c>
      <c r="E5404">
        <v>1</v>
      </c>
      <c r="F5404" t="s">
        <v>886</v>
      </c>
      <c r="G5404" s="3" t="s">
        <v>401</v>
      </c>
      <c r="H5404" s="3">
        <v>13</v>
      </c>
      <c r="I5404" s="9"/>
    </row>
    <row r="5405" spans="1:9">
      <c r="A5405" s="1" t="s">
        <v>16</v>
      </c>
      <c r="B5405" s="1" t="s">
        <v>885</v>
      </c>
      <c r="C5405" t="str">
        <f t="shared" si="84"/>
        <v xml:space="preserve"> </v>
      </c>
      <c r="D5405" s="1">
        <v>2</v>
      </c>
      <c r="E5405" s="1">
        <v>1</v>
      </c>
      <c r="F5405" s="1" t="s">
        <v>886</v>
      </c>
      <c r="G5405" s="3" t="s">
        <v>404</v>
      </c>
      <c r="H5405" s="3">
        <v>13</v>
      </c>
      <c r="I5405" s="9"/>
    </row>
    <row r="5406" spans="1:9">
      <c r="A5406" t="s">
        <v>16</v>
      </c>
      <c r="B5406" t="s">
        <v>885</v>
      </c>
      <c r="C5406" t="str">
        <f t="shared" si="84"/>
        <v xml:space="preserve"> </v>
      </c>
      <c r="D5406">
        <v>2</v>
      </c>
      <c r="E5406">
        <v>1</v>
      </c>
      <c r="F5406" t="s">
        <v>886</v>
      </c>
      <c r="G5406" s="3" t="s">
        <v>203</v>
      </c>
      <c r="H5406" s="3">
        <v>15</v>
      </c>
      <c r="I5406" s="9"/>
    </row>
    <row r="5407" spans="1:9">
      <c r="A5407" s="1" t="s">
        <v>16</v>
      </c>
      <c r="B5407" s="1" t="s">
        <v>885</v>
      </c>
      <c r="C5407" t="str">
        <f t="shared" si="84"/>
        <v xml:space="preserve"> </v>
      </c>
      <c r="D5407" s="1">
        <v>2</v>
      </c>
      <c r="E5407" s="1">
        <v>1</v>
      </c>
      <c r="F5407" s="1" t="s">
        <v>886</v>
      </c>
      <c r="G5407" s="3" t="s">
        <v>403</v>
      </c>
      <c r="H5407" s="3">
        <v>23</v>
      </c>
      <c r="I5407" s="9"/>
    </row>
    <row r="5408" spans="1:9">
      <c r="A5408" t="s">
        <v>16</v>
      </c>
      <c r="B5408" t="s">
        <v>885</v>
      </c>
      <c r="C5408" t="str">
        <f t="shared" si="84"/>
        <v xml:space="preserve"> </v>
      </c>
      <c r="D5408">
        <v>2</v>
      </c>
      <c r="E5408">
        <v>1</v>
      </c>
      <c r="F5408" t="s">
        <v>886</v>
      </c>
      <c r="G5408" s="3"/>
      <c r="H5408" s="3">
        <v>0</v>
      </c>
      <c r="I5408" s="9"/>
    </row>
    <row r="5409" spans="1:9">
      <c r="A5409" s="1" t="s">
        <v>16</v>
      </c>
      <c r="B5409" s="1" t="s">
        <v>885</v>
      </c>
      <c r="C5409" t="str">
        <f t="shared" si="84"/>
        <v xml:space="preserve"> </v>
      </c>
      <c r="D5409" s="1">
        <v>2</v>
      </c>
      <c r="E5409" s="1">
        <v>1</v>
      </c>
      <c r="F5409" s="1" t="s">
        <v>886</v>
      </c>
      <c r="G5409" s="3"/>
      <c r="H5409" s="3">
        <v>0</v>
      </c>
      <c r="I5409" s="9"/>
    </row>
    <row r="5410" spans="1:9">
      <c r="A5410" t="s">
        <v>16</v>
      </c>
      <c r="B5410" t="s">
        <v>885</v>
      </c>
      <c r="C5410" t="str">
        <f t="shared" si="84"/>
        <v xml:space="preserve"> </v>
      </c>
      <c r="D5410">
        <v>2</v>
      </c>
      <c r="E5410">
        <v>1</v>
      </c>
      <c r="F5410" t="s">
        <v>886</v>
      </c>
      <c r="G5410" s="3"/>
      <c r="H5410" s="3">
        <v>0</v>
      </c>
      <c r="I5410" s="9"/>
    </row>
    <row r="5411" spans="1:9">
      <c r="A5411" s="1" t="s">
        <v>16</v>
      </c>
      <c r="B5411" s="1" t="s">
        <v>885</v>
      </c>
      <c r="C5411" t="str">
        <f t="shared" si="84"/>
        <v xml:space="preserve"> </v>
      </c>
      <c r="D5411" s="1">
        <v>2</v>
      </c>
      <c r="E5411" s="1">
        <v>1</v>
      </c>
      <c r="F5411" s="1" t="s">
        <v>886</v>
      </c>
      <c r="G5411" s="3"/>
      <c r="H5411" s="3">
        <v>0</v>
      </c>
      <c r="I5411" s="9"/>
    </row>
    <row r="5412" spans="1:9">
      <c r="A5412" t="s">
        <v>16</v>
      </c>
      <c r="B5412" t="s">
        <v>885</v>
      </c>
      <c r="C5412" t="str">
        <f t="shared" si="84"/>
        <v xml:space="preserve"> </v>
      </c>
      <c r="D5412">
        <v>2</v>
      </c>
      <c r="E5412">
        <v>1</v>
      </c>
      <c r="F5412" t="s">
        <v>886</v>
      </c>
      <c r="G5412" s="3"/>
      <c r="H5412" s="3">
        <v>0</v>
      </c>
      <c r="I5412" s="9"/>
    </row>
    <row r="5413" spans="1:9">
      <c r="A5413" s="1" t="s">
        <v>16</v>
      </c>
      <c r="B5413" s="1" t="s">
        <v>885</v>
      </c>
      <c r="C5413" t="str">
        <f t="shared" si="84"/>
        <v xml:space="preserve"> </v>
      </c>
      <c r="D5413" s="1">
        <v>2</v>
      </c>
      <c r="E5413" s="1">
        <v>1</v>
      </c>
      <c r="F5413" s="1" t="s">
        <v>886</v>
      </c>
      <c r="G5413" s="3"/>
      <c r="H5413" s="3">
        <v>0</v>
      </c>
      <c r="I5413" s="9"/>
    </row>
    <row r="5414" spans="1:9">
      <c r="A5414" t="s">
        <v>16</v>
      </c>
      <c r="B5414" t="s">
        <v>885</v>
      </c>
      <c r="C5414" t="str">
        <f t="shared" si="84"/>
        <v xml:space="preserve"> </v>
      </c>
      <c r="D5414">
        <v>2</v>
      </c>
      <c r="E5414">
        <v>1</v>
      </c>
      <c r="F5414" t="s">
        <v>886</v>
      </c>
      <c r="G5414" s="3"/>
      <c r="H5414" s="3">
        <v>0</v>
      </c>
      <c r="I5414" s="9"/>
    </row>
    <row r="5415" spans="1:9">
      <c r="A5415" s="1" t="s">
        <v>16</v>
      </c>
      <c r="B5415" s="1" t="s">
        <v>885</v>
      </c>
      <c r="C5415" t="str">
        <f t="shared" si="84"/>
        <v xml:space="preserve"> </v>
      </c>
      <c r="D5415" s="1">
        <v>2</v>
      </c>
      <c r="E5415" s="1">
        <v>1</v>
      </c>
      <c r="F5415" s="1" t="s">
        <v>886</v>
      </c>
      <c r="G5415" s="3"/>
      <c r="H5415" s="3">
        <v>0</v>
      </c>
      <c r="I5415" s="9"/>
    </row>
    <row r="5416" spans="1:9">
      <c r="A5416" t="s">
        <v>16</v>
      </c>
      <c r="B5416" t="s">
        <v>885</v>
      </c>
      <c r="C5416" t="str">
        <f t="shared" si="84"/>
        <v xml:space="preserve"> </v>
      </c>
      <c r="D5416">
        <v>2</v>
      </c>
      <c r="E5416">
        <v>1</v>
      </c>
      <c r="F5416" t="s">
        <v>886</v>
      </c>
      <c r="G5416" s="3"/>
      <c r="H5416" s="3">
        <v>0</v>
      </c>
      <c r="I5416" s="9"/>
    </row>
    <row r="5417" spans="1:9">
      <c r="A5417" s="1" t="s">
        <v>16</v>
      </c>
      <c r="B5417" s="1" t="s">
        <v>885</v>
      </c>
      <c r="C5417" t="str">
        <f t="shared" si="84"/>
        <v xml:space="preserve"> </v>
      </c>
      <c r="D5417" s="1">
        <v>2</v>
      </c>
      <c r="E5417" s="1">
        <v>1</v>
      </c>
      <c r="F5417" s="1" t="s">
        <v>886</v>
      </c>
      <c r="G5417" s="3"/>
      <c r="H5417" s="3">
        <v>0</v>
      </c>
      <c r="I5417" s="9"/>
    </row>
    <row r="5418" spans="1:9">
      <c r="A5418" t="s">
        <v>16</v>
      </c>
      <c r="B5418" t="s">
        <v>885</v>
      </c>
      <c r="C5418" t="str">
        <f t="shared" si="84"/>
        <v>1487</v>
      </c>
      <c r="D5418">
        <v>2</v>
      </c>
      <c r="E5418">
        <v>1</v>
      </c>
      <c r="F5418" t="s">
        <v>886</v>
      </c>
      <c r="G5418" t="s">
        <v>15</v>
      </c>
      <c r="H5418" s="2">
        <f>H5402-SUMIF(G5403:G5417,"&lt;&gt;",H5403:H5417)</f>
        <v>0</v>
      </c>
    </row>
    <row r="5419" spans="1:9">
      <c r="A5419" s="1"/>
      <c r="B5419" s="1"/>
      <c r="C5419" t="str">
        <f t="shared" si="84"/>
        <v xml:space="preserve"> </v>
      </c>
      <c r="D5419" s="1"/>
      <c r="E5419" s="1"/>
      <c r="F5419" s="1"/>
      <c r="G5419" s="1"/>
      <c r="H5419" s="1"/>
      <c r="I5419" s="43"/>
    </row>
    <row r="5420" spans="1:9">
      <c r="A5420" t="s">
        <v>16</v>
      </c>
      <c r="B5420" t="s">
        <v>888</v>
      </c>
      <c r="C5420" t="str">
        <f t="shared" si="84"/>
        <v xml:space="preserve"> </v>
      </c>
      <c r="D5420">
        <v>1</v>
      </c>
      <c r="E5420">
        <v>1</v>
      </c>
      <c r="F5420" t="s">
        <v>889</v>
      </c>
      <c r="G5420" t="s">
        <v>13</v>
      </c>
      <c r="H5420" s="2">
        <f>VLOOKUP(B5420,'uc_2024-25'!D:U, 18, FALSE)</f>
        <v>98</v>
      </c>
      <c r="I5420" s="9"/>
    </row>
    <row r="5421" spans="1:9">
      <c r="A5421" s="1" t="s">
        <v>16</v>
      </c>
      <c r="B5421" s="1" t="s">
        <v>888</v>
      </c>
      <c r="C5421" t="str">
        <f t="shared" si="84"/>
        <v xml:space="preserve"> </v>
      </c>
      <c r="D5421" s="1">
        <v>1</v>
      </c>
      <c r="E5421" s="1">
        <v>1</v>
      </c>
      <c r="F5421" s="1" t="s">
        <v>889</v>
      </c>
      <c r="G5421" s="4" t="str">
        <f>VLOOKUP(B5420,'uc_2024-25'!D:AB, 25, FALSE)</f>
        <v>Luis Paulo Almeida Faria Ribeiro</v>
      </c>
      <c r="H5421" s="3">
        <v>98</v>
      </c>
      <c r="I5421" s="9"/>
    </row>
    <row r="5422" spans="1:9">
      <c r="A5422" t="s">
        <v>16</v>
      </c>
      <c r="B5422" t="s">
        <v>888</v>
      </c>
      <c r="C5422" t="str">
        <f t="shared" si="84"/>
        <v xml:space="preserve"> </v>
      </c>
      <c r="D5422">
        <v>1</v>
      </c>
      <c r="E5422">
        <v>1</v>
      </c>
      <c r="F5422" t="s">
        <v>889</v>
      </c>
      <c r="G5422" s="3"/>
      <c r="H5422" s="3">
        <v>0</v>
      </c>
      <c r="I5422" s="9"/>
    </row>
    <row r="5423" spans="1:9">
      <c r="A5423" s="1" t="s">
        <v>16</v>
      </c>
      <c r="B5423" s="1" t="s">
        <v>888</v>
      </c>
      <c r="C5423" t="str">
        <f t="shared" si="84"/>
        <v xml:space="preserve"> </v>
      </c>
      <c r="D5423" s="1">
        <v>1</v>
      </c>
      <c r="E5423" s="1">
        <v>1</v>
      </c>
      <c r="F5423" s="1" t="s">
        <v>889</v>
      </c>
      <c r="G5423" s="3"/>
      <c r="H5423" s="3">
        <v>0</v>
      </c>
      <c r="I5423" s="9"/>
    </row>
    <row r="5424" spans="1:9">
      <c r="A5424" t="s">
        <v>16</v>
      </c>
      <c r="B5424" t="s">
        <v>888</v>
      </c>
      <c r="C5424" t="str">
        <f t="shared" si="84"/>
        <v xml:space="preserve"> </v>
      </c>
      <c r="D5424">
        <v>1</v>
      </c>
      <c r="E5424">
        <v>1</v>
      </c>
      <c r="F5424" t="s">
        <v>889</v>
      </c>
      <c r="G5424" s="3"/>
      <c r="H5424" s="3">
        <v>0</v>
      </c>
      <c r="I5424" s="9"/>
    </row>
    <row r="5425" spans="1:9">
      <c r="A5425" s="1" t="s">
        <v>16</v>
      </c>
      <c r="B5425" s="1" t="s">
        <v>888</v>
      </c>
      <c r="C5425" t="str">
        <f t="shared" si="84"/>
        <v xml:space="preserve"> </v>
      </c>
      <c r="D5425" s="1">
        <v>1</v>
      </c>
      <c r="E5425" s="1">
        <v>1</v>
      </c>
      <c r="F5425" s="1" t="s">
        <v>889</v>
      </c>
      <c r="G5425" s="3"/>
      <c r="H5425" s="3">
        <v>0</v>
      </c>
      <c r="I5425" s="9"/>
    </row>
    <row r="5426" spans="1:9">
      <c r="A5426" t="s">
        <v>16</v>
      </c>
      <c r="B5426" t="s">
        <v>888</v>
      </c>
      <c r="C5426" t="str">
        <f t="shared" si="84"/>
        <v xml:space="preserve"> </v>
      </c>
      <c r="D5426">
        <v>1</v>
      </c>
      <c r="E5426">
        <v>1</v>
      </c>
      <c r="F5426" t="s">
        <v>889</v>
      </c>
      <c r="G5426" s="3"/>
      <c r="H5426" s="3">
        <v>0</v>
      </c>
      <c r="I5426" s="9"/>
    </row>
    <row r="5427" spans="1:9">
      <c r="A5427" s="1" t="s">
        <v>16</v>
      </c>
      <c r="B5427" s="1" t="s">
        <v>888</v>
      </c>
      <c r="C5427" t="str">
        <f t="shared" si="84"/>
        <v xml:space="preserve"> </v>
      </c>
      <c r="D5427" s="1">
        <v>1</v>
      </c>
      <c r="E5427" s="1">
        <v>1</v>
      </c>
      <c r="F5427" s="1" t="s">
        <v>889</v>
      </c>
      <c r="G5427" s="3"/>
      <c r="H5427" s="3">
        <v>0</v>
      </c>
      <c r="I5427" s="9"/>
    </row>
    <row r="5428" spans="1:9">
      <c r="A5428" t="s">
        <v>16</v>
      </c>
      <c r="B5428" t="s">
        <v>888</v>
      </c>
      <c r="C5428" t="str">
        <f t="shared" si="84"/>
        <v xml:space="preserve"> </v>
      </c>
      <c r="D5428">
        <v>1</v>
      </c>
      <c r="E5428">
        <v>1</v>
      </c>
      <c r="F5428" t="s">
        <v>889</v>
      </c>
      <c r="G5428" s="3"/>
      <c r="H5428" s="3">
        <v>0</v>
      </c>
      <c r="I5428" s="9"/>
    </row>
    <row r="5429" spans="1:9">
      <c r="A5429" s="1" t="s">
        <v>16</v>
      </c>
      <c r="B5429" s="1" t="s">
        <v>888</v>
      </c>
      <c r="C5429" t="str">
        <f t="shared" si="84"/>
        <v xml:space="preserve"> </v>
      </c>
      <c r="D5429" s="1">
        <v>1</v>
      </c>
      <c r="E5429" s="1">
        <v>1</v>
      </c>
      <c r="F5429" s="1" t="s">
        <v>889</v>
      </c>
      <c r="G5429" s="3"/>
      <c r="H5429" s="3">
        <v>0</v>
      </c>
      <c r="I5429" s="9"/>
    </row>
    <row r="5430" spans="1:9">
      <c r="A5430" t="s">
        <v>16</v>
      </c>
      <c r="B5430" t="s">
        <v>888</v>
      </c>
      <c r="C5430" t="str">
        <f t="shared" si="84"/>
        <v xml:space="preserve"> </v>
      </c>
      <c r="D5430">
        <v>1</v>
      </c>
      <c r="E5430">
        <v>1</v>
      </c>
      <c r="F5430" t="s">
        <v>889</v>
      </c>
      <c r="G5430" s="3"/>
      <c r="H5430" s="3">
        <v>0</v>
      </c>
      <c r="I5430" s="9"/>
    </row>
    <row r="5431" spans="1:9">
      <c r="A5431" s="1" t="s">
        <v>16</v>
      </c>
      <c r="B5431" s="1" t="s">
        <v>888</v>
      </c>
      <c r="C5431" t="str">
        <f t="shared" si="84"/>
        <v xml:space="preserve"> </v>
      </c>
      <c r="D5431" s="1">
        <v>1</v>
      </c>
      <c r="E5431" s="1">
        <v>1</v>
      </c>
      <c r="F5431" s="1" t="s">
        <v>889</v>
      </c>
      <c r="G5431" s="3"/>
      <c r="H5431" s="3">
        <v>0</v>
      </c>
      <c r="I5431" s="9"/>
    </row>
    <row r="5432" spans="1:9">
      <c r="A5432" t="s">
        <v>16</v>
      </c>
      <c r="B5432" t="s">
        <v>888</v>
      </c>
      <c r="C5432" t="str">
        <f t="shared" si="84"/>
        <v xml:space="preserve"> </v>
      </c>
      <c r="D5432">
        <v>1</v>
      </c>
      <c r="E5432">
        <v>1</v>
      </c>
      <c r="F5432" t="s">
        <v>889</v>
      </c>
      <c r="G5432" s="3"/>
      <c r="H5432" s="3">
        <v>0</v>
      </c>
      <c r="I5432" s="9"/>
    </row>
    <row r="5433" spans="1:9">
      <c r="A5433" s="1" t="s">
        <v>16</v>
      </c>
      <c r="B5433" s="1" t="s">
        <v>888</v>
      </c>
      <c r="C5433" t="str">
        <f t="shared" si="84"/>
        <v xml:space="preserve"> </v>
      </c>
      <c r="D5433" s="1">
        <v>1</v>
      </c>
      <c r="E5433" s="1">
        <v>1</v>
      </c>
      <c r="F5433" s="1" t="s">
        <v>889</v>
      </c>
      <c r="G5433" s="3"/>
      <c r="H5433" s="3">
        <v>0</v>
      </c>
      <c r="I5433" s="9"/>
    </row>
    <row r="5434" spans="1:9">
      <c r="A5434" t="s">
        <v>16</v>
      </c>
      <c r="B5434" t="s">
        <v>888</v>
      </c>
      <c r="C5434" t="str">
        <f t="shared" si="84"/>
        <v xml:space="preserve"> </v>
      </c>
      <c r="D5434">
        <v>1</v>
      </c>
      <c r="E5434">
        <v>1</v>
      </c>
      <c r="F5434" t="s">
        <v>889</v>
      </c>
      <c r="G5434" s="3"/>
      <c r="H5434" s="3">
        <v>0</v>
      </c>
      <c r="I5434" s="9"/>
    </row>
    <row r="5435" spans="1:9">
      <c r="A5435" s="1" t="s">
        <v>16</v>
      </c>
      <c r="B5435" s="1" t="s">
        <v>888</v>
      </c>
      <c r="C5435" t="str">
        <f t="shared" si="84"/>
        <v xml:space="preserve"> </v>
      </c>
      <c r="D5435" s="1">
        <v>1</v>
      </c>
      <c r="E5435" s="1">
        <v>1</v>
      </c>
      <c r="F5435" s="1" t="s">
        <v>889</v>
      </c>
      <c r="G5435" s="3"/>
      <c r="H5435" s="3">
        <v>0</v>
      </c>
      <c r="I5435" s="9"/>
    </row>
    <row r="5436" spans="1:9">
      <c r="A5436" t="s">
        <v>16</v>
      </c>
      <c r="B5436" t="s">
        <v>888</v>
      </c>
      <c r="C5436" t="str">
        <f t="shared" si="84"/>
        <v>1611</v>
      </c>
      <c r="D5436">
        <v>1</v>
      </c>
      <c r="E5436">
        <v>1</v>
      </c>
      <c r="F5436" t="s">
        <v>889</v>
      </c>
      <c r="G5436" t="s">
        <v>15</v>
      </c>
      <c r="H5436" s="2">
        <f>H5420-SUMIF(G5421:G5435,"&lt;&gt;",H5421:H5435)</f>
        <v>0</v>
      </c>
    </row>
    <row r="5437" spans="1:9">
      <c r="A5437" s="1"/>
      <c r="B5437" s="1"/>
      <c r="C5437" t="str">
        <f t="shared" si="84"/>
        <v xml:space="preserve"> </v>
      </c>
      <c r="D5437" s="1"/>
      <c r="E5437" s="1"/>
      <c r="F5437" s="1"/>
      <c r="G5437" s="1"/>
      <c r="H5437" s="1"/>
      <c r="I5437" s="43"/>
    </row>
    <row r="5438" spans="1:9">
      <c r="A5438" t="s">
        <v>8</v>
      </c>
      <c r="B5438" t="s">
        <v>890</v>
      </c>
      <c r="C5438" t="str">
        <f t="shared" si="84"/>
        <v xml:space="preserve"> </v>
      </c>
      <c r="D5438" t="s">
        <v>10</v>
      </c>
      <c r="E5438" t="s">
        <v>10</v>
      </c>
      <c r="F5438" t="s">
        <v>891</v>
      </c>
      <c r="G5438" t="s">
        <v>13</v>
      </c>
      <c r="H5438" s="2">
        <f>VLOOKUP(B5438,'uc_2024-25'!D:U, 18, FALSE)</f>
        <v>10</v>
      </c>
      <c r="I5438" s="9"/>
    </row>
    <row r="5439" spans="1:9" ht="30.75">
      <c r="A5439" s="1" t="s">
        <v>8</v>
      </c>
      <c r="B5439" s="1" t="s">
        <v>890</v>
      </c>
      <c r="C5439" t="str">
        <f t="shared" si="84"/>
        <v xml:space="preserve"> </v>
      </c>
      <c r="D5439" s="1" t="s">
        <v>10</v>
      </c>
      <c r="E5439" s="1" t="s">
        <v>10</v>
      </c>
      <c r="F5439" s="1" t="s">
        <v>891</v>
      </c>
      <c r="G5439" s="4" t="str">
        <f>VLOOKUP(B5438,'uc_2024-25'!D:AB, 25, FALSE)</f>
        <v>Luís Filipe Sanches Goulão</v>
      </c>
      <c r="H5439" s="9">
        <v>4</v>
      </c>
      <c r="I5439" s="9" t="s">
        <v>45</v>
      </c>
    </row>
    <row r="5440" spans="1:9" ht="45.75">
      <c r="A5440" t="s">
        <v>8</v>
      </c>
      <c r="B5440" t="s">
        <v>890</v>
      </c>
      <c r="C5440" t="str">
        <f t="shared" si="84"/>
        <v xml:space="preserve"> </v>
      </c>
      <c r="D5440" t="s">
        <v>10</v>
      </c>
      <c r="E5440" t="s">
        <v>10</v>
      </c>
      <c r="F5440" t="s">
        <v>891</v>
      </c>
      <c r="G5440" s="3" t="s">
        <v>48</v>
      </c>
      <c r="H5440" s="3">
        <v>4</v>
      </c>
      <c r="I5440" s="9" t="s">
        <v>892</v>
      </c>
    </row>
    <row r="5441" spans="1:9" ht="45.75">
      <c r="A5441" s="1" t="s">
        <v>8</v>
      </c>
      <c r="B5441" s="1" t="s">
        <v>890</v>
      </c>
      <c r="C5441" t="str">
        <f t="shared" si="84"/>
        <v xml:space="preserve"> </v>
      </c>
      <c r="D5441" s="1" t="s">
        <v>10</v>
      </c>
      <c r="E5441" s="1" t="s">
        <v>10</v>
      </c>
      <c r="F5441" s="1" t="s">
        <v>891</v>
      </c>
      <c r="G5441" s="3" t="s">
        <v>48</v>
      </c>
      <c r="H5441" s="3">
        <v>2</v>
      </c>
      <c r="I5441" s="9" t="s">
        <v>893</v>
      </c>
    </row>
    <row r="5442" spans="1:9">
      <c r="A5442" t="s">
        <v>8</v>
      </c>
      <c r="B5442" t="s">
        <v>890</v>
      </c>
      <c r="C5442" t="str">
        <f t="shared" si="84"/>
        <v xml:space="preserve"> </v>
      </c>
      <c r="D5442" t="s">
        <v>10</v>
      </c>
      <c r="E5442" t="s">
        <v>10</v>
      </c>
      <c r="F5442" t="s">
        <v>891</v>
      </c>
      <c r="G5442" s="3"/>
      <c r="H5442" s="3">
        <v>0</v>
      </c>
      <c r="I5442" s="9" t="s">
        <v>894</v>
      </c>
    </row>
    <row r="5443" spans="1:9">
      <c r="A5443" s="1" t="s">
        <v>8</v>
      </c>
      <c r="B5443" s="1" t="s">
        <v>890</v>
      </c>
      <c r="C5443" t="str">
        <f t="shared" ref="C5443:C5506" si="85">IF(G5443="Em falta (positivo); A mais (negativo):",B5443," ")</f>
        <v xml:space="preserve"> </v>
      </c>
      <c r="D5443" s="1" t="s">
        <v>10</v>
      </c>
      <c r="E5443" s="1" t="s">
        <v>10</v>
      </c>
      <c r="F5443" s="1" t="s">
        <v>891</v>
      </c>
      <c r="G5443" s="3"/>
      <c r="H5443" s="3">
        <v>0</v>
      </c>
      <c r="I5443" s="9"/>
    </row>
    <row r="5444" spans="1:9">
      <c r="A5444" t="s">
        <v>8</v>
      </c>
      <c r="B5444" t="s">
        <v>890</v>
      </c>
      <c r="C5444" t="str">
        <f t="shared" si="85"/>
        <v xml:space="preserve"> </v>
      </c>
      <c r="D5444" t="s">
        <v>10</v>
      </c>
      <c r="E5444" t="s">
        <v>10</v>
      </c>
      <c r="F5444" t="s">
        <v>891</v>
      </c>
      <c r="G5444" s="3"/>
      <c r="H5444" s="3">
        <v>0</v>
      </c>
      <c r="I5444" s="9"/>
    </row>
    <row r="5445" spans="1:9">
      <c r="A5445" s="1" t="s">
        <v>8</v>
      </c>
      <c r="B5445" s="1" t="s">
        <v>890</v>
      </c>
      <c r="C5445" t="str">
        <f t="shared" si="85"/>
        <v xml:space="preserve"> </v>
      </c>
      <c r="D5445" s="1" t="s">
        <v>10</v>
      </c>
      <c r="E5445" s="1" t="s">
        <v>10</v>
      </c>
      <c r="F5445" s="1" t="s">
        <v>891</v>
      </c>
      <c r="G5445" s="3"/>
      <c r="H5445" s="3">
        <v>0</v>
      </c>
      <c r="I5445" s="9"/>
    </row>
    <row r="5446" spans="1:9">
      <c r="A5446" t="s">
        <v>8</v>
      </c>
      <c r="B5446" t="s">
        <v>890</v>
      </c>
      <c r="C5446" t="str">
        <f t="shared" si="85"/>
        <v xml:space="preserve"> </v>
      </c>
      <c r="D5446" t="s">
        <v>10</v>
      </c>
      <c r="E5446" t="s">
        <v>10</v>
      </c>
      <c r="F5446" t="s">
        <v>891</v>
      </c>
      <c r="G5446" s="3"/>
      <c r="H5446" s="3">
        <v>0</v>
      </c>
      <c r="I5446" s="9"/>
    </row>
    <row r="5447" spans="1:9">
      <c r="A5447" s="1" t="s">
        <v>8</v>
      </c>
      <c r="B5447" s="1" t="s">
        <v>890</v>
      </c>
      <c r="C5447" t="str">
        <f t="shared" si="85"/>
        <v xml:space="preserve"> </v>
      </c>
      <c r="D5447" s="1" t="s">
        <v>10</v>
      </c>
      <c r="E5447" s="1" t="s">
        <v>10</v>
      </c>
      <c r="F5447" s="1" t="s">
        <v>891</v>
      </c>
      <c r="G5447" s="3"/>
      <c r="H5447" s="3">
        <v>0</v>
      </c>
      <c r="I5447" s="9"/>
    </row>
    <row r="5448" spans="1:9">
      <c r="A5448" t="s">
        <v>8</v>
      </c>
      <c r="B5448" t="s">
        <v>890</v>
      </c>
      <c r="C5448" t="str">
        <f t="shared" si="85"/>
        <v xml:space="preserve"> </v>
      </c>
      <c r="D5448" t="s">
        <v>10</v>
      </c>
      <c r="E5448" t="s">
        <v>10</v>
      </c>
      <c r="F5448" t="s">
        <v>891</v>
      </c>
      <c r="G5448" s="3"/>
      <c r="H5448" s="3">
        <v>0</v>
      </c>
      <c r="I5448" s="9"/>
    </row>
    <row r="5449" spans="1:9">
      <c r="A5449" s="1" t="s">
        <v>8</v>
      </c>
      <c r="B5449" s="1" t="s">
        <v>890</v>
      </c>
      <c r="C5449" t="str">
        <f t="shared" si="85"/>
        <v xml:space="preserve"> </v>
      </c>
      <c r="D5449" s="1" t="s">
        <v>10</v>
      </c>
      <c r="E5449" s="1" t="s">
        <v>10</v>
      </c>
      <c r="F5449" s="1" t="s">
        <v>891</v>
      </c>
      <c r="G5449" s="3"/>
      <c r="H5449" s="3">
        <v>0</v>
      </c>
      <c r="I5449" s="9"/>
    </row>
    <row r="5450" spans="1:9">
      <c r="A5450" t="s">
        <v>8</v>
      </c>
      <c r="B5450" t="s">
        <v>890</v>
      </c>
      <c r="C5450" t="str">
        <f t="shared" si="85"/>
        <v xml:space="preserve"> </v>
      </c>
      <c r="D5450" t="s">
        <v>10</v>
      </c>
      <c r="E5450" t="s">
        <v>10</v>
      </c>
      <c r="F5450" t="s">
        <v>891</v>
      </c>
      <c r="G5450" s="3"/>
      <c r="H5450" s="3">
        <v>0</v>
      </c>
      <c r="I5450" s="9"/>
    </row>
    <row r="5451" spans="1:9">
      <c r="A5451" s="1" t="s">
        <v>8</v>
      </c>
      <c r="B5451" s="1" t="s">
        <v>890</v>
      </c>
      <c r="C5451" t="str">
        <f t="shared" si="85"/>
        <v xml:space="preserve"> </v>
      </c>
      <c r="D5451" s="1" t="s">
        <v>10</v>
      </c>
      <c r="E5451" s="1" t="s">
        <v>10</v>
      </c>
      <c r="F5451" s="1" t="s">
        <v>891</v>
      </c>
      <c r="G5451" s="3"/>
      <c r="H5451" s="3">
        <v>0</v>
      </c>
      <c r="I5451" s="9"/>
    </row>
    <row r="5452" spans="1:9">
      <c r="A5452" t="s">
        <v>8</v>
      </c>
      <c r="B5452" t="s">
        <v>890</v>
      </c>
      <c r="C5452" t="str">
        <f t="shared" si="85"/>
        <v xml:space="preserve"> </v>
      </c>
      <c r="D5452" t="s">
        <v>10</v>
      </c>
      <c r="E5452" t="s">
        <v>10</v>
      </c>
      <c r="F5452" t="s">
        <v>891</v>
      </c>
      <c r="G5452" s="3"/>
      <c r="H5452" s="3">
        <v>0</v>
      </c>
      <c r="I5452" s="9"/>
    </row>
    <row r="5453" spans="1:9">
      <c r="A5453" s="1" t="s">
        <v>8</v>
      </c>
      <c r="B5453" s="1" t="s">
        <v>890</v>
      </c>
      <c r="C5453" t="str">
        <f t="shared" si="85"/>
        <v xml:space="preserve"> </v>
      </c>
      <c r="D5453" s="1" t="s">
        <v>10</v>
      </c>
      <c r="E5453" s="1" t="s">
        <v>10</v>
      </c>
      <c r="F5453" s="1" t="s">
        <v>891</v>
      </c>
      <c r="G5453" s="3"/>
      <c r="H5453" s="3">
        <v>0</v>
      </c>
      <c r="I5453" s="9"/>
    </row>
    <row r="5454" spans="1:9">
      <c r="A5454" t="s">
        <v>8</v>
      </c>
      <c r="B5454" t="s">
        <v>890</v>
      </c>
      <c r="C5454" t="str">
        <f t="shared" si="85"/>
        <v>2298</v>
      </c>
      <c r="D5454" t="s">
        <v>10</v>
      </c>
      <c r="E5454" t="s">
        <v>10</v>
      </c>
      <c r="F5454" t="s">
        <v>891</v>
      </c>
      <c r="G5454" t="s">
        <v>15</v>
      </c>
      <c r="H5454" s="2">
        <f>H5438-SUMIF(G5439:G5453,"&lt;&gt;",H5439:H5453)</f>
        <v>0</v>
      </c>
    </row>
    <row r="5455" spans="1:9">
      <c r="A5455" s="1"/>
      <c r="B5455" s="1"/>
      <c r="C5455" t="str">
        <f t="shared" si="85"/>
        <v xml:space="preserve"> </v>
      </c>
      <c r="D5455" s="1"/>
      <c r="E5455" s="1"/>
      <c r="F5455" s="1"/>
      <c r="G5455" s="1"/>
      <c r="H5455" s="1"/>
      <c r="I5455" s="43"/>
    </row>
    <row r="5456" spans="1:9">
      <c r="A5456" t="s">
        <v>8</v>
      </c>
      <c r="B5456" t="s">
        <v>895</v>
      </c>
      <c r="C5456" t="str">
        <f t="shared" si="85"/>
        <v xml:space="preserve"> </v>
      </c>
      <c r="D5456">
        <v>1</v>
      </c>
      <c r="E5456">
        <v>1</v>
      </c>
      <c r="F5456" t="s">
        <v>896</v>
      </c>
      <c r="G5456" t="s">
        <v>13</v>
      </c>
      <c r="H5456" s="2">
        <f>VLOOKUP(B5456,'uc_2024-25'!D:U, 18, FALSE)</f>
        <v>0</v>
      </c>
      <c r="I5456" s="9"/>
    </row>
    <row r="5457" spans="1:9">
      <c r="A5457" s="1" t="s">
        <v>8</v>
      </c>
      <c r="B5457" s="1" t="s">
        <v>895</v>
      </c>
      <c r="C5457" t="str">
        <f t="shared" si="85"/>
        <v xml:space="preserve"> </v>
      </c>
      <c r="D5457" s="1">
        <v>1</v>
      </c>
      <c r="E5457" s="1">
        <v>1</v>
      </c>
      <c r="F5457" s="1" t="s">
        <v>896</v>
      </c>
      <c r="G5457" s="4">
        <f>VLOOKUP(B5456,'uc_2024-25'!D:AB, 25, FALSE)</f>
        <v>0</v>
      </c>
      <c r="H5457" s="3">
        <v>0</v>
      </c>
      <c r="I5457" s="9"/>
    </row>
    <row r="5458" spans="1:9">
      <c r="A5458" t="s">
        <v>8</v>
      </c>
      <c r="B5458" t="s">
        <v>895</v>
      </c>
      <c r="C5458" t="str">
        <f t="shared" si="85"/>
        <v xml:space="preserve"> </v>
      </c>
      <c r="D5458">
        <v>1</v>
      </c>
      <c r="E5458">
        <v>1</v>
      </c>
      <c r="F5458" t="s">
        <v>896</v>
      </c>
      <c r="G5458" s="3"/>
      <c r="H5458" s="3">
        <v>0</v>
      </c>
      <c r="I5458" s="9"/>
    </row>
    <row r="5459" spans="1:9">
      <c r="A5459" s="1" t="s">
        <v>8</v>
      </c>
      <c r="B5459" s="1" t="s">
        <v>895</v>
      </c>
      <c r="C5459" t="str">
        <f t="shared" si="85"/>
        <v xml:space="preserve"> </v>
      </c>
      <c r="D5459" s="1">
        <v>1</v>
      </c>
      <c r="E5459" s="1">
        <v>1</v>
      </c>
      <c r="F5459" s="1" t="s">
        <v>896</v>
      </c>
      <c r="G5459" s="3"/>
      <c r="H5459" s="3">
        <v>0</v>
      </c>
      <c r="I5459" s="9"/>
    </row>
    <row r="5460" spans="1:9">
      <c r="A5460" t="s">
        <v>8</v>
      </c>
      <c r="B5460" t="s">
        <v>895</v>
      </c>
      <c r="C5460" t="str">
        <f t="shared" si="85"/>
        <v xml:space="preserve"> </v>
      </c>
      <c r="D5460">
        <v>1</v>
      </c>
      <c r="E5460">
        <v>1</v>
      </c>
      <c r="F5460" t="s">
        <v>896</v>
      </c>
      <c r="G5460" s="3"/>
      <c r="H5460" s="3">
        <v>0</v>
      </c>
      <c r="I5460" s="9"/>
    </row>
    <row r="5461" spans="1:9">
      <c r="A5461" s="1" t="s">
        <v>8</v>
      </c>
      <c r="B5461" s="1" t="s">
        <v>895</v>
      </c>
      <c r="C5461" t="str">
        <f t="shared" si="85"/>
        <v xml:space="preserve"> </v>
      </c>
      <c r="D5461" s="1">
        <v>1</v>
      </c>
      <c r="E5461" s="1">
        <v>1</v>
      </c>
      <c r="F5461" s="1" t="s">
        <v>896</v>
      </c>
      <c r="G5461" s="3"/>
      <c r="H5461" s="3">
        <v>0</v>
      </c>
      <c r="I5461" s="9"/>
    </row>
    <row r="5462" spans="1:9">
      <c r="A5462" t="s">
        <v>8</v>
      </c>
      <c r="B5462" t="s">
        <v>895</v>
      </c>
      <c r="C5462" t="str">
        <f t="shared" si="85"/>
        <v xml:space="preserve"> </v>
      </c>
      <c r="D5462">
        <v>1</v>
      </c>
      <c r="E5462">
        <v>1</v>
      </c>
      <c r="F5462" t="s">
        <v>896</v>
      </c>
      <c r="G5462" s="3"/>
      <c r="H5462" s="3">
        <v>0</v>
      </c>
      <c r="I5462" s="9"/>
    </row>
    <row r="5463" spans="1:9">
      <c r="A5463" s="1" t="s">
        <v>8</v>
      </c>
      <c r="B5463" s="1" t="s">
        <v>895</v>
      </c>
      <c r="C5463" t="str">
        <f t="shared" si="85"/>
        <v xml:space="preserve"> </v>
      </c>
      <c r="D5463" s="1">
        <v>1</v>
      </c>
      <c r="E5463" s="1">
        <v>1</v>
      </c>
      <c r="F5463" s="1" t="s">
        <v>896</v>
      </c>
      <c r="G5463" s="3"/>
      <c r="H5463" s="3">
        <v>0</v>
      </c>
      <c r="I5463" s="9"/>
    </row>
    <row r="5464" spans="1:9">
      <c r="A5464" t="s">
        <v>8</v>
      </c>
      <c r="B5464" t="s">
        <v>895</v>
      </c>
      <c r="C5464" t="str">
        <f t="shared" si="85"/>
        <v xml:space="preserve"> </v>
      </c>
      <c r="D5464">
        <v>1</v>
      </c>
      <c r="E5464">
        <v>1</v>
      </c>
      <c r="F5464" t="s">
        <v>896</v>
      </c>
      <c r="G5464" s="3"/>
      <c r="H5464" s="3">
        <v>0</v>
      </c>
      <c r="I5464" s="9"/>
    </row>
    <row r="5465" spans="1:9">
      <c r="A5465" s="1" t="s">
        <v>8</v>
      </c>
      <c r="B5465" s="1" t="s">
        <v>895</v>
      </c>
      <c r="C5465" t="str">
        <f t="shared" si="85"/>
        <v xml:space="preserve"> </v>
      </c>
      <c r="D5465" s="1">
        <v>1</v>
      </c>
      <c r="E5465" s="1">
        <v>1</v>
      </c>
      <c r="F5465" s="1" t="s">
        <v>896</v>
      </c>
      <c r="G5465" s="3"/>
      <c r="H5465" s="3">
        <v>0</v>
      </c>
      <c r="I5465" s="9"/>
    </row>
    <row r="5466" spans="1:9">
      <c r="A5466" t="s">
        <v>8</v>
      </c>
      <c r="B5466" t="s">
        <v>895</v>
      </c>
      <c r="C5466" t="str">
        <f t="shared" si="85"/>
        <v xml:space="preserve"> </v>
      </c>
      <c r="D5466">
        <v>1</v>
      </c>
      <c r="E5466">
        <v>1</v>
      </c>
      <c r="F5466" t="s">
        <v>896</v>
      </c>
      <c r="G5466" s="3"/>
      <c r="H5466" s="3">
        <v>0</v>
      </c>
      <c r="I5466" s="9"/>
    </row>
    <row r="5467" spans="1:9">
      <c r="A5467" s="1" t="s">
        <v>8</v>
      </c>
      <c r="B5467" s="1" t="s">
        <v>895</v>
      </c>
      <c r="C5467" t="str">
        <f t="shared" si="85"/>
        <v xml:space="preserve"> </v>
      </c>
      <c r="D5467" s="1">
        <v>1</v>
      </c>
      <c r="E5467" s="1">
        <v>1</v>
      </c>
      <c r="F5467" s="1" t="s">
        <v>896</v>
      </c>
      <c r="G5467" s="3"/>
      <c r="H5467" s="3">
        <v>0</v>
      </c>
      <c r="I5467" s="9"/>
    </row>
    <row r="5468" spans="1:9">
      <c r="A5468" t="s">
        <v>8</v>
      </c>
      <c r="B5468" t="s">
        <v>895</v>
      </c>
      <c r="C5468" t="str">
        <f t="shared" si="85"/>
        <v xml:space="preserve"> </v>
      </c>
      <c r="D5468">
        <v>1</v>
      </c>
      <c r="E5468">
        <v>1</v>
      </c>
      <c r="F5468" t="s">
        <v>896</v>
      </c>
      <c r="G5468" s="3"/>
      <c r="H5468" s="3">
        <v>0</v>
      </c>
      <c r="I5468" s="9"/>
    </row>
    <row r="5469" spans="1:9">
      <c r="A5469" s="1" t="s">
        <v>8</v>
      </c>
      <c r="B5469" s="1" t="s">
        <v>895</v>
      </c>
      <c r="C5469" t="str">
        <f t="shared" si="85"/>
        <v xml:space="preserve"> </v>
      </c>
      <c r="D5469" s="1">
        <v>1</v>
      </c>
      <c r="E5469" s="1">
        <v>1</v>
      </c>
      <c r="F5469" s="1" t="s">
        <v>896</v>
      </c>
      <c r="G5469" s="3"/>
      <c r="H5469" s="3">
        <v>0</v>
      </c>
      <c r="I5469" s="9"/>
    </row>
    <row r="5470" spans="1:9">
      <c r="A5470" t="s">
        <v>8</v>
      </c>
      <c r="B5470" t="s">
        <v>895</v>
      </c>
      <c r="C5470" t="str">
        <f t="shared" si="85"/>
        <v xml:space="preserve"> </v>
      </c>
      <c r="D5470">
        <v>1</v>
      </c>
      <c r="E5470">
        <v>1</v>
      </c>
      <c r="F5470" t="s">
        <v>896</v>
      </c>
      <c r="G5470" s="3"/>
      <c r="H5470" s="3">
        <v>0</v>
      </c>
      <c r="I5470" s="9"/>
    </row>
    <row r="5471" spans="1:9">
      <c r="A5471" s="1" t="s">
        <v>8</v>
      </c>
      <c r="B5471" s="1" t="s">
        <v>895</v>
      </c>
      <c r="C5471" t="str">
        <f t="shared" si="85"/>
        <v xml:space="preserve"> </v>
      </c>
      <c r="D5471" s="1">
        <v>1</v>
      </c>
      <c r="E5471" s="1">
        <v>1</v>
      </c>
      <c r="F5471" s="1" t="s">
        <v>896</v>
      </c>
      <c r="G5471" s="3"/>
      <c r="H5471" s="3">
        <v>0</v>
      </c>
      <c r="I5471" s="9"/>
    </row>
    <row r="5472" spans="1:9">
      <c r="A5472" t="s">
        <v>8</v>
      </c>
      <c r="B5472" t="s">
        <v>895</v>
      </c>
      <c r="C5472" t="str">
        <f t="shared" si="85"/>
        <v>cod81429844</v>
      </c>
      <c r="D5472">
        <v>1</v>
      </c>
      <c r="E5472">
        <v>1</v>
      </c>
      <c r="F5472" t="s">
        <v>896</v>
      </c>
      <c r="G5472" t="s">
        <v>15</v>
      </c>
      <c r="H5472" s="2">
        <f>H5456-SUMIF(G5457:G5471,"&lt;&gt;",H5457:H5471)</f>
        <v>0</v>
      </c>
    </row>
    <row r="5473" spans="1:9">
      <c r="A5473" s="1"/>
      <c r="B5473" s="1"/>
      <c r="C5473" t="str">
        <f t="shared" si="85"/>
        <v xml:space="preserve"> </v>
      </c>
      <c r="D5473" s="1"/>
      <c r="E5473" s="1"/>
      <c r="F5473" s="1"/>
      <c r="G5473" s="1"/>
      <c r="H5473" s="1"/>
      <c r="I5473" s="43"/>
    </row>
    <row r="5474" spans="1:9">
      <c r="A5474" t="s">
        <v>8</v>
      </c>
      <c r="B5474" t="s">
        <v>897</v>
      </c>
      <c r="C5474" t="str">
        <f t="shared" si="85"/>
        <v xml:space="preserve"> </v>
      </c>
      <c r="D5474">
        <v>1</v>
      </c>
      <c r="E5474">
        <v>2</v>
      </c>
      <c r="F5474" t="s">
        <v>898</v>
      </c>
      <c r="G5474" t="s">
        <v>13</v>
      </c>
      <c r="H5474" s="2">
        <f>VLOOKUP(B5474,'uc_2024-25'!D:U, 18, FALSE)</f>
        <v>0</v>
      </c>
      <c r="I5474" s="9"/>
    </row>
    <row r="5475" spans="1:9">
      <c r="A5475" s="1" t="s">
        <v>8</v>
      </c>
      <c r="B5475" s="1" t="s">
        <v>897</v>
      </c>
      <c r="C5475" t="str">
        <f t="shared" si="85"/>
        <v xml:space="preserve"> </v>
      </c>
      <c r="D5475" s="1">
        <v>1</v>
      </c>
      <c r="E5475" s="1">
        <v>2</v>
      </c>
      <c r="F5475" s="1" t="s">
        <v>898</v>
      </c>
      <c r="G5475" s="4">
        <f>VLOOKUP(B5474,'uc_2024-25'!D:AB, 25, FALSE)</f>
        <v>0</v>
      </c>
      <c r="H5475" s="3">
        <v>0</v>
      </c>
      <c r="I5475" s="9"/>
    </row>
    <row r="5476" spans="1:9">
      <c r="A5476" t="s">
        <v>8</v>
      </c>
      <c r="B5476" t="s">
        <v>897</v>
      </c>
      <c r="C5476" t="str">
        <f t="shared" si="85"/>
        <v xml:space="preserve"> </v>
      </c>
      <c r="D5476">
        <v>1</v>
      </c>
      <c r="E5476">
        <v>2</v>
      </c>
      <c r="F5476" t="s">
        <v>898</v>
      </c>
      <c r="G5476" s="3"/>
      <c r="H5476" s="3">
        <v>0</v>
      </c>
      <c r="I5476" s="9"/>
    </row>
    <row r="5477" spans="1:9">
      <c r="A5477" s="1" t="s">
        <v>8</v>
      </c>
      <c r="B5477" s="1" t="s">
        <v>897</v>
      </c>
      <c r="C5477" t="str">
        <f t="shared" si="85"/>
        <v xml:space="preserve"> </v>
      </c>
      <c r="D5477" s="1">
        <v>1</v>
      </c>
      <c r="E5477" s="1">
        <v>2</v>
      </c>
      <c r="F5477" s="1" t="s">
        <v>898</v>
      </c>
      <c r="G5477" s="3"/>
      <c r="H5477" s="3">
        <v>0</v>
      </c>
      <c r="I5477" s="9"/>
    </row>
    <row r="5478" spans="1:9">
      <c r="A5478" t="s">
        <v>8</v>
      </c>
      <c r="B5478" t="s">
        <v>897</v>
      </c>
      <c r="C5478" t="str">
        <f t="shared" si="85"/>
        <v xml:space="preserve"> </v>
      </c>
      <c r="D5478">
        <v>1</v>
      </c>
      <c r="E5478">
        <v>2</v>
      </c>
      <c r="F5478" t="s">
        <v>898</v>
      </c>
      <c r="G5478" s="3"/>
      <c r="H5478" s="3">
        <v>0</v>
      </c>
      <c r="I5478" s="9"/>
    </row>
    <row r="5479" spans="1:9">
      <c r="A5479" s="1" t="s">
        <v>8</v>
      </c>
      <c r="B5479" s="1" t="s">
        <v>897</v>
      </c>
      <c r="C5479" t="str">
        <f t="shared" si="85"/>
        <v xml:space="preserve"> </v>
      </c>
      <c r="D5479" s="1">
        <v>1</v>
      </c>
      <c r="E5479" s="1">
        <v>2</v>
      </c>
      <c r="F5479" s="1" t="s">
        <v>898</v>
      </c>
      <c r="G5479" s="3"/>
      <c r="H5479" s="3">
        <v>0</v>
      </c>
      <c r="I5479" s="9"/>
    </row>
    <row r="5480" spans="1:9">
      <c r="A5480" t="s">
        <v>8</v>
      </c>
      <c r="B5480" t="s">
        <v>897</v>
      </c>
      <c r="C5480" t="str">
        <f t="shared" si="85"/>
        <v xml:space="preserve"> </v>
      </c>
      <c r="D5480">
        <v>1</v>
      </c>
      <c r="E5480">
        <v>2</v>
      </c>
      <c r="F5480" t="s">
        <v>898</v>
      </c>
      <c r="G5480" s="3"/>
      <c r="H5480" s="3">
        <v>0</v>
      </c>
      <c r="I5480" s="9"/>
    </row>
    <row r="5481" spans="1:9">
      <c r="A5481" s="1" t="s">
        <v>8</v>
      </c>
      <c r="B5481" s="1" t="s">
        <v>897</v>
      </c>
      <c r="C5481" t="str">
        <f t="shared" si="85"/>
        <v xml:space="preserve"> </v>
      </c>
      <c r="D5481" s="1">
        <v>1</v>
      </c>
      <c r="E5481" s="1">
        <v>2</v>
      </c>
      <c r="F5481" s="1" t="s">
        <v>898</v>
      </c>
      <c r="G5481" s="3"/>
      <c r="H5481" s="3">
        <v>0</v>
      </c>
      <c r="I5481" s="9"/>
    </row>
    <row r="5482" spans="1:9">
      <c r="A5482" t="s">
        <v>8</v>
      </c>
      <c r="B5482" t="s">
        <v>897</v>
      </c>
      <c r="C5482" t="str">
        <f t="shared" si="85"/>
        <v xml:space="preserve"> </v>
      </c>
      <c r="D5482">
        <v>1</v>
      </c>
      <c r="E5482">
        <v>2</v>
      </c>
      <c r="F5482" t="s">
        <v>898</v>
      </c>
      <c r="G5482" s="3"/>
      <c r="H5482" s="3">
        <v>0</v>
      </c>
      <c r="I5482" s="9"/>
    </row>
    <row r="5483" spans="1:9">
      <c r="A5483" s="1" t="s">
        <v>8</v>
      </c>
      <c r="B5483" s="1" t="s">
        <v>897</v>
      </c>
      <c r="C5483" t="str">
        <f t="shared" si="85"/>
        <v xml:space="preserve"> </v>
      </c>
      <c r="D5483" s="1">
        <v>1</v>
      </c>
      <c r="E5483" s="1">
        <v>2</v>
      </c>
      <c r="F5483" s="1" t="s">
        <v>898</v>
      </c>
      <c r="G5483" s="3"/>
      <c r="H5483" s="3">
        <v>0</v>
      </c>
      <c r="I5483" s="9"/>
    </row>
    <row r="5484" spans="1:9">
      <c r="A5484" t="s">
        <v>8</v>
      </c>
      <c r="B5484" t="s">
        <v>897</v>
      </c>
      <c r="C5484" t="str">
        <f t="shared" si="85"/>
        <v xml:space="preserve"> </v>
      </c>
      <c r="D5484">
        <v>1</v>
      </c>
      <c r="E5484">
        <v>2</v>
      </c>
      <c r="F5484" t="s">
        <v>898</v>
      </c>
      <c r="G5484" s="3"/>
      <c r="H5484" s="3">
        <v>0</v>
      </c>
      <c r="I5484" s="9"/>
    </row>
    <row r="5485" spans="1:9">
      <c r="A5485" s="1" t="s">
        <v>8</v>
      </c>
      <c r="B5485" s="1" t="s">
        <v>897</v>
      </c>
      <c r="C5485" t="str">
        <f t="shared" si="85"/>
        <v xml:space="preserve"> </v>
      </c>
      <c r="D5485" s="1">
        <v>1</v>
      </c>
      <c r="E5485" s="1">
        <v>2</v>
      </c>
      <c r="F5485" s="1" t="s">
        <v>898</v>
      </c>
      <c r="G5485" s="3"/>
      <c r="H5485" s="3">
        <v>0</v>
      </c>
      <c r="I5485" s="9"/>
    </row>
    <row r="5486" spans="1:9">
      <c r="A5486" t="s">
        <v>8</v>
      </c>
      <c r="B5486" t="s">
        <v>897</v>
      </c>
      <c r="C5486" t="str">
        <f t="shared" si="85"/>
        <v xml:space="preserve"> </v>
      </c>
      <c r="D5486">
        <v>1</v>
      </c>
      <c r="E5486">
        <v>2</v>
      </c>
      <c r="F5486" t="s">
        <v>898</v>
      </c>
      <c r="G5486" s="3"/>
      <c r="H5486" s="3">
        <v>0</v>
      </c>
      <c r="I5486" s="9"/>
    </row>
    <row r="5487" spans="1:9">
      <c r="A5487" s="1" t="s">
        <v>8</v>
      </c>
      <c r="B5487" s="1" t="s">
        <v>897</v>
      </c>
      <c r="C5487" t="str">
        <f t="shared" si="85"/>
        <v xml:space="preserve"> </v>
      </c>
      <c r="D5487" s="1">
        <v>1</v>
      </c>
      <c r="E5487" s="1">
        <v>2</v>
      </c>
      <c r="F5487" s="1" t="s">
        <v>898</v>
      </c>
      <c r="G5487" s="3"/>
      <c r="H5487" s="3">
        <v>0</v>
      </c>
      <c r="I5487" s="9"/>
    </row>
    <row r="5488" spans="1:9">
      <c r="A5488" t="s">
        <v>8</v>
      </c>
      <c r="B5488" t="s">
        <v>897</v>
      </c>
      <c r="C5488" t="str">
        <f t="shared" si="85"/>
        <v xml:space="preserve"> </v>
      </c>
      <c r="D5488">
        <v>1</v>
      </c>
      <c r="E5488">
        <v>2</v>
      </c>
      <c r="F5488" t="s">
        <v>898</v>
      </c>
      <c r="G5488" s="3"/>
      <c r="H5488" s="3">
        <v>0</v>
      </c>
      <c r="I5488" s="9"/>
    </row>
    <row r="5489" spans="1:9">
      <c r="A5489" s="1" t="s">
        <v>8</v>
      </c>
      <c r="B5489" s="1" t="s">
        <v>897</v>
      </c>
      <c r="C5489" t="str">
        <f t="shared" si="85"/>
        <v xml:space="preserve"> </v>
      </c>
      <c r="D5489" s="1">
        <v>1</v>
      </c>
      <c r="E5489" s="1">
        <v>2</v>
      </c>
      <c r="F5489" s="1" t="s">
        <v>898</v>
      </c>
      <c r="G5489" s="3"/>
      <c r="H5489" s="3">
        <v>0</v>
      </c>
      <c r="I5489" s="9"/>
    </row>
    <row r="5490" spans="1:9">
      <c r="A5490" t="s">
        <v>8</v>
      </c>
      <c r="B5490" t="s">
        <v>897</v>
      </c>
      <c r="C5490" t="str">
        <f t="shared" si="85"/>
        <v>cod53426992</v>
      </c>
      <c r="D5490">
        <v>1</v>
      </c>
      <c r="E5490">
        <v>2</v>
      </c>
      <c r="F5490" t="s">
        <v>898</v>
      </c>
      <c r="G5490" t="s">
        <v>15</v>
      </c>
      <c r="H5490" s="2">
        <f>H5474-SUMIF(G5475:G5489,"&lt;&gt;",H5475:H5489)</f>
        <v>0</v>
      </c>
    </row>
    <row r="5491" spans="1:9">
      <c r="A5491" s="1"/>
      <c r="B5491" s="1"/>
      <c r="C5491" t="str">
        <f t="shared" si="85"/>
        <v xml:space="preserve"> </v>
      </c>
      <c r="D5491" s="1"/>
      <c r="E5491" s="1"/>
      <c r="F5491" s="1"/>
      <c r="G5491" s="1"/>
      <c r="H5491" s="1"/>
      <c r="I5491" s="43"/>
    </row>
    <row r="5492" spans="1:9" ht="29.25">
      <c r="A5492" t="s">
        <v>16</v>
      </c>
      <c r="B5492" t="s">
        <v>899</v>
      </c>
      <c r="C5492" t="str">
        <f t="shared" si="85"/>
        <v xml:space="preserve"> </v>
      </c>
      <c r="D5492">
        <v>2</v>
      </c>
      <c r="E5492">
        <v>1</v>
      </c>
      <c r="F5492" t="s">
        <v>900</v>
      </c>
      <c r="G5492" t="s">
        <v>13</v>
      </c>
      <c r="H5492" s="2">
        <f>VLOOKUP(B5492,'uc_2024-25'!D:U, 18, FALSE)</f>
        <v>98</v>
      </c>
      <c r="I5492" s="47" t="s">
        <v>901</v>
      </c>
    </row>
    <row r="5493" spans="1:9">
      <c r="A5493" s="1" t="s">
        <v>16</v>
      </c>
      <c r="B5493" s="1" t="s">
        <v>899</v>
      </c>
      <c r="C5493" t="str">
        <f t="shared" si="85"/>
        <v xml:space="preserve"> </v>
      </c>
      <c r="D5493" s="1">
        <v>2</v>
      </c>
      <c r="E5493" s="1">
        <v>1</v>
      </c>
      <c r="F5493" s="1" t="s">
        <v>900</v>
      </c>
      <c r="G5493" s="4" t="str">
        <f>VLOOKUP(B5492,'uc_2024-25'!D:AB, 25, FALSE)</f>
        <v>Maria Cristina da Fonseca Ataíde Castel-Branco Alarcão Júdice</v>
      </c>
      <c r="H5493" s="3">
        <v>42</v>
      </c>
      <c r="I5493" s="9"/>
    </row>
    <row r="5494" spans="1:9">
      <c r="A5494" t="s">
        <v>16</v>
      </c>
      <c r="B5494" t="s">
        <v>899</v>
      </c>
      <c r="C5494" t="str">
        <f t="shared" si="85"/>
        <v xml:space="preserve"> </v>
      </c>
      <c r="D5494">
        <v>2</v>
      </c>
      <c r="E5494">
        <v>1</v>
      </c>
      <c r="F5494" t="s">
        <v>900</v>
      </c>
      <c r="G5494" s="3"/>
      <c r="H5494" s="3">
        <v>42</v>
      </c>
      <c r="I5494" s="9" t="s">
        <v>902</v>
      </c>
    </row>
    <row r="5495" spans="1:9">
      <c r="A5495" s="1" t="s">
        <v>16</v>
      </c>
      <c r="B5495" s="1" t="s">
        <v>899</v>
      </c>
      <c r="C5495" t="str">
        <f t="shared" si="85"/>
        <v xml:space="preserve"> </v>
      </c>
      <c r="D5495" s="1">
        <v>2</v>
      </c>
      <c r="E5495" s="1">
        <v>1</v>
      </c>
      <c r="F5495" s="1" t="s">
        <v>900</v>
      </c>
      <c r="G5495" s="3"/>
      <c r="H5495" s="3">
        <v>0</v>
      </c>
      <c r="I5495" s="9"/>
    </row>
    <row r="5496" spans="1:9">
      <c r="A5496" t="s">
        <v>16</v>
      </c>
      <c r="B5496" t="s">
        <v>899</v>
      </c>
      <c r="C5496" t="str">
        <f t="shared" si="85"/>
        <v xml:space="preserve"> </v>
      </c>
      <c r="D5496">
        <v>2</v>
      </c>
      <c r="E5496">
        <v>1</v>
      </c>
      <c r="F5496" t="s">
        <v>900</v>
      </c>
      <c r="G5496" s="3"/>
      <c r="H5496" s="3">
        <v>0</v>
      </c>
      <c r="I5496" s="9"/>
    </row>
    <row r="5497" spans="1:9">
      <c r="A5497" s="1" t="s">
        <v>16</v>
      </c>
      <c r="B5497" s="1" t="s">
        <v>899</v>
      </c>
      <c r="C5497" t="str">
        <f t="shared" si="85"/>
        <v xml:space="preserve"> </v>
      </c>
      <c r="D5497" s="1">
        <v>2</v>
      </c>
      <c r="E5497" s="1">
        <v>1</v>
      </c>
      <c r="F5497" s="1" t="s">
        <v>900</v>
      </c>
      <c r="G5497" s="3"/>
      <c r="H5497" s="3">
        <v>0</v>
      </c>
      <c r="I5497" s="9"/>
    </row>
    <row r="5498" spans="1:9">
      <c r="A5498" t="s">
        <v>16</v>
      </c>
      <c r="B5498" t="s">
        <v>899</v>
      </c>
      <c r="C5498" t="str">
        <f t="shared" si="85"/>
        <v xml:space="preserve"> </v>
      </c>
      <c r="D5498">
        <v>2</v>
      </c>
      <c r="E5498">
        <v>1</v>
      </c>
      <c r="F5498" t="s">
        <v>900</v>
      </c>
      <c r="G5498" s="3"/>
      <c r="H5498" s="3">
        <v>0</v>
      </c>
      <c r="I5498" s="9"/>
    </row>
    <row r="5499" spans="1:9">
      <c r="A5499" s="1" t="s">
        <v>16</v>
      </c>
      <c r="B5499" s="1" t="s">
        <v>899</v>
      </c>
      <c r="C5499" t="str">
        <f t="shared" si="85"/>
        <v xml:space="preserve"> </v>
      </c>
      <c r="D5499" s="1">
        <v>2</v>
      </c>
      <c r="E5499" s="1">
        <v>1</v>
      </c>
      <c r="F5499" s="1" t="s">
        <v>900</v>
      </c>
      <c r="G5499" s="3"/>
      <c r="H5499" s="3">
        <v>0</v>
      </c>
      <c r="I5499" s="9"/>
    </row>
    <row r="5500" spans="1:9">
      <c r="A5500" t="s">
        <v>16</v>
      </c>
      <c r="B5500" t="s">
        <v>899</v>
      </c>
      <c r="C5500" t="str">
        <f t="shared" si="85"/>
        <v xml:space="preserve"> </v>
      </c>
      <c r="D5500">
        <v>2</v>
      </c>
      <c r="E5500">
        <v>1</v>
      </c>
      <c r="F5500" t="s">
        <v>900</v>
      </c>
      <c r="G5500" s="3"/>
      <c r="H5500" s="3">
        <v>0</v>
      </c>
      <c r="I5500" s="9"/>
    </row>
    <row r="5501" spans="1:9">
      <c r="A5501" s="1" t="s">
        <v>16</v>
      </c>
      <c r="B5501" s="1" t="s">
        <v>899</v>
      </c>
      <c r="C5501" t="str">
        <f t="shared" si="85"/>
        <v xml:space="preserve"> </v>
      </c>
      <c r="D5501" s="1">
        <v>2</v>
      </c>
      <c r="E5501" s="1">
        <v>1</v>
      </c>
      <c r="F5501" s="1" t="s">
        <v>900</v>
      </c>
      <c r="G5501" s="3"/>
      <c r="H5501" s="3">
        <v>0</v>
      </c>
      <c r="I5501" s="9"/>
    </row>
    <row r="5502" spans="1:9">
      <c r="A5502" t="s">
        <v>16</v>
      </c>
      <c r="B5502" t="s">
        <v>899</v>
      </c>
      <c r="C5502" t="str">
        <f t="shared" si="85"/>
        <v xml:space="preserve"> </v>
      </c>
      <c r="D5502">
        <v>2</v>
      </c>
      <c r="E5502">
        <v>1</v>
      </c>
      <c r="F5502" t="s">
        <v>900</v>
      </c>
      <c r="G5502" s="3"/>
      <c r="H5502" s="3">
        <v>0</v>
      </c>
      <c r="I5502" s="9"/>
    </row>
    <row r="5503" spans="1:9">
      <c r="A5503" s="1" t="s">
        <v>16</v>
      </c>
      <c r="B5503" s="1" t="s">
        <v>899</v>
      </c>
      <c r="C5503" t="str">
        <f t="shared" si="85"/>
        <v xml:space="preserve"> </v>
      </c>
      <c r="D5503" s="1">
        <v>2</v>
      </c>
      <c r="E5503" s="1">
        <v>1</v>
      </c>
      <c r="F5503" s="1" t="s">
        <v>900</v>
      </c>
      <c r="G5503" s="3"/>
      <c r="H5503" s="3">
        <v>0</v>
      </c>
      <c r="I5503" s="9"/>
    </row>
    <row r="5504" spans="1:9">
      <c r="A5504" t="s">
        <v>16</v>
      </c>
      <c r="B5504" t="s">
        <v>899</v>
      </c>
      <c r="C5504" t="str">
        <f t="shared" si="85"/>
        <v xml:space="preserve"> </v>
      </c>
      <c r="D5504">
        <v>2</v>
      </c>
      <c r="E5504">
        <v>1</v>
      </c>
      <c r="F5504" t="s">
        <v>900</v>
      </c>
      <c r="G5504" s="3"/>
      <c r="H5504" s="3">
        <v>0</v>
      </c>
      <c r="I5504" s="9"/>
    </row>
    <row r="5505" spans="1:9">
      <c r="A5505" s="1" t="s">
        <v>16</v>
      </c>
      <c r="B5505" s="1" t="s">
        <v>899</v>
      </c>
      <c r="C5505" t="str">
        <f t="shared" si="85"/>
        <v xml:space="preserve"> </v>
      </c>
      <c r="D5505" s="1">
        <v>2</v>
      </c>
      <c r="E5505" s="1">
        <v>1</v>
      </c>
      <c r="F5505" s="1" t="s">
        <v>900</v>
      </c>
      <c r="G5505" s="3"/>
      <c r="H5505" s="3">
        <v>0</v>
      </c>
      <c r="I5505" s="9"/>
    </row>
    <row r="5506" spans="1:9">
      <c r="A5506" t="s">
        <v>16</v>
      </c>
      <c r="B5506" t="s">
        <v>899</v>
      </c>
      <c r="C5506" t="str">
        <f t="shared" si="85"/>
        <v xml:space="preserve"> </v>
      </c>
      <c r="D5506">
        <v>2</v>
      </c>
      <c r="E5506">
        <v>1</v>
      </c>
      <c r="F5506" t="s">
        <v>900</v>
      </c>
      <c r="G5506" s="3"/>
      <c r="H5506" s="3">
        <v>0</v>
      </c>
      <c r="I5506" s="9"/>
    </row>
    <row r="5507" spans="1:9">
      <c r="A5507" s="1" t="s">
        <v>16</v>
      </c>
      <c r="B5507" s="1" t="s">
        <v>899</v>
      </c>
      <c r="C5507" t="str">
        <f t="shared" ref="C5507:C5570" si="86">IF(G5507="Em falta (positivo); A mais (negativo):",B5507," ")</f>
        <v xml:space="preserve"> </v>
      </c>
      <c r="D5507" s="1">
        <v>2</v>
      </c>
      <c r="E5507" s="1">
        <v>1</v>
      </c>
      <c r="F5507" s="1" t="s">
        <v>900</v>
      </c>
      <c r="G5507" s="3"/>
      <c r="H5507" s="3">
        <v>0</v>
      </c>
      <c r="I5507" s="9"/>
    </row>
    <row r="5508" spans="1:9">
      <c r="A5508" t="s">
        <v>16</v>
      </c>
      <c r="B5508" t="s">
        <v>899</v>
      </c>
      <c r="C5508" t="str">
        <f t="shared" si="86"/>
        <v>1622</v>
      </c>
      <c r="D5508">
        <v>2</v>
      </c>
      <c r="E5508">
        <v>1</v>
      </c>
      <c r="F5508" t="s">
        <v>900</v>
      </c>
      <c r="G5508" t="s">
        <v>15</v>
      </c>
      <c r="H5508" s="2">
        <f>H5492-SUMIF(G5493:G5507,"&lt;&gt;",H5493:H5507)</f>
        <v>56</v>
      </c>
    </row>
    <row r="5509" spans="1:9">
      <c r="A5509" s="1"/>
      <c r="B5509" s="1"/>
      <c r="C5509" t="str">
        <f t="shared" si="86"/>
        <v xml:space="preserve"> </v>
      </c>
      <c r="D5509" s="1"/>
      <c r="E5509" s="1"/>
      <c r="F5509" s="1"/>
      <c r="G5509" s="1"/>
      <c r="H5509" s="1"/>
      <c r="I5509" s="43"/>
    </row>
    <row r="5510" spans="1:9">
      <c r="A5510" t="s">
        <v>16</v>
      </c>
      <c r="B5510" t="s">
        <v>903</v>
      </c>
      <c r="C5510" t="str">
        <f t="shared" si="86"/>
        <v xml:space="preserve"> </v>
      </c>
      <c r="D5510">
        <v>1</v>
      </c>
      <c r="E5510">
        <v>2</v>
      </c>
      <c r="F5510" t="s">
        <v>904</v>
      </c>
      <c r="G5510" t="s">
        <v>13</v>
      </c>
      <c r="H5510" s="2">
        <f>VLOOKUP(B5510,'uc_2024-25'!D:U, 18, FALSE)</f>
        <v>84</v>
      </c>
      <c r="I5510" s="9"/>
    </row>
    <row r="5511" spans="1:9">
      <c r="A5511" s="1" t="s">
        <v>16</v>
      </c>
      <c r="B5511" s="1" t="s">
        <v>903</v>
      </c>
      <c r="C5511" t="str">
        <f t="shared" si="86"/>
        <v xml:space="preserve"> </v>
      </c>
      <c r="D5511" s="1">
        <v>1</v>
      </c>
      <c r="E5511" s="1">
        <v>2</v>
      </c>
      <c r="F5511" s="1" t="s">
        <v>904</v>
      </c>
      <c r="G5511" s="4" t="str">
        <f>VLOOKUP(B5510,'uc_2024-25'!D:AB, 25, FALSE)</f>
        <v>Ana Paula Ferreira Ramos</v>
      </c>
      <c r="H5511" s="3">
        <v>36</v>
      </c>
      <c r="I5511" s="9"/>
    </row>
    <row r="5512" spans="1:9">
      <c r="A5512" t="s">
        <v>16</v>
      </c>
      <c r="B5512" t="s">
        <v>903</v>
      </c>
      <c r="C5512" t="str">
        <f t="shared" si="86"/>
        <v xml:space="preserve"> </v>
      </c>
      <c r="D5512">
        <v>1</v>
      </c>
      <c r="E5512">
        <v>2</v>
      </c>
      <c r="F5512" t="s">
        <v>904</v>
      </c>
      <c r="G5512" s="3" t="s">
        <v>32</v>
      </c>
      <c r="H5512" s="3">
        <v>10</v>
      </c>
      <c r="I5512" s="9"/>
    </row>
    <row r="5513" spans="1:9">
      <c r="A5513" s="1" t="s">
        <v>16</v>
      </c>
      <c r="B5513" s="1" t="s">
        <v>903</v>
      </c>
      <c r="C5513" t="str">
        <f t="shared" si="86"/>
        <v xml:space="preserve"> </v>
      </c>
      <c r="D5513" s="1">
        <v>1</v>
      </c>
      <c r="E5513" s="1">
        <v>2</v>
      </c>
      <c r="F5513" s="1" t="s">
        <v>904</v>
      </c>
      <c r="G5513" s="3" t="s">
        <v>24</v>
      </c>
      <c r="H5513" s="3">
        <v>10</v>
      </c>
      <c r="I5513" s="9"/>
    </row>
    <row r="5514" spans="1:9">
      <c r="A5514" t="s">
        <v>16</v>
      </c>
      <c r="B5514" t="s">
        <v>903</v>
      </c>
      <c r="C5514" t="str">
        <f t="shared" si="86"/>
        <v xml:space="preserve"> </v>
      </c>
      <c r="D5514">
        <v>1</v>
      </c>
      <c r="E5514">
        <v>2</v>
      </c>
      <c r="F5514" t="s">
        <v>904</v>
      </c>
      <c r="G5514" s="3" t="s">
        <v>742</v>
      </c>
      <c r="H5514" s="3">
        <v>10</v>
      </c>
      <c r="I5514" s="9"/>
    </row>
    <row r="5515" spans="1:9">
      <c r="A5515" s="1" t="s">
        <v>16</v>
      </c>
      <c r="B5515" s="1" t="s">
        <v>903</v>
      </c>
      <c r="C5515" t="str">
        <f t="shared" si="86"/>
        <v xml:space="preserve"> </v>
      </c>
      <c r="D5515" s="1">
        <v>1</v>
      </c>
      <c r="E5515" s="1">
        <v>2</v>
      </c>
      <c r="F5515" s="1" t="s">
        <v>904</v>
      </c>
      <c r="G5515" s="3" t="s">
        <v>783</v>
      </c>
      <c r="H5515" s="3">
        <v>8</v>
      </c>
      <c r="I5515" s="9"/>
    </row>
    <row r="5516" spans="1:9">
      <c r="A5516" t="s">
        <v>16</v>
      </c>
      <c r="B5516" t="s">
        <v>903</v>
      </c>
      <c r="C5516" t="str">
        <f t="shared" si="86"/>
        <v xml:space="preserve"> </v>
      </c>
      <c r="D5516">
        <v>1</v>
      </c>
      <c r="E5516">
        <v>2</v>
      </c>
      <c r="F5516" t="s">
        <v>904</v>
      </c>
      <c r="G5516" s="3" t="s">
        <v>54</v>
      </c>
      <c r="H5516" s="3">
        <v>10</v>
      </c>
      <c r="I5516" s="9"/>
    </row>
    <row r="5517" spans="1:9">
      <c r="A5517" s="1" t="s">
        <v>16</v>
      </c>
      <c r="B5517" s="1" t="s">
        <v>903</v>
      </c>
      <c r="C5517" t="str">
        <f t="shared" si="86"/>
        <v xml:space="preserve"> </v>
      </c>
      <c r="D5517" s="1">
        <v>1</v>
      </c>
      <c r="E5517" s="1">
        <v>2</v>
      </c>
      <c r="F5517" s="1" t="s">
        <v>904</v>
      </c>
      <c r="G5517" s="3"/>
      <c r="H5517" s="3">
        <v>0</v>
      </c>
      <c r="I5517" s="9"/>
    </row>
    <row r="5518" spans="1:9">
      <c r="A5518" t="s">
        <v>16</v>
      </c>
      <c r="B5518" t="s">
        <v>903</v>
      </c>
      <c r="C5518" t="str">
        <f t="shared" si="86"/>
        <v xml:space="preserve"> </v>
      </c>
      <c r="D5518">
        <v>1</v>
      </c>
      <c r="E5518">
        <v>2</v>
      </c>
      <c r="F5518" t="s">
        <v>904</v>
      </c>
      <c r="G5518" s="3"/>
      <c r="H5518" s="3">
        <v>0</v>
      </c>
      <c r="I5518" s="9"/>
    </row>
    <row r="5519" spans="1:9">
      <c r="A5519" s="1" t="s">
        <v>16</v>
      </c>
      <c r="B5519" s="1" t="s">
        <v>903</v>
      </c>
      <c r="C5519" t="str">
        <f t="shared" si="86"/>
        <v xml:space="preserve"> </v>
      </c>
      <c r="D5519" s="1">
        <v>1</v>
      </c>
      <c r="E5519" s="1">
        <v>2</v>
      </c>
      <c r="F5519" s="1" t="s">
        <v>904</v>
      </c>
      <c r="G5519" s="3"/>
      <c r="H5519" s="3">
        <v>0</v>
      </c>
      <c r="I5519" s="9"/>
    </row>
    <row r="5520" spans="1:9">
      <c r="A5520" t="s">
        <v>16</v>
      </c>
      <c r="B5520" t="s">
        <v>903</v>
      </c>
      <c r="C5520" t="str">
        <f t="shared" si="86"/>
        <v xml:space="preserve"> </v>
      </c>
      <c r="D5520">
        <v>1</v>
      </c>
      <c r="E5520">
        <v>2</v>
      </c>
      <c r="F5520" t="s">
        <v>904</v>
      </c>
      <c r="G5520" s="3"/>
      <c r="H5520" s="3">
        <v>0</v>
      </c>
      <c r="I5520" s="9"/>
    </row>
    <row r="5521" spans="1:9">
      <c r="A5521" s="1" t="s">
        <v>16</v>
      </c>
      <c r="B5521" s="1" t="s">
        <v>903</v>
      </c>
      <c r="C5521" t="str">
        <f t="shared" si="86"/>
        <v xml:space="preserve"> </v>
      </c>
      <c r="D5521" s="1">
        <v>1</v>
      </c>
      <c r="E5521" s="1">
        <v>2</v>
      </c>
      <c r="F5521" s="1" t="s">
        <v>904</v>
      </c>
      <c r="G5521" s="3"/>
      <c r="H5521" s="3">
        <v>0</v>
      </c>
      <c r="I5521" s="9"/>
    </row>
    <row r="5522" spans="1:9">
      <c r="A5522" t="s">
        <v>16</v>
      </c>
      <c r="B5522" t="s">
        <v>903</v>
      </c>
      <c r="C5522" t="str">
        <f t="shared" si="86"/>
        <v xml:space="preserve"> </v>
      </c>
      <c r="D5522">
        <v>1</v>
      </c>
      <c r="E5522">
        <v>2</v>
      </c>
      <c r="F5522" t="s">
        <v>904</v>
      </c>
      <c r="G5522" s="3"/>
      <c r="H5522" s="3">
        <v>0</v>
      </c>
      <c r="I5522" s="9"/>
    </row>
    <row r="5523" spans="1:9">
      <c r="A5523" s="1" t="s">
        <v>16</v>
      </c>
      <c r="B5523" s="1" t="s">
        <v>903</v>
      </c>
      <c r="C5523" t="str">
        <f t="shared" si="86"/>
        <v xml:space="preserve"> </v>
      </c>
      <c r="D5523" s="1">
        <v>1</v>
      </c>
      <c r="E5523" s="1">
        <v>2</v>
      </c>
      <c r="F5523" s="1" t="s">
        <v>904</v>
      </c>
      <c r="G5523" s="3"/>
      <c r="H5523" s="3">
        <v>0</v>
      </c>
      <c r="I5523" s="9"/>
    </row>
    <row r="5524" spans="1:9">
      <c r="A5524" t="s">
        <v>16</v>
      </c>
      <c r="B5524" t="s">
        <v>903</v>
      </c>
      <c r="C5524" t="str">
        <f t="shared" si="86"/>
        <v xml:space="preserve"> </v>
      </c>
      <c r="D5524">
        <v>1</v>
      </c>
      <c r="E5524">
        <v>2</v>
      </c>
      <c r="F5524" t="s">
        <v>904</v>
      </c>
      <c r="G5524" s="3"/>
      <c r="H5524" s="3">
        <v>0</v>
      </c>
      <c r="I5524" s="9"/>
    </row>
    <row r="5525" spans="1:9">
      <c r="A5525" s="1" t="s">
        <v>16</v>
      </c>
      <c r="B5525" s="1" t="s">
        <v>903</v>
      </c>
      <c r="C5525" t="str">
        <f t="shared" si="86"/>
        <v xml:space="preserve"> </v>
      </c>
      <c r="D5525" s="1">
        <v>1</v>
      </c>
      <c r="E5525" s="1">
        <v>2</v>
      </c>
      <c r="F5525" s="1" t="s">
        <v>904</v>
      </c>
      <c r="G5525" s="3"/>
      <c r="H5525" s="3">
        <v>0</v>
      </c>
      <c r="I5525" s="9"/>
    </row>
    <row r="5526" spans="1:9">
      <c r="A5526" t="s">
        <v>16</v>
      </c>
      <c r="B5526" t="s">
        <v>903</v>
      </c>
      <c r="C5526" t="str">
        <f t="shared" si="86"/>
        <v>1489</v>
      </c>
      <c r="D5526">
        <v>1</v>
      </c>
      <c r="E5526">
        <v>2</v>
      </c>
      <c r="F5526" t="s">
        <v>904</v>
      </c>
      <c r="G5526" t="s">
        <v>15</v>
      </c>
      <c r="H5526" s="2">
        <f>H5510-SUMIF(G5511:G5525,"&lt;&gt;",H5511:H5525)</f>
        <v>0</v>
      </c>
    </row>
    <row r="5527" spans="1:9">
      <c r="A5527" s="1"/>
      <c r="B5527" s="1"/>
      <c r="C5527" t="str">
        <f t="shared" si="86"/>
        <v xml:space="preserve"> </v>
      </c>
      <c r="D5527" s="1"/>
      <c r="E5527" s="1"/>
      <c r="F5527" s="1"/>
      <c r="G5527" s="1"/>
      <c r="H5527" s="1"/>
      <c r="I5527" s="43"/>
    </row>
    <row r="5528" spans="1:9">
      <c r="A5528" t="s">
        <v>16</v>
      </c>
      <c r="B5528" t="s">
        <v>905</v>
      </c>
      <c r="C5528" t="str">
        <f t="shared" si="86"/>
        <v xml:space="preserve"> </v>
      </c>
      <c r="D5528">
        <v>1</v>
      </c>
      <c r="E5528">
        <v>2</v>
      </c>
      <c r="F5528" t="s">
        <v>906</v>
      </c>
      <c r="G5528" t="s">
        <v>13</v>
      </c>
      <c r="H5528" s="2">
        <f>VLOOKUP(B5528,'uc_2024-25'!D:U, 18, FALSE)</f>
        <v>56</v>
      </c>
      <c r="I5528" s="9"/>
    </row>
    <row r="5529" spans="1:9">
      <c r="A5529" s="1" t="s">
        <v>16</v>
      </c>
      <c r="B5529" s="1" t="s">
        <v>905</v>
      </c>
      <c r="C5529" t="str">
        <f t="shared" si="86"/>
        <v xml:space="preserve"> </v>
      </c>
      <c r="D5529" s="1">
        <v>1</v>
      </c>
      <c r="E5529" s="1">
        <v>2</v>
      </c>
      <c r="F5529" s="1" t="s">
        <v>906</v>
      </c>
      <c r="G5529" s="4" t="str">
        <f>VLOOKUP(B5528,'uc_2024-25'!D:AB, 25, FALSE)</f>
        <v>Ana Paula Ferreira Ramos</v>
      </c>
      <c r="H5529" s="3">
        <v>19</v>
      </c>
      <c r="I5529" s="9"/>
    </row>
    <row r="5530" spans="1:9">
      <c r="A5530" t="s">
        <v>16</v>
      </c>
      <c r="B5530" t="s">
        <v>905</v>
      </c>
      <c r="C5530" t="str">
        <f t="shared" si="86"/>
        <v xml:space="preserve"> </v>
      </c>
      <c r="D5530">
        <v>1</v>
      </c>
      <c r="E5530">
        <v>2</v>
      </c>
      <c r="F5530" t="s">
        <v>906</v>
      </c>
      <c r="G5530" s="3" t="s">
        <v>54</v>
      </c>
      <c r="H5530" s="3">
        <v>10</v>
      </c>
      <c r="I5530" s="9"/>
    </row>
    <row r="5531" spans="1:9">
      <c r="A5531" s="1" t="s">
        <v>16</v>
      </c>
      <c r="B5531" s="1" t="s">
        <v>905</v>
      </c>
      <c r="C5531" t="str">
        <f t="shared" si="86"/>
        <v xml:space="preserve"> </v>
      </c>
      <c r="D5531" s="1">
        <v>1</v>
      </c>
      <c r="E5531" s="1">
        <v>2</v>
      </c>
      <c r="F5531" s="1" t="s">
        <v>906</v>
      </c>
      <c r="G5531" s="3" t="s">
        <v>32</v>
      </c>
      <c r="H5531" s="3">
        <v>10</v>
      </c>
      <c r="I5531" s="9"/>
    </row>
    <row r="5532" spans="1:9">
      <c r="A5532" t="s">
        <v>16</v>
      </c>
      <c r="B5532" t="s">
        <v>905</v>
      </c>
      <c r="C5532" t="str">
        <f t="shared" si="86"/>
        <v xml:space="preserve"> </v>
      </c>
      <c r="D5532">
        <v>1</v>
      </c>
      <c r="E5532">
        <v>2</v>
      </c>
      <c r="F5532" t="s">
        <v>906</v>
      </c>
      <c r="G5532" s="3" t="s">
        <v>783</v>
      </c>
      <c r="H5532" s="3">
        <v>17</v>
      </c>
      <c r="I5532" s="9"/>
    </row>
    <row r="5533" spans="1:9">
      <c r="A5533" s="1" t="s">
        <v>16</v>
      </c>
      <c r="B5533" s="1" t="s">
        <v>905</v>
      </c>
      <c r="C5533" t="str">
        <f t="shared" si="86"/>
        <v xml:space="preserve"> </v>
      </c>
      <c r="D5533" s="1">
        <v>1</v>
      </c>
      <c r="E5533" s="1">
        <v>2</v>
      </c>
      <c r="F5533" s="1" t="s">
        <v>906</v>
      </c>
      <c r="G5533" s="3"/>
      <c r="H5533" s="3">
        <v>0</v>
      </c>
      <c r="I5533" s="9"/>
    </row>
    <row r="5534" spans="1:9">
      <c r="A5534" t="s">
        <v>16</v>
      </c>
      <c r="B5534" t="s">
        <v>905</v>
      </c>
      <c r="C5534" t="str">
        <f t="shared" si="86"/>
        <v xml:space="preserve"> </v>
      </c>
      <c r="D5534">
        <v>1</v>
      </c>
      <c r="E5534">
        <v>2</v>
      </c>
      <c r="F5534" t="s">
        <v>906</v>
      </c>
      <c r="G5534" s="3"/>
      <c r="H5534" s="3">
        <v>0</v>
      </c>
      <c r="I5534" s="9"/>
    </row>
    <row r="5535" spans="1:9">
      <c r="A5535" s="1" t="s">
        <v>16</v>
      </c>
      <c r="B5535" s="1" t="s">
        <v>905</v>
      </c>
      <c r="C5535" t="str">
        <f t="shared" si="86"/>
        <v xml:space="preserve"> </v>
      </c>
      <c r="D5535" s="1">
        <v>1</v>
      </c>
      <c r="E5535" s="1">
        <v>2</v>
      </c>
      <c r="F5535" s="1" t="s">
        <v>906</v>
      </c>
      <c r="G5535" s="3"/>
      <c r="H5535" s="3">
        <v>0</v>
      </c>
      <c r="I5535" s="9"/>
    </row>
    <row r="5536" spans="1:9">
      <c r="A5536" t="s">
        <v>16</v>
      </c>
      <c r="B5536" t="s">
        <v>905</v>
      </c>
      <c r="C5536" t="str">
        <f t="shared" si="86"/>
        <v xml:space="preserve"> </v>
      </c>
      <c r="D5536">
        <v>1</v>
      </c>
      <c r="E5536">
        <v>2</v>
      </c>
      <c r="F5536" t="s">
        <v>906</v>
      </c>
      <c r="G5536" s="3"/>
      <c r="H5536" s="3">
        <v>0</v>
      </c>
      <c r="I5536" s="9"/>
    </row>
    <row r="5537" spans="1:9">
      <c r="A5537" s="1" t="s">
        <v>16</v>
      </c>
      <c r="B5537" s="1" t="s">
        <v>905</v>
      </c>
      <c r="C5537" t="str">
        <f t="shared" si="86"/>
        <v xml:space="preserve"> </v>
      </c>
      <c r="D5537" s="1">
        <v>1</v>
      </c>
      <c r="E5537" s="1">
        <v>2</v>
      </c>
      <c r="F5537" s="1" t="s">
        <v>906</v>
      </c>
      <c r="G5537" s="3"/>
      <c r="H5537" s="3">
        <v>0</v>
      </c>
      <c r="I5537" s="9"/>
    </row>
    <row r="5538" spans="1:9">
      <c r="A5538" t="s">
        <v>16</v>
      </c>
      <c r="B5538" t="s">
        <v>905</v>
      </c>
      <c r="C5538" t="str">
        <f t="shared" si="86"/>
        <v xml:space="preserve"> </v>
      </c>
      <c r="D5538">
        <v>1</v>
      </c>
      <c r="E5538">
        <v>2</v>
      </c>
      <c r="F5538" t="s">
        <v>906</v>
      </c>
      <c r="G5538" s="3"/>
      <c r="H5538" s="3">
        <v>0</v>
      </c>
      <c r="I5538" s="9"/>
    </row>
    <row r="5539" spans="1:9">
      <c r="A5539" s="1" t="s">
        <v>16</v>
      </c>
      <c r="B5539" s="1" t="s">
        <v>905</v>
      </c>
      <c r="C5539" t="str">
        <f t="shared" si="86"/>
        <v xml:space="preserve"> </v>
      </c>
      <c r="D5539" s="1">
        <v>1</v>
      </c>
      <c r="E5539" s="1">
        <v>2</v>
      </c>
      <c r="F5539" s="1" t="s">
        <v>906</v>
      </c>
      <c r="G5539" s="3"/>
      <c r="H5539" s="3">
        <v>0</v>
      </c>
      <c r="I5539" s="9"/>
    </row>
    <row r="5540" spans="1:9">
      <c r="A5540" t="s">
        <v>16</v>
      </c>
      <c r="B5540" t="s">
        <v>905</v>
      </c>
      <c r="C5540" t="str">
        <f t="shared" si="86"/>
        <v xml:space="preserve"> </v>
      </c>
      <c r="D5540">
        <v>1</v>
      </c>
      <c r="E5540">
        <v>2</v>
      </c>
      <c r="F5540" t="s">
        <v>906</v>
      </c>
      <c r="G5540" s="3"/>
      <c r="H5540" s="3">
        <v>0</v>
      </c>
      <c r="I5540" s="9"/>
    </row>
    <row r="5541" spans="1:9">
      <c r="A5541" s="1" t="s">
        <v>16</v>
      </c>
      <c r="B5541" s="1" t="s">
        <v>905</v>
      </c>
      <c r="C5541" t="str">
        <f t="shared" si="86"/>
        <v xml:space="preserve"> </v>
      </c>
      <c r="D5541" s="1">
        <v>1</v>
      </c>
      <c r="E5541" s="1">
        <v>2</v>
      </c>
      <c r="F5541" s="1" t="s">
        <v>906</v>
      </c>
      <c r="G5541" s="3"/>
      <c r="H5541" s="3">
        <v>0</v>
      </c>
      <c r="I5541" s="9"/>
    </row>
    <row r="5542" spans="1:9">
      <c r="A5542" t="s">
        <v>16</v>
      </c>
      <c r="B5542" t="s">
        <v>905</v>
      </c>
      <c r="C5542" t="str">
        <f t="shared" si="86"/>
        <v xml:space="preserve"> </v>
      </c>
      <c r="D5542">
        <v>1</v>
      </c>
      <c r="E5542">
        <v>2</v>
      </c>
      <c r="F5542" t="s">
        <v>906</v>
      </c>
      <c r="G5542" s="3"/>
      <c r="H5542" s="3">
        <v>0</v>
      </c>
      <c r="I5542" s="9"/>
    </row>
    <row r="5543" spans="1:9">
      <c r="A5543" s="1" t="s">
        <v>16</v>
      </c>
      <c r="B5543" s="1" t="s">
        <v>905</v>
      </c>
      <c r="C5543" t="str">
        <f t="shared" si="86"/>
        <v xml:space="preserve"> </v>
      </c>
      <c r="D5543" s="1">
        <v>1</v>
      </c>
      <c r="E5543" s="1">
        <v>2</v>
      </c>
      <c r="F5543" s="1" t="s">
        <v>906</v>
      </c>
      <c r="G5543" s="3"/>
      <c r="H5543" s="3">
        <v>0</v>
      </c>
      <c r="I5543" s="9"/>
    </row>
    <row r="5544" spans="1:9">
      <c r="A5544" t="s">
        <v>16</v>
      </c>
      <c r="B5544" t="s">
        <v>905</v>
      </c>
      <c r="C5544" t="str">
        <f t="shared" si="86"/>
        <v>1569</v>
      </c>
      <c r="D5544">
        <v>1</v>
      </c>
      <c r="E5544">
        <v>2</v>
      </c>
      <c r="F5544" t="s">
        <v>906</v>
      </c>
      <c r="G5544" t="s">
        <v>15</v>
      </c>
      <c r="H5544" s="2">
        <f>H5528-SUMIF(G5529:G5543,"&lt;&gt;",H5529:H5543)</f>
        <v>0</v>
      </c>
    </row>
    <row r="5545" spans="1:9">
      <c r="A5545" s="1"/>
      <c r="B5545" s="1"/>
      <c r="C5545" t="str">
        <f t="shared" si="86"/>
        <v xml:space="preserve"> </v>
      </c>
      <c r="D5545" s="1"/>
      <c r="E5545" s="1"/>
      <c r="F5545" s="1"/>
      <c r="G5545" s="1"/>
      <c r="H5545" s="1"/>
      <c r="I5545" s="43"/>
    </row>
    <row r="5546" spans="1:9">
      <c r="A5546" t="s">
        <v>34</v>
      </c>
      <c r="B5546" t="s">
        <v>907</v>
      </c>
      <c r="C5546" t="str">
        <f t="shared" si="86"/>
        <v xml:space="preserve"> </v>
      </c>
      <c r="D5546">
        <v>2</v>
      </c>
      <c r="E5546">
        <v>1</v>
      </c>
      <c r="F5546" t="s">
        <v>908</v>
      </c>
      <c r="G5546" t="s">
        <v>13</v>
      </c>
      <c r="H5546" s="2">
        <f>VLOOKUP(B5546,'uc_2024-25'!D:U, 18, FALSE)</f>
        <v>112</v>
      </c>
      <c r="I5546" s="9"/>
    </row>
    <row r="5547" spans="1:9">
      <c r="A5547" s="1" t="s">
        <v>34</v>
      </c>
      <c r="B5547" s="1" t="s">
        <v>907</v>
      </c>
      <c r="C5547" t="str">
        <f t="shared" si="86"/>
        <v xml:space="preserve"> </v>
      </c>
      <c r="D5547" s="1">
        <v>2</v>
      </c>
      <c r="E5547" s="1">
        <v>1</v>
      </c>
      <c r="F5547" s="1" t="s">
        <v>908</v>
      </c>
      <c r="G5547" s="4" t="str">
        <f>VLOOKUP(B5546,'uc_2024-25'!D:AB, 25, FALSE)</f>
        <v>José Carlos Franco Santos Silva</v>
      </c>
      <c r="H5547" s="3">
        <v>46</v>
      </c>
      <c r="I5547" s="9"/>
    </row>
    <row r="5548" spans="1:9">
      <c r="A5548" t="s">
        <v>34</v>
      </c>
      <c r="B5548" t="s">
        <v>907</v>
      </c>
      <c r="C5548" t="str">
        <f t="shared" si="86"/>
        <v xml:space="preserve"> </v>
      </c>
      <c r="D5548">
        <v>2</v>
      </c>
      <c r="E5548">
        <v>1</v>
      </c>
      <c r="F5548" t="s">
        <v>908</v>
      </c>
      <c r="G5548" s="3" t="s">
        <v>24</v>
      </c>
      <c r="H5548" s="3">
        <v>26</v>
      </c>
      <c r="I5548" s="9"/>
    </row>
    <row r="5549" spans="1:9">
      <c r="A5549" s="1" t="s">
        <v>34</v>
      </c>
      <c r="B5549" s="1" t="s">
        <v>907</v>
      </c>
      <c r="C5549" t="str">
        <f t="shared" si="86"/>
        <v xml:space="preserve"> </v>
      </c>
      <c r="D5549" s="1">
        <v>2</v>
      </c>
      <c r="E5549" s="1">
        <v>1</v>
      </c>
      <c r="F5549" s="1" t="s">
        <v>908</v>
      </c>
      <c r="G5549" s="3" t="s">
        <v>531</v>
      </c>
      <c r="H5549" s="3">
        <v>20</v>
      </c>
      <c r="I5549" s="9"/>
    </row>
    <row r="5550" spans="1:9">
      <c r="A5550" t="s">
        <v>34</v>
      </c>
      <c r="B5550" t="s">
        <v>907</v>
      </c>
      <c r="C5550" t="str">
        <f t="shared" si="86"/>
        <v xml:space="preserve"> </v>
      </c>
      <c r="D5550">
        <v>2</v>
      </c>
      <c r="E5550">
        <v>1</v>
      </c>
      <c r="F5550" t="s">
        <v>908</v>
      </c>
      <c r="G5550" s="3" t="s">
        <v>742</v>
      </c>
      <c r="H5550" s="3">
        <v>20</v>
      </c>
      <c r="I5550" s="9"/>
    </row>
    <row r="5551" spans="1:9">
      <c r="A5551" s="1" t="s">
        <v>34</v>
      </c>
      <c r="B5551" s="1" t="s">
        <v>907</v>
      </c>
      <c r="C5551" t="str">
        <f t="shared" si="86"/>
        <v xml:space="preserve"> </v>
      </c>
      <c r="D5551" s="1">
        <v>2</v>
      </c>
      <c r="E5551" s="1">
        <v>1</v>
      </c>
      <c r="F5551" s="1" t="s">
        <v>908</v>
      </c>
      <c r="G5551" s="3"/>
      <c r="H5551" s="3">
        <v>0</v>
      </c>
      <c r="I5551" s="9"/>
    </row>
    <row r="5552" spans="1:9">
      <c r="A5552" t="s">
        <v>34</v>
      </c>
      <c r="B5552" t="s">
        <v>907</v>
      </c>
      <c r="C5552" t="str">
        <f t="shared" si="86"/>
        <v xml:space="preserve"> </v>
      </c>
      <c r="D5552">
        <v>2</v>
      </c>
      <c r="E5552">
        <v>1</v>
      </c>
      <c r="F5552" t="s">
        <v>908</v>
      </c>
      <c r="G5552" s="3"/>
      <c r="H5552" s="3">
        <v>0</v>
      </c>
      <c r="I5552" s="9"/>
    </row>
    <row r="5553" spans="1:9">
      <c r="A5553" s="1" t="s">
        <v>34</v>
      </c>
      <c r="B5553" s="1" t="s">
        <v>907</v>
      </c>
      <c r="C5553" t="str">
        <f t="shared" si="86"/>
        <v xml:space="preserve"> </v>
      </c>
      <c r="D5553" s="1">
        <v>2</v>
      </c>
      <c r="E5553" s="1">
        <v>1</v>
      </c>
      <c r="F5553" s="1" t="s">
        <v>908</v>
      </c>
      <c r="G5553" s="3"/>
      <c r="H5553" s="3">
        <v>0</v>
      </c>
      <c r="I5553" s="9"/>
    </row>
    <row r="5554" spans="1:9">
      <c r="A5554" t="s">
        <v>34</v>
      </c>
      <c r="B5554" t="s">
        <v>907</v>
      </c>
      <c r="C5554" t="str">
        <f t="shared" si="86"/>
        <v xml:space="preserve"> </v>
      </c>
      <c r="D5554">
        <v>2</v>
      </c>
      <c r="E5554">
        <v>1</v>
      </c>
      <c r="F5554" t="s">
        <v>908</v>
      </c>
      <c r="G5554" s="3"/>
      <c r="H5554" s="3">
        <v>0</v>
      </c>
      <c r="I5554" s="9"/>
    </row>
    <row r="5555" spans="1:9">
      <c r="A5555" s="1" t="s">
        <v>34</v>
      </c>
      <c r="B5555" s="1" t="s">
        <v>907</v>
      </c>
      <c r="C5555" t="str">
        <f t="shared" si="86"/>
        <v xml:space="preserve"> </v>
      </c>
      <c r="D5555" s="1">
        <v>2</v>
      </c>
      <c r="E5555" s="1">
        <v>1</v>
      </c>
      <c r="F5555" s="1" t="s">
        <v>908</v>
      </c>
      <c r="G5555" s="3"/>
      <c r="H5555" s="3">
        <v>0</v>
      </c>
      <c r="I5555" s="9"/>
    </row>
    <row r="5556" spans="1:9">
      <c r="A5556" t="s">
        <v>34</v>
      </c>
      <c r="B5556" t="s">
        <v>907</v>
      </c>
      <c r="C5556" t="str">
        <f t="shared" si="86"/>
        <v xml:space="preserve"> </v>
      </c>
      <c r="D5556">
        <v>2</v>
      </c>
      <c r="E5556">
        <v>1</v>
      </c>
      <c r="F5556" t="s">
        <v>908</v>
      </c>
      <c r="G5556" s="3"/>
      <c r="H5556" s="3">
        <v>0</v>
      </c>
      <c r="I5556" s="9"/>
    </row>
    <row r="5557" spans="1:9">
      <c r="A5557" s="1" t="s">
        <v>34</v>
      </c>
      <c r="B5557" s="1" t="s">
        <v>907</v>
      </c>
      <c r="C5557" t="str">
        <f t="shared" si="86"/>
        <v xml:space="preserve"> </v>
      </c>
      <c r="D5557" s="1">
        <v>2</v>
      </c>
      <c r="E5557" s="1">
        <v>1</v>
      </c>
      <c r="F5557" s="1" t="s">
        <v>908</v>
      </c>
      <c r="G5557" s="3"/>
      <c r="H5557" s="3">
        <v>0</v>
      </c>
      <c r="I5557" s="9"/>
    </row>
    <row r="5558" spans="1:9">
      <c r="A5558" t="s">
        <v>34</v>
      </c>
      <c r="B5558" t="s">
        <v>907</v>
      </c>
      <c r="C5558" t="str">
        <f t="shared" si="86"/>
        <v xml:space="preserve"> </v>
      </c>
      <c r="D5558">
        <v>2</v>
      </c>
      <c r="E5558">
        <v>1</v>
      </c>
      <c r="F5558" t="s">
        <v>908</v>
      </c>
      <c r="G5558" s="3"/>
      <c r="H5558" s="3">
        <v>0</v>
      </c>
      <c r="I5558" s="9"/>
    </row>
    <row r="5559" spans="1:9">
      <c r="A5559" s="1" t="s">
        <v>34</v>
      </c>
      <c r="B5559" s="1" t="s">
        <v>907</v>
      </c>
      <c r="C5559" t="str">
        <f t="shared" si="86"/>
        <v xml:space="preserve"> </v>
      </c>
      <c r="D5559" s="1">
        <v>2</v>
      </c>
      <c r="E5559" s="1">
        <v>1</v>
      </c>
      <c r="F5559" s="1" t="s">
        <v>908</v>
      </c>
      <c r="G5559" s="3"/>
      <c r="H5559" s="3">
        <v>0</v>
      </c>
      <c r="I5559" s="9"/>
    </row>
    <row r="5560" spans="1:9">
      <c r="A5560" t="s">
        <v>34</v>
      </c>
      <c r="B5560" t="s">
        <v>907</v>
      </c>
      <c r="C5560" t="str">
        <f t="shared" si="86"/>
        <v xml:space="preserve"> </v>
      </c>
      <c r="D5560">
        <v>2</v>
      </c>
      <c r="E5560">
        <v>1</v>
      </c>
      <c r="F5560" t="s">
        <v>908</v>
      </c>
      <c r="G5560" s="3"/>
      <c r="H5560" s="3">
        <v>0</v>
      </c>
      <c r="I5560" s="9"/>
    </row>
    <row r="5561" spans="1:9">
      <c r="A5561" s="1" t="s">
        <v>34</v>
      </c>
      <c r="B5561" s="1" t="s">
        <v>907</v>
      </c>
      <c r="C5561" t="str">
        <f t="shared" si="86"/>
        <v xml:space="preserve"> </v>
      </c>
      <c r="D5561" s="1">
        <v>2</v>
      </c>
      <c r="E5561" s="1">
        <v>1</v>
      </c>
      <c r="F5561" s="1" t="s">
        <v>908</v>
      </c>
      <c r="G5561" s="3"/>
      <c r="H5561" s="3">
        <v>0</v>
      </c>
      <c r="I5561" s="9"/>
    </row>
    <row r="5562" spans="1:9">
      <c r="A5562" t="s">
        <v>34</v>
      </c>
      <c r="B5562" t="s">
        <v>907</v>
      </c>
      <c r="C5562" t="str">
        <f t="shared" si="86"/>
        <v>2574</v>
      </c>
      <c r="D5562">
        <v>2</v>
      </c>
      <c r="E5562">
        <v>1</v>
      </c>
      <c r="F5562" t="s">
        <v>908</v>
      </c>
      <c r="G5562" t="s">
        <v>15</v>
      </c>
      <c r="H5562" s="2">
        <f>H5546-SUMIF(G5547:G5561,"&lt;&gt;",H5547:H5561)</f>
        <v>0</v>
      </c>
    </row>
    <row r="5563" spans="1:9">
      <c r="A5563" s="1"/>
      <c r="B5563" s="1"/>
      <c r="C5563" t="str">
        <f t="shared" si="86"/>
        <v xml:space="preserve"> </v>
      </c>
      <c r="D5563" s="1"/>
      <c r="E5563" s="1"/>
      <c r="F5563" s="1"/>
      <c r="G5563" s="1"/>
      <c r="H5563" s="1"/>
      <c r="I5563" s="43"/>
    </row>
    <row r="5564" spans="1:9">
      <c r="A5564" t="s">
        <v>34</v>
      </c>
      <c r="B5564" t="s">
        <v>909</v>
      </c>
      <c r="C5564" t="str">
        <f t="shared" si="86"/>
        <v xml:space="preserve"> </v>
      </c>
      <c r="D5564">
        <v>2</v>
      </c>
      <c r="E5564">
        <v>2</v>
      </c>
      <c r="F5564" t="s">
        <v>910</v>
      </c>
      <c r="G5564" t="s">
        <v>13</v>
      </c>
      <c r="H5564" s="2">
        <f>VLOOKUP(B5564,'uc_2024-25'!D:U, 18, FALSE)</f>
        <v>112</v>
      </c>
      <c r="I5564" s="9"/>
    </row>
    <row r="5565" spans="1:9">
      <c r="A5565" s="1" t="s">
        <v>34</v>
      </c>
      <c r="B5565" s="1" t="s">
        <v>909</v>
      </c>
      <c r="C5565" t="str">
        <f t="shared" si="86"/>
        <v xml:space="preserve"> </v>
      </c>
      <c r="D5565" s="1">
        <v>2</v>
      </c>
      <c r="E5565" s="1">
        <v>2</v>
      </c>
      <c r="F5565" s="1" t="s">
        <v>910</v>
      </c>
      <c r="G5565" s="4" t="str">
        <f>VLOOKUP(B5564,'uc_2024-25'!D:AB, 25, FALSE)</f>
        <v>Elisabete Tavares Lacerda de Figueiredo Oliveira</v>
      </c>
      <c r="H5565" s="3">
        <v>20</v>
      </c>
      <c r="I5565" s="9"/>
    </row>
    <row r="5566" spans="1:9">
      <c r="A5566" t="s">
        <v>34</v>
      </c>
      <c r="B5566" t="s">
        <v>909</v>
      </c>
      <c r="C5566" t="str">
        <f t="shared" si="86"/>
        <v xml:space="preserve"> </v>
      </c>
      <c r="D5566">
        <v>2</v>
      </c>
      <c r="E5566">
        <v>2</v>
      </c>
      <c r="F5566" t="s">
        <v>910</v>
      </c>
      <c r="G5566" s="3" t="s">
        <v>783</v>
      </c>
      <c r="H5566" s="3">
        <v>78</v>
      </c>
      <c r="I5566" s="9"/>
    </row>
    <row r="5567" spans="1:9">
      <c r="A5567" s="1" t="s">
        <v>34</v>
      </c>
      <c r="B5567" s="1" t="s">
        <v>909</v>
      </c>
      <c r="C5567" t="str">
        <f t="shared" si="86"/>
        <v xml:space="preserve"> </v>
      </c>
      <c r="D5567" s="1">
        <v>2</v>
      </c>
      <c r="E5567" s="1">
        <v>2</v>
      </c>
      <c r="F5567" s="1" t="s">
        <v>910</v>
      </c>
      <c r="G5567" s="15" t="s">
        <v>32</v>
      </c>
      <c r="H5567" s="3">
        <v>14</v>
      </c>
      <c r="I5567" s="9"/>
    </row>
    <row r="5568" spans="1:9">
      <c r="A5568" t="s">
        <v>34</v>
      </c>
      <c r="B5568" t="s">
        <v>909</v>
      </c>
      <c r="C5568" t="str">
        <f t="shared" si="86"/>
        <v xml:space="preserve"> </v>
      </c>
      <c r="D5568">
        <v>2</v>
      </c>
      <c r="E5568">
        <v>2</v>
      </c>
      <c r="F5568" t="s">
        <v>910</v>
      </c>
      <c r="G5568" s="3"/>
      <c r="H5568" s="3">
        <v>0</v>
      </c>
      <c r="I5568" s="9"/>
    </row>
    <row r="5569" spans="1:9">
      <c r="A5569" s="1" t="s">
        <v>34</v>
      </c>
      <c r="B5569" s="1" t="s">
        <v>909</v>
      </c>
      <c r="C5569" t="str">
        <f t="shared" si="86"/>
        <v xml:space="preserve"> </v>
      </c>
      <c r="D5569" s="1">
        <v>2</v>
      </c>
      <c r="E5569" s="1">
        <v>2</v>
      </c>
      <c r="F5569" s="1" t="s">
        <v>910</v>
      </c>
      <c r="G5569" s="3"/>
      <c r="H5569" s="3">
        <v>0</v>
      </c>
      <c r="I5569" s="9"/>
    </row>
    <row r="5570" spans="1:9">
      <c r="A5570" t="s">
        <v>34</v>
      </c>
      <c r="B5570" t="s">
        <v>909</v>
      </c>
      <c r="C5570" t="str">
        <f t="shared" si="86"/>
        <v xml:space="preserve"> </v>
      </c>
      <c r="D5570">
        <v>2</v>
      </c>
      <c r="E5570">
        <v>2</v>
      </c>
      <c r="F5570" t="s">
        <v>910</v>
      </c>
      <c r="G5570" s="3"/>
      <c r="H5570" s="3">
        <v>0</v>
      </c>
      <c r="I5570" s="9"/>
    </row>
    <row r="5571" spans="1:9">
      <c r="A5571" s="1" t="s">
        <v>34</v>
      </c>
      <c r="B5571" s="1" t="s">
        <v>909</v>
      </c>
      <c r="C5571" t="str">
        <f t="shared" ref="C5571:C5634" si="87">IF(G5571="Em falta (positivo); A mais (negativo):",B5571," ")</f>
        <v xml:space="preserve"> </v>
      </c>
      <c r="D5571" s="1">
        <v>2</v>
      </c>
      <c r="E5571" s="1">
        <v>2</v>
      </c>
      <c r="F5571" s="1" t="s">
        <v>910</v>
      </c>
      <c r="G5571" s="3"/>
      <c r="H5571" s="3">
        <v>0</v>
      </c>
      <c r="I5571" s="9"/>
    </row>
    <row r="5572" spans="1:9">
      <c r="A5572" t="s">
        <v>34</v>
      </c>
      <c r="B5572" t="s">
        <v>909</v>
      </c>
      <c r="C5572" t="str">
        <f t="shared" si="87"/>
        <v xml:space="preserve"> </v>
      </c>
      <c r="D5572">
        <v>2</v>
      </c>
      <c r="E5572">
        <v>2</v>
      </c>
      <c r="F5572" t="s">
        <v>910</v>
      </c>
      <c r="G5572" s="3"/>
      <c r="H5572" s="3">
        <v>0</v>
      </c>
      <c r="I5572" s="9"/>
    </row>
    <row r="5573" spans="1:9">
      <c r="A5573" s="1" t="s">
        <v>34</v>
      </c>
      <c r="B5573" s="1" t="s">
        <v>909</v>
      </c>
      <c r="C5573" t="str">
        <f t="shared" si="87"/>
        <v xml:space="preserve"> </v>
      </c>
      <c r="D5573" s="1">
        <v>2</v>
      </c>
      <c r="E5573" s="1">
        <v>2</v>
      </c>
      <c r="F5573" s="1" t="s">
        <v>910</v>
      </c>
      <c r="G5573" s="3"/>
      <c r="H5573" s="3">
        <v>0</v>
      </c>
      <c r="I5573" s="9"/>
    </row>
    <row r="5574" spans="1:9">
      <c r="A5574" t="s">
        <v>34</v>
      </c>
      <c r="B5574" t="s">
        <v>909</v>
      </c>
      <c r="C5574" t="str">
        <f t="shared" si="87"/>
        <v xml:space="preserve"> </v>
      </c>
      <c r="D5574">
        <v>2</v>
      </c>
      <c r="E5574">
        <v>2</v>
      </c>
      <c r="F5574" t="s">
        <v>910</v>
      </c>
      <c r="G5574" s="3"/>
      <c r="H5574" s="3">
        <v>0</v>
      </c>
      <c r="I5574" s="9"/>
    </row>
    <row r="5575" spans="1:9">
      <c r="A5575" s="1" t="s">
        <v>34</v>
      </c>
      <c r="B5575" s="1" t="s">
        <v>909</v>
      </c>
      <c r="C5575" t="str">
        <f t="shared" si="87"/>
        <v xml:space="preserve"> </v>
      </c>
      <c r="D5575" s="1">
        <v>2</v>
      </c>
      <c r="E5575" s="1">
        <v>2</v>
      </c>
      <c r="F5575" s="1" t="s">
        <v>910</v>
      </c>
      <c r="G5575" s="3"/>
      <c r="H5575" s="3">
        <v>0</v>
      </c>
      <c r="I5575" s="9"/>
    </row>
    <row r="5576" spans="1:9">
      <c r="A5576" t="s">
        <v>34</v>
      </c>
      <c r="B5576" t="s">
        <v>909</v>
      </c>
      <c r="C5576" t="str">
        <f t="shared" si="87"/>
        <v xml:space="preserve"> </v>
      </c>
      <c r="D5576">
        <v>2</v>
      </c>
      <c r="E5576">
        <v>2</v>
      </c>
      <c r="F5576" t="s">
        <v>910</v>
      </c>
      <c r="G5576" s="3"/>
      <c r="H5576" s="3">
        <v>0</v>
      </c>
      <c r="I5576" s="9"/>
    </row>
    <row r="5577" spans="1:9">
      <c r="A5577" s="1" t="s">
        <v>34</v>
      </c>
      <c r="B5577" s="1" t="s">
        <v>909</v>
      </c>
      <c r="C5577" t="str">
        <f t="shared" si="87"/>
        <v xml:space="preserve"> </v>
      </c>
      <c r="D5577" s="1">
        <v>2</v>
      </c>
      <c r="E5577" s="1">
        <v>2</v>
      </c>
      <c r="F5577" s="1" t="s">
        <v>910</v>
      </c>
      <c r="G5577" s="3"/>
      <c r="H5577" s="3">
        <v>0</v>
      </c>
      <c r="I5577" s="9"/>
    </row>
    <row r="5578" spans="1:9">
      <c r="A5578" t="s">
        <v>34</v>
      </c>
      <c r="B5578" t="s">
        <v>909</v>
      </c>
      <c r="C5578" t="str">
        <f t="shared" si="87"/>
        <v xml:space="preserve"> </v>
      </c>
      <c r="D5578">
        <v>2</v>
      </c>
      <c r="E5578">
        <v>2</v>
      </c>
      <c r="F5578" t="s">
        <v>910</v>
      </c>
      <c r="G5578" s="3"/>
      <c r="H5578" s="3">
        <v>0</v>
      </c>
      <c r="I5578" s="9"/>
    </row>
    <row r="5579" spans="1:9">
      <c r="A5579" s="1" t="s">
        <v>34</v>
      </c>
      <c r="B5579" s="1" t="s">
        <v>909</v>
      </c>
      <c r="C5579" t="str">
        <f t="shared" si="87"/>
        <v xml:space="preserve"> </v>
      </c>
      <c r="D5579" s="1">
        <v>2</v>
      </c>
      <c r="E5579" s="1">
        <v>2</v>
      </c>
      <c r="F5579" s="1" t="s">
        <v>910</v>
      </c>
      <c r="G5579" s="3"/>
      <c r="H5579" s="3">
        <v>0</v>
      </c>
      <c r="I5579" s="9"/>
    </row>
    <row r="5580" spans="1:9">
      <c r="A5580" t="s">
        <v>34</v>
      </c>
      <c r="B5580" t="s">
        <v>909</v>
      </c>
      <c r="C5580" t="str">
        <f t="shared" si="87"/>
        <v>2575</v>
      </c>
      <c r="D5580">
        <v>2</v>
      </c>
      <c r="E5580">
        <v>2</v>
      </c>
      <c r="F5580" t="s">
        <v>910</v>
      </c>
      <c r="G5580" t="s">
        <v>15</v>
      </c>
      <c r="H5580" s="2">
        <f>H5564-SUMIF(G5565:G5579,"&lt;&gt;",H5565:H5579)</f>
        <v>0</v>
      </c>
    </row>
    <row r="5581" spans="1:9">
      <c r="A5581" s="1"/>
      <c r="B5581" s="1"/>
      <c r="C5581" t="str">
        <f t="shared" si="87"/>
        <v xml:space="preserve"> </v>
      </c>
      <c r="D5581" s="1"/>
      <c r="E5581" s="1"/>
      <c r="F5581" s="1"/>
      <c r="G5581" s="1"/>
      <c r="H5581" s="1"/>
      <c r="I5581" s="43"/>
    </row>
    <row r="5582" spans="1:9">
      <c r="A5582" t="s">
        <v>34</v>
      </c>
      <c r="B5582" t="s">
        <v>911</v>
      </c>
      <c r="C5582" t="str">
        <f t="shared" si="87"/>
        <v xml:space="preserve"> </v>
      </c>
      <c r="D5582">
        <v>1</v>
      </c>
      <c r="E5582">
        <v>2</v>
      </c>
      <c r="F5582" t="s">
        <v>912</v>
      </c>
      <c r="G5582" t="s">
        <v>13</v>
      </c>
      <c r="H5582" s="2">
        <f>VLOOKUP(B5582,'uc_2024-25'!D:U, 18, FALSE)</f>
        <v>28</v>
      </c>
      <c r="I5582" s="9"/>
    </row>
    <row r="5583" spans="1:9">
      <c r="A5583" s="1" t="s">
        <v>34</v>
      </c>
      <c r="B5583" s="1" t="s">
        <v>911</v>
      </c>
      <c r="C5583" t="str">
        <f t="shared" si="87"/>
        <v xml:space="preserve"> </v>
      </c>
      <c r="D5583" s="1">
        <v>1</v>
      </c>
      <c r="E5583" s="1">
        <v>2</v>
      </c>
      <c r="F5583" s="1" t="s">
        <v>912</v>
      </c>
      <c r="G5583" s="4" t="str">
        <f>VLOOKUP(B5582,'uc_2024-25'!D:AB, 25, FALSE)</f>
        <v>David Paulo Fangueiro</v>
      </c>
      <c r="H5583" s="3">
        <v>14</v>
      </c>
      <c r="I5583" s="9"/>
    </row>
    <row r="5584" spans="1:9">
      <c r="A5584" t="s">
        <v>34</v>
      </c>
      <c r="B5584" t="s">
        <v>911</v>
      </c>
      <c r="C5584" t="str">
        <f t="shared" si="87"/>
        <v xml:space="preserve"> </v>
      </c>
      <c r="D5584">
        <v>1</v>
      </c>
      <c r="E5584">
        <v>2</v>
      </c>
      <c r="F5584" t="s">
        <v>912</v>
      </c>
      <c r="G5584" s="3" t="s">
        <v>448</v>
      </c>
      <c r="H5584" s="3">
        <v>14</v>
      </c>
      <c r="I5584" s="9"/>
    </row>
    <row r="5585" spans="1:9">
      <c r="A5585" s="1" t="s">
        <v>34</v>
      </c>
      <c r="B5585" s="1" t="s">
        <v>911</v>
      </c>
      <c r="C5585" t="str">
        <f t="shared" si="87"/>
        <v xml:space="preserve"> </v>
      </c>
      <c r="D5585" s="1">
        <v>1</v>
      </c>
      <c r="E5585" s="1">
        <v>2</v>
      </c>
      <c r="F5585" s="1" t="s">
        <v>912</v>
      </c>
      <c r="G5585" s="3"/>
      <c r="H5585" s="3">
        <v>0</v>
      </c>
      <c r="I5585" s="9"/>
    </row>
    <row r="5586" spans="1:9">
      <c r="A5586" t="s">
        <v>34</v>
      </c>
      <c r="B5586" t="s">
        <v>911</v>
      </c>
      <c r="C5586" t="str">
        <f t="shared" si="87"/>
        <v xml:space="preserve"> </v>
      </c>
      <c r="D5586">
        <v>1</v>
      </c>
      <c r="E5586">
        <v>2</v>
      </c>
      <c r="F5586" t="s">
        <v>912</v>
      </c>
      <c r="G5586" s="3"/>
      <c r="H5586" s="3">
        <v>0</v>
      </c>
      <c r="I5586" s="9"/>
    </row>
    <row r="5587" spans="1:9">
      <c r="A5587" s="1" t="s">
        <v>34</v>
      </c>
      <c r="B5587" s="1" t="s">
        <v>911</v>
      </c>
      <c r="C5587" t="str">
        <f t="shared" si="87"/>
        <v xml:space="preserve"> </v>
      </c>
      <c r="D5587" s="1">
        <v>1</v>
      </c>
      <c r="E5587" s="1">
        <v>2</v>
      </c>
      <c r="F5587" s="1" t="s">
        <v>912</v>
      </c>
      <c r="G5587" s="3"/>
      <c r="H5587" s="3">
        <v>0</v>
      </c>
      <c r="I5587" s="9"/>
    </row>
    <row r="5588" spans="1:9">
      <c r="A5588" t="s">
        <v>34</v>
      </c>
      <c r="B5588" t="s">
        <v>911</v>
      </c>
      <c r="C5588" t="str">
        <f t="shared" si="87"/>
        <v xml:space="preserve"> </v>
      </c>
      <c r="D5588">
        <v>1</v>
      </c>
      <c r="E5588">
        <v>2</v>
      </c>
      <c r="F5588" t="s">
        <v>912</v>
      </c>
      <c r="G5588" s="3"/>
      <c r="H5588" s="3">
        <v>0</v>
      </c>
      <c r="I5588" s="9"/>
    </row>
    <row r="5589" spans="1:9">
      <c r="A5589" s="1" t="s">
        <v>34</v>
      </c>
      <c r="B5589" s="1" t="s">
        <v>911</v>
      </c>
      <c r="C5589" t="str">
        <f t="shared" si="87"/>
        <v xml:space="preserve"> </v>
      </c>
      <c r="D5589" s="1">
        <v>1</v>
      </c>
      <c r="E5589" s="1">
        <v>2</v>
      </c>
      <c r="F5589" s="1" t="s">
        <v>912</v>
      </c>
      <c r="G5589" s="3"/>
      <c r="H5589" s="3">
        <v>0</v>
      </c>
      <c r="I5589" s="9"/>
    </row>
    <row r="5590" spans="1:9">
      <c r="A5590" t="s">
        <v>34</v>
      </c>
      <c r="B5590" t="s">
        <v>911</v>
      </c>
      <c r="C5590" t="str">
        <f t="shared" si="87"/>
        <v xml:space="preserve"> </v>
      </c>
      <c r="D5590">
        <v>1</v>
      </c>
      <c r="E5590">
        <v>2</v>
      </c>
      <c r="F5590" t="s">
        <v>912</v>
      </c>
      <c r="G5590" s="3"/>
      <c r="H5590" s="3">
        <v>0</v>
      </c>
      <c r="I5590" s="9"/>
    </row>
    <row r="5591" spans="1:9">
      <c r="A5591" s="1" t="s">
        <v>34</v>
      </c>
      <c r="B5591" s="1" t="s">
        <v>911</v>
      </c>
      <c r="C5591" t="str">
        <f t="shared" si="87"/>
        <v xml:space="preserve"> </v>
      </c>
      <c r="D5591" s="1">
        <v>1</v>
      </c>
      <c r="E5591" s="1">
        <v>2</v>
      </c>
      <c r="F5591" s="1" t="s">
        <v>912</v>
      </c>
      <c r="G5591" s="3"/>
      <c r="H5591" s="3">
        <v>0</v>
      </c>
      <c r="I5591" s="9"/>
    </row>
    <row r="5592" spans="1:9">
      <c r="A5592" t="s">
        <v>34</v>
      </c>
      <c r="B5592" t="s">
        <v>911</v>
      </c>
      <c r="C5592" t="str">
        <f t="shared" si="87"/>
        <v xml:space="preserve"> </v>
      </c>
      <c r="D5592">
        <v>1</v>
      </c>
      <c r="E5592">
        <v>2</v>
      </c>
      <c r="F5592" t="s">
        <v>912</v>
      </c>
      <c r="G5592" s="3"/>
      <c r="H5592" s="3">
        <v>0</v>
      </c>
      <c r="I5592" s="9"/>
    </row>
    <row r="5593" spans="1:9">
      <c r="A5593" s="1" t="s">
        <v>34</v>
      </c>
      <c r="B5593" s="1" t="s">
        <v>911</v>
      </c>
      <c r="C5593" t="str">
        <f t="shared" si="87"/>
        <v xml:space="preserve"> </v>
      </c>
      <c r="D5593" s="1">
        <v>1</v>
      </c>
      <c r="E5593" s="1">
        <v>2</v>
      </c>
      <c r="F5593" s="1" t="s">
        <v>912</v>
      </c>
      <c r="G5593" s="3"/>
      <c r="H5593" s="3">
        <v>0</v>
      </c>
      <c r="I5593" s="9"/>
    </row>
    <row r="5594" spans="1:9">
      <c r="A5594" t="s">
        <v>34</v>
      </c>
      <c r="B5594" t="s">
        <v>911</v>
      </c>
      <c r="C5594" t="str">
        <f t="shared" si="87"/>
        <v xml:space="preserve"> </v>
      </c>
      <c r="D5594">
        <v>1</v>
      </c>
      <c r="E5594">
        <v>2</v>
      </c>
      <c r="F5594" t="s">
        <v>912</v>
      </c>
      <c r="G5594" s="3"/>
      <c r="H5594" s="3">
        <v>0</v>
      </c>
      <c r="I5594" s="9"/>
    </row>
    <row r="5595" spans="1:9">
      <c r="A5595" s="1" t="s">
        <v>34</v>
      </c>
      <c r="B5595" s="1" t="s">
        <v>911</v>
      </c>
      <c r="C5595" t="str">
        <f t="shared" si="87"/>
        <v xml:space="preserve"> </v>
      </c>
      <c r="D5595" s="1">
        <v>1</v>
      </c>
      <c r="E5595" s="1">
        <v>2</v>
      </c>
      <c r="F5595" s="1" t="s">
        <v>912</v>
      </c>
      <c r="G5595" s="3"/>
      <c r="H5595" s="3">
        <v>0</v>
      </c>
      <c r="I5595" s="9"/>
    </row>
    <row r="5596" spans="1:9">
      <c r="A5596" t="s">
        <v>34</v>
      </c>
      <c r="B5596" t="s">
        <v>911</v>
      </c>
      <c r="C5596" t="str">
        <f t="shared" si="87"/>
        <v xml:space="preserve"> </v>
      </c>
      <c r="D5596">
        <v>1</v>
      </c>
      <c r="E5596">
        <v>2</v>
      </c>
      <c r="F5596" t="s">
        <v>912</v>
      </c>
      <c r="G5596" s="3"/>
      <c r="H5596" s="3">
        <v>0</v>
      </c>
      <c r="I5596" s="9"/>
    </row>
    <row r="5597" spans="1:9">
      <c r="A5597" s="1" t="s">
        <v>34</v>
      </c>
      <c r="B5597" s="1" t="s">
        <v>911</v>
      </c>
      <c r="C5597" t="str">
        <f t="shared" si="87"/>
        <v xml:space="preserve"> </v>
      </c>
      <c r="D5597" s="1">
        <v>1</v>
      </c>
      <c r="E5597" s="1">
        <v>2</v>
      </c>
      <c r="F5597" s="1" t="s">
        <v>912</v>
      </c>
      <c r="G5597" s="3"/>
      <c r="H5597" s="3">
        <v>0</v>
      </c>
      <c r="I5597" s="9"/>
    </row>
    <row r="5598" spans="1:9">
      <c r="A5598" t="s">
        <v>34</v>
      </c>
      <c r="B5598" t="s">
        <v>911</v>
      </c>
      <c r="C5598" t="str">
        <f t="shared" si="87"/>
        <v>2576</v>
      </c>
      <c r="D5598">
        <v>1</v>
      </c>
      <c r="E5598">
        <v>2</v>
      </c>
      <c r="F5598" t="s">
        <v>912</v>
      </c>
      <c r="G5598" t="s">
        <v>15</v>
      </c>
      <c r="H5598" s="2">
        <f>H5582-SUMIF(G5583:G5597,"&lt;&gt;",H5583:H5597)</f>
        <v>0</v>
      </c>
    </row>
    <row r="5599" spans="1:9">
      <c r="A5599" s="1"/>
      <c r="B5599" s="1"/>
      <c r="C5599" t="str">
        <f t="shared" si="87"/>
        <v xml:space="preserve"> </v>
      </c>
      <c r="D5599" s="1"/>
      <c r="E5599" s="1"/>
      <c r="F5599" s="1"/>
      <c r="G5599" s="1"/>
      <c r="H5599" s="1"/>
      <c r="I5599" s="43"/>
    </row>
    <row r="5600" spans="1:9">
      <c r="A5600" t="s">
        <v>34</v>
      </c>
      <c r="B5600" t="s">
        <v>913</v>
      </c>
      <c r="C5600" t="str">
        <f t="shared" si="87"/>
        <v xml:space="preserve"> </v>
      </c>
      <c r="D5600">
        <v>2</v>
      </c>
      <c r="E5600">
        <v>2</v>
      </c>
      <c r="F5600" t="s">
        <v>914</v>
      </c>
      <c r="G5600" t="s">
        <v>13</v>
      </c>
      <c r="H5600" s="2">
        <f>VLOOKUP(B5600,'uc_2024-25'!D:U, 18, FALSE)</f>
        <v>28</v>
      </c>
      <c r="I5600" s="9"/>
    </row>
    <row r="5601" spans="1:9">
      <c r="A5601" s="1" t="s">
        <v>34</v>
      </c>
      <c r="B5601" s="1" t="s">
        <v>913</v>
      </c>
      <c r="C5601" t="str">
        <f t="shared" si="87"/>
        <v xml:space="preserve"> </v>
      </c>
      <c r="D5601" s="1">
        <v>2</v>
      </c>
      <c r="E5601" s="1">
        <v>2</v>
      </c>
      <c r="F5601" s="1" t="s">
        <v>914</v>
      </c>
      <c r="G5601" s="4" t="str">
        <f>VLOOKUP(B5600,'uc_2024-25'!D:AB, 25, FALSE)</f>
        <v>Cláudia Saramago de Carvalho Marques-dos-Santos</v>
      </c>
      <c r="H5601" s="3">
        <v>28</v>
      </c>
      <c r="I5601" s="9"/>
    </row>
    <row r="5602" spans="1:9">
      <c r="A5602" t="s">
        <v>34</v>
      </c>
      <c r="B5602" t="s">
        <v>913</v>
      </c>
      <c r="C5602" t="str">
        <f t="shared" si="87"/>
        <v xml:space="preserve"> </v>
      </c>
      <c r="D5602">
        <v>2</v>
      </c>
      <c r="E5602">
        <v>2</v>
      </c>
      <c r="F5602" t="s">
        <v>914</v>
      </c>
      <c r="G5602" s="3"/>
      <c r="H5602" s="3">
        <v>0</v>
      </c>
      <c r="I5602" s="9"/>
    </row>
    <row r="5603" spans="1:9">
      <c r="A5603" s="1" t="s">
        <v>34</v>
      </c>
      <c r="B5603" s="1" t="s">
        <v>913</v>
      </c>
      <c r="C5603" t="str">
        <f t="shared" si="87"/>
        <v xml:space="preserve"> </v>
      </c>
      <c r="D5603" s="1">
        <v>2</v>
      </c>
      <c r="E5603" s="1">
        <v>2</v>
      </c>
      <c r="F5603" s="1" t="s">
        <v>914</v>
      </c>
      <c r="G5603" s="3"/>
      <c r="H5603" s="3">
        <v>0</v>
      </c>
      <c r="I5603" s="9"/>
    </row>
    <row r="5604" spans="1:9">
      <c r="A5604" t="s">
        <v>34</v>
      </c>
      <c r="B5604" t="s">
        <v>913</v>
      </c>
      <c r="C5604" t="str">
        <f t="shared" si="87"/>
        <v xml:space="preserve"> </v>
      </c>
      <c r="D5604">
        <v>2</v>
      </c>
      <c r="E5604">
        <v>2</v>
      </c>
      <c r="F5604" t="s">
        <v>914</v>
      </c>
      <c r="G5604" s="3"/>
      <c r="H5604" s="3">
        <v>0</v>
      </c>
      <c r="I5604" s="9"/>
    </row>
    <row r="5605" spans="1:9">
      <c r="A5605" s="1" t="s">
        <v>34</v>
      </c>
      <c r="B5605" s="1" t="s">
        <v>913</v>
      </c>
      <c r="C5605" t="str">
        <f t="shared" si="87"/>
        <v xml:space="preserve"> </v>
      </c>
      <c r="D5605" s="1">
        <v>2</v>
      </c>
      <c r="E5605" s="1">
        <v>2</v>
      </c>
      <c r="F5605" s="1" t="s">
        <v>914</v>
      </c>
      <c r="G5605" s="3"/>
      <c r="H5605" s="3">
        <v>0</v>
      </c>
      <c r="I5605" s="9"/>
    </row>
    <row r="5606" spans="1:9">
      <c r="A5606" t="s">
        <v>34</v>
      </c>
      <c r="B5606" t="s">
        <v>913</v>
      </c>
      <c r="C5606" t="str">
        <f t="shared" si="87"/>
        <v xml:space="preserve"> </v>
      </c>
      <c r="D5606">
        <v>2</v>
      </c>
      <c r="E5606">
        <v>2</v>
      </c>
      <c r="F5606" t="s">
        <v>914</v>
      </c>
      <c r="G5606" s="3"/>
      <c r="H5606" s="3">
        <v>0</v>
      </c>
      <c r="I5606" s="9"/>
    </row>
    <row r="5607" spans="1:9">
      <c r="A5607" s="1" t="s">
        <v>34</v>
      </c>
      <c r="B5607" s="1" t="s">
        <v>913</v>
      </c>
      <c r="C5607" t="str">
        <f t="shared" si="87"/>
        <v xml:space="preserve"> </v>
      </c>
      <c r="D5607" s="1">
        <v>2</v>
      </c>
      <c r="E5607" s="1">
        <v>2</v>
      </c>
      <c r="F5607" s="1" t="s">
        <v>914</v>
      </c>
      <c r="G5607" s="3"/>
      <c r="H5607" s="3">
        <v>0</v>
      </c>
      <c r="I5607" s="9"/>
    </row>
    <row r="5608" spans="1:9">
      <c r="A5608" t="s">
        <v>34</v>
      </c>
      <c r="B5608" t="s">
        <v>913</v>
      </c>
      <c r="C5608" t="str">
        <f t="shared" si="87"/>
        <v xml:space="preserve"> </v>
      </c>
      <c r="D5608">
        <v>2</v>
      </c>
      <c r="E5608">
        <v>2</v>
      </c>
      <c r="F5608" t="s">
        <v>914</v>
      </c>
      <c r="G5608" s="3"/>
      <c r="H5608" s="3">
        <v>0</v>
      </c>
      <c r="I5608" s="9"/>
    </row>
    <row r="5609" spans="1:9">
      <c r="A5609" s="1" t="s">
        <v>34</v>
      </c>
      <c r="B5609" s="1" t="s">
        <v>913</v>
      </c>
      <c r="C5609" t="str">
        <f t="shared" si="87"/>
        <v xml:space="preserve"> </v>
      </c>
      <c r="D5609" s="1">
        <v>2</v>
      </c>
      <c r="E5609" s="1">
        <v>2</v>
      </c>
      <c r="F5609" s="1" t="s">
        <v>914</v>
      </c>
      <c r="G5609" s="3"/>
      <c r="H5609" s="3">
        <v>0</v>
      </c>
      <c r="I5609" s="9"/>
    </row>
    <row r="5610" spans="1:9">
      <c r="A5610" t="s">
        <v>34</v>
      </c>
      <c r="B5610" t="s">
        <v>913</v>
      </c>
      <c r="C5610" t="str">
        <f t="shared" si="87"/>
        <v xml:space="preserve"> </v>
      </c>
      <c r="D5610">
        <v>2</v>
      </c>
      <c r="E5610">
        <v>2</v>
      </c>
      <c r="F5610" t="s">
        <v>914</v>
      </c>
      <c r="G5610" s="3"/>
      <c r="H5610" s="3">
        <v>0</v>
      </c>
      <c r="I5610" s="9"/>
    </row>
    <row r="5611" spans="1:9">
      <c r="A5611" s="1" t="s">
        <v>34</v>
      </c>
      <c r="B5611" s="1" t="s">
        <v>913</v>
      </c>
      <c r="C5611" t="str">
        <f t="shared" si="87"/>
        <v xml:space="preserve"> </v>
      </c>
      <c r="D5611" s="1">
        <v>2</v>
      </c>
      <c r="E5611" s="1">
        <v>2</v>
      </c>
      <c r="F5611" s="1" t="s">
        <v>914</v>
      </c>
      <c r="G5611" s="3"/>
      <c r="H5611" s="3">
        <v>0</v>
      </c>
      <c r="I5611" s="9"/>
    </row>
    <row r="5612" spans="1:9">
      <c r="A5612" t="s">
        <v>34</v>
      </c>
      <c r="B5612" t="s">
        <v>913</v>
      </c>
      <c r="C5612" t="str">
        <f t="shared" si="87"/>
        <v xml:space="preserve"> </v>
      </c>
      <c r="D5612">
        <v>2</v>
      </c>
      <c r="E5612">
        <v>2</v>
      </c>
      <c r="F5612" t="s">
        <v>914</v>
      </c>
      <c r="G5612" s="3"/>
      <c r="H5612" s="3">
        <v>0</v>
      </c>
      <c r="I5612" s="9"/>
    </row>
    <row r="5613" spans="1:9">
      <c r="A5613" s="1" t="s">
        <v>34</v>
      </c>
      <c r="B5613" s="1" t="s">
        <v>913</v>
      </c>
      <c r="C5613" t="str">
        <f t="shared" si="87"/>
        <v xml:space="preserve"> </v>
      </c>
      <c r="D5613" s="1">
        <v>2</v>
      </c>
      <c r="E5613" s="1">
        <v>2</v>
      </c>
      <c r="F5613" s="1" t="s">
        <v>914</v>
      </c>
      <c r="G5613" s="3"/>
      <c r="H5613" s="3">
        <v>0</v>
      </c>
      <c r="I5613" s="9"/>
    </row>
    <row r="5614" spans="1:9">
      <c r="A5614" t="s">
        <v>34</v>
      </c>
      <c r="B5614" t="s">
        <v>913</v>
      </c>
      <c r="C5614" t="str">
        <f t="shared" si="87"/>
        <v xml:space="preserve"> </v>
      </c>
      <c r="D5614">
        <v>2</v>
      </c>
      <c r="E5614">
        <v>2</v>
      </c>
      <c r="F5614" t="s">
        <v>914</v>
      </c>
      <c r="G5614" s="3"/>
      <c r="H5614" s="3">
        <v>0</v>
      </c>
      <c r="I5614" s="9"/>
    </row>
    <row r="5615" spans="1:9">
      <c r="A5615" s="1" t="s">
        <v>34</v>
      </c>
      <c r="B5615" s="1" t="s">
        <v>913</v>
      </c>
      <c r="C5615" t="str">
        <f t="shared" si="87"/>
        <v xml:space="preserve"> </v>
      </c>
      <c r="D5615" s="1">
        <v>2</v>
      </c>
      <c r="E5615" s="1">
        <v>2</v>
      </c>
      <c r="F5615" s="1" t="s">
        <v>914</v>
      </c>
      <c r="G5615" s="3"/>
      <c r="H5615" s="3">
        <v>0</v>
      </c>
      <c r="I5615" s="9"/>
    </row>
    <row r="5616" spans="1:9">
      <c r="A5616" t="s">
        <v>34</v>
      </c>
      <c r="B5616" t="s">
        <v>913</v>
      </c>
      <c r="C5616" t="str">
        <f t="shared" si="87"/>
        <v>2577</v>
      </c>
      <c r="D5616">
        <v>2</v>
      </c>
      <c r="E5616">
        <v>2</v>
      </c>
      <c r="F5616" t="s">
        <v>914</v>
      </c>
      <c r="G5616" t="s">
        <v>15</v>
      </c>
      <c r="H5616" s="2">
        <f>H5600-SUMIF(G5601:G5615,"&lt;&gt;",H5601:H5615)</f>
        <v>0</v>
      </c>
    </row>
    <row r="5617" spans="1:9">
      <c r="A5617" s="1"/>
      <c r="B5617" s="1"/>
      <c r="C5617" t="str">
        <f t="shared" si="87"/>
        <v xml:space="preserve"> </v>
      </c>
      <c r="D5617" s="1"/>
      <c r="E5617" s="1"/>
      <c r="F5617" s="1"/>
      <c r="G5617" s="1"/>
      <c r="H5617" s="1"/>
      <c r="I5617" s="43"/>
    </row>
    <row r="5618" spans="1:9">
      <c r="A5618" t="s">
        <v>34</v>
      </c>
      <c r="B5618" t="s">
        <v>915</v>
      </c>
      <c r="C5618" t="str">
        <f t="shared" si="87"/>
        <v xml:space="preserve"> </v>
      </c>
      <c r="D5618">
        <v>3</v>
      </c>
      <c r="E5618">
        <v>1</v>
      </c>
      <c r="F5618" t="s">
        <v>916</v>
      </c>
      <c r="G5618" t="s">
        <v>13</v>
      </c>
      <c r="H5618" s="2">
        <f>VLOOKUP(B5618,'uc_2024-25'!D:U, 18, FALSE)</f>
        <v>56</v>
      </c>
      <c r="I5618" s="9"/>
    </row>
    <row r="5619" spans="1:9" ht="45.75">
      <c r="A5619" s="1" t="s">
        <v>34</v>
      </c>
      <c r="B5619" s="1" t="s">
        <v>915</v>
      </c>
      <c r="C5619" t="str">
        <f t="shared" si="87"/>
        <v xml:space="preserve"> </v>
      </c>
      <c r="D5619" s="1">
        <v>3</v>
      </c>
      <c r="E5619" s="1">
        <v>1</v>
      </c>
      <c r="F5619" s="1" t="s">
        <v>916</v>
      </c>
      <c r="G5619" s="4" t="str">
        <f>VLOOKUP(B5618,'uc_2024-25'!D:AB, 25, FALSE)</f>
        <v>Domingos Paulo Ferreira de Almeida</v>
      </c>
      <c r="H5619" s="3">
        <v>0</v>
      </c>
      <c r="I5619" s="9" t="s">
        <v>917</v>
      </c>
    </row>
    <row r="5620" spans="1:9">
      <c r="A5620" t="s">
        <v>34</v>
      </c>
      <c r="B5620" t="s">
        <v>915</v>
      </c>
      <c r="C5620" t="str">
        <f t="shared" si="87"/>
        <v xml:space="preserve"> </v>
      </c>
      <c r="D5620">
        <v>3</v>
      </c>
      <c r="E5620">
        <v>1</v>
      </c>
      <c r="F5620" t="s">
        <v>916</v>
      </c>
      <c r="G5620" s="3" t="s">
        <v>81</v>
      </c>
      <c r="H5620" s="3">
        <v>2</v>
      </c>
      <c r="I5620" s="45"/>
    </row>
    <row r="5621" spans="1:9" ht="30.75">
      <c r="A5621" s="1" t="s">
        <v>34</v>
      </c>
      <c r="B5621" s="1" t="s">
        <v>915</v>
      </c>
      <c r="C5621" t="str">
        <f t="shared" si="87"/>
        <v xml:space="preserve"> </v>
      </c>
      <c r="D5621" s="1">
        <v>3</v>
      </c>
      <c r="E5621" s="1">
        <v>1</v>
      </c>
      <c r="F5621" s="1" t="s">
        <v>916</v>
      </c>
      <c r="G5621" s="3"/>
      <c r="H5621" s="3">
        <v>54</v>
      </c>
      <c r="I5621" s="9" t="s">
        <v>918</v>
      </c>
    </row>
    <row r="5622" spans="1:9">
      <c r="A5622" t="s">
        <v>34</v>
      </c>
      <c r="B5622" t="s">
        <v>915</v>
      </c>
      <c r="C5622" t="str">
        <f t="shared" si="87"/>
        <v xml:space="preserve"> </v>
      </c>
      <c r="D5622">
        <v>3</v>
      </c>
      <c r="E5622">
        <v>1</v>
      </c>
      <c r="F5622" t="s">
        <v>916</v>
      </c>
      <c r="G5622" s="3"/>
      <c r="H5622" s="3">
        <v>0</v>
      </c>
      <c r="I5622" s="9"/>
    </row>
    <row r="5623" spans="1:9">
      <c r="A5623" s="1" t="s">
        <v>34</v>
      </c>
      <c r="B5623" s="1" t="s">
        <v>915</v>
      </c>
      <c r="C5623" t="str">
        <f t="shared" si="87"/>
        <v xml:space="preserve"> </v>
      </c>
      <c r="D5623" s="1">
        <v>3</v>
      </c>
      <c r="E5623" s="1">
        <v>1</v>
      </c>
      <c r="F5623" s="1" t="s">
        <v>916</v>
      </c>
      <c r="G5623" s="3"/>
      <c r="H5623" s="3">
        <v>0</v>
      </c>
      <c r="I5623" s="9"/>
    </row>
    <row r="5624" spans="1:9">
      <c r="A5624" t="s">
        <v>34</v>
      </c>
      <c r="B5624" t="s">
        <v>915</v>
      </c>
      <c r="C5624" t="str">
        <f t="shared" si="87"/>
        <v xml:space="preserve"> </v>
      </c>
      <c r="D5624">
        <v>3</v>
      </c>
      <c r="E5624">
        <v>1</v>
      </c>
      <c r="F5624" t="s">
        <v>916</v>
      </c>
      <c r="G5624" s="3"/>
      <c r="H5624" s="3">
        <v>0</v>
      </c>
      <c r="I5624" s="9"/>
    </row>
    <row r="5625" spans="1:9">
      <c r="A5625" s="1" t="s">
        <v>34</v>
      </c>
      <c r="B5625" s="1" t="s">
        <v>915</v>
      </c>
      <c r="C5625" t="str">
        <f t="shared" si="87"/>
        <v xml:space="preserve"> </v>
      </c>
      <c r="D5625" s="1">
        <v>3</v>
      </c>
      <c r="E5625" s="1">
        <v>1</v>
      </c>
      <c r="F5625" s="1" t="s">
        <v>916</v>
      </c>
      <c r="G5625" s="3"/>
      <c r="H5625" s="3">
        <v>0</v>
      </c>
      <c r="I5625" s="9"/>
    </row>
    <row r="5626" spans="1:9">
      <c r="A5626" t="s">
        <v>34</v>
      </c>
      <c r="B5626" t="s">
        <v>915</v>
      </c>
      <c r="C5626" t="str">
        <f t="shared" si="87"/>
        <v xml:space="preserve"> </v>
      </c>
      <c r="D5626">
        <v>3</v>
      </c>
      <c r="E5626">
        <v>1</v>
      </c>
      <c r="F5626" t="s">
        <v>916</v>
      </c>
      <c r="G5626" s="3"/>
      <c r="H5626" s="3">
        <v>0</v>
      </c>
      <c r="I5626" s="9"/>
    </row>
    <row r="5627" spans="1:9">
      <c r="A5627" s="1" t="s">
        <v>34</v>
      </c>
      <c r="B5627" s="1" t="s">
        <v>915</v>
      </c>
      <c r="C5627" t="str">
        <f t="shared" si="87"/>
        <v xml:space="preserve"> </v>
      </c>
      <c r="D5627" s="1">
        <v>3</v>
      </c>
      <c r="E5627" s="1">
        <v>1</v>
      </c>
      <c r="F5627" s="1" t="s">
        <v>916</v>
      </c>
      <c r="G5627" s="3"/>
      <c r="H5627" s="3">
        <v>0</v>
      </c>
      <c r="I5627" s="9"/>
    </row>
    <row r="5628" spans="1:9">
      <c r="A5628" t="s">
        <v>34</v>
      </c>
      <c r="B5628" t="s">
        <v>915</v>
      </c>
      <c r="C5628" t="str">
        <f t="shared" si="87"/>
        <v xml:space="preserve"> </v>
      </c>
      <c r="D5628">
        <v>3</v>
      </c>
      <c r="E5628">
        <v>1</v>
      </c>
      <c r="F5628" t="s">
        <v>916</v>
      </c>
      <c r="G5628" s="3"/>
      <c r="H5628" s="3">
        <v>0</v>
      </c>
      <c r="I5628" s="9"/>
    </row>
    <row r="5629" spans="1:9">
      <c r="A5629" s="1" t="s">
        <v>34</v>
      </c>
      <c r="B5629" s="1" t="s">
        <v>915</v>
      </c>
      <c r="C5629" t="str">
        <f t="shared" si="87"/>
        <v xml:space="preserve"> </v>
      </c>
      <c r="D5629" s="1">
        <v>3</v>
      </c>
      <c r="E5629" s="1">
        <v>1</v>
      </c>
      <c r="F5629" s="1" t="s">
        <v>916</v>
      </c>
      <c r="G5629" s="3"/>
      <c r="H5629" s="3">
        <v>0</v>
      </c>
      <c r="I5629" s="9"/>
    </row>
    <row r="5630" spans="1:9">
      <c r="A5630" t="s">
        <v>34</v>
      </c>
      <c r="B5630" t="s">
        <v>915</v>
      </c>
      <c r="C5630" t="str">
        <f t="shared" si="87"/>
        <v xml:space="preserve"> </v>
      </c>
      <c r="D5630">
        <v>3</v>
      </c>
      <c r="E5630">
        <v>1</v>
      </c>
      <c r="F5630" t="s">
        <v>916</v>
      </c>
      <c r="G5630" s="3"/>
      <c r="H5630" s="3">
        <v>0</v>
      </c>
      <c r="I5630" s="9"/>
    </row>
    <row r="5631" spans="1:9">
      <c r="A5631" s="1" t="s">
        <v>34</v>
      </c>
      <c r="B5631" s="1" t="s">
        <v>915</v>
      </c>
      <c r="C5631" t="str">
        <f t="shared" si="87"/>
        <v xml:space="preserve"> </v>
      </c>
      <c r="D5631" s="1">
        <v>3</v>
      </c>
      <c r="E5631" s="1">
        <v>1</v>
      </c>
      <c r="F5631" s="1" t="s">
        <v>916</v>
      </c>
      <c r="G5631" s="3"/>
      <c r="H5631" s="3">
        <v>0</v>
      </c>
      <c r="I5631" s="9"/>
    </row>
    <row r="5632" spans="1:9">
      <c r="A5632" t="s">
        <v>34</v>
      </c>
      <c r="B5632" t="s">
        <v>915</v>
      </c>
      <c r="C5632" t="str">
        <f t="shared" si="87"/>
        <v xml:space="preserve"> </v>
      </c>
      <c r="D5632">
        <v>3</v>
      </c>
      <c r="E5632">
        <v>1</v>
      </c>
      <c r="F5632" t="s">
        <v>916</v>
      </c>
      <c r="G5632" s="3"/>
      <c r="H5632" s="3">
        <v>0</v>
      </c>
      <c r="I5632" s="9"/>
    </row>
    <row r="5633" spans="1:9">
      <c r="A5633" s="1" t="s">
        <v>34</v>
      </c>
      <c r="B5633" s="1" t="s">
        <v>915</v>
      </c>
      <c r="C5633" t="str">
        <f t="shared" si="87"/>
        <v xml:space="preserve"> </v>
      </c>
      <c r="D5633" s="1">
        <v>3</v>
      </c>
      <c r="E5633" s="1">
        <v>1</v>
      </c>
      <c r="F5633" s="1" t="s">
        <v>916</v>
      </c>
      <c r="G5633" s="3"/>
      <c r="H5633" s="3">
        <v>0</v>
      </c>
      <c r="I5633" s="9"/>
    </row>
    <row r="5634" spans="1:9">
      <c r="A5634" t="s">
        <v>34</v>
      </c>
      <c r="B5634" t="s">
        <v>915</v>
      </c>
      <c r="C5634" t="str">
        <f t="shared" si="87"/>
        <v>2578</v>
      </c>
      <c r="D5634">
        <v>3</v>
      </c>
      <c r="E5634">
        <v>1</v>
      </c>
      <c r="F5634" t="s">
        <v>916</v>
      </c>
      <c r="G5634" t="s">
        <v>15</v>
      </c>
      <c r="H5634" s="2">
        <f>H5618-SUMIF(G5619:G5633,"&lt;&gt;",H5619:H5633)</f>
        <v>54</v>
      </c>
    </row>
    <row r="5635" spans="1:9">
      <c r="A5635" s="1"/>
      <c r="B5635" s="1"/>
      <c r="C5635" t="str">
        <f t="shared" ref="C5635:C5698" si="88">IF(G5635="Em falta (positivo); A mais (negativo):",B5635," ")</f>
        <v xml:space="preserve"> </v>
      </c>
      <c r="D5635" s="1"/>
      <c r="E5635" s="1"/>
      <c r="F5635" s="1"/>
      <c r="G5635" s="1"/>
      <c r="H5635" s="1"/>
      <c r="I5635" s="43"/>
    </row>
    <row r="5636" spans="1:9">
      <c r="A5636" t="s">
        <v>34</v>
      </c>
      <c r="B5636" t="s">
        <v>919</v>
      </c>
      <c r="C5636" t="str">
        <f t="shared" si="88"/>
        <v xml:space="preserve"> </v>
      </c>
      <c r="D5636">
        <v>1</v>
      </c>
      <c r="E5636">
        <v>1</v>
      </c>
      <c r="F5636" t="s">
        <v>920</v>
      </c>
      <c r="G5636" t="s">
        <v>13</v>
      </c>
      <c r="H5636" s="2">
        <f>VLOOKUP(B5636,'uc_2024-25'!D:U, 18, FALSE)</f>
        <v>308</v>
      </c>
      <c r="I5636" s="9"/>
    </row>
    <row r="5637" spans="1:9">
      <c r="A5637" s="1" t="s">
        <v>34</v>
      </c>
      <c r="B5637" s="1" t="s">
        <v>919</v>
      </c>
      <c r="C5637" t="str">
        <f t="shared" si="88"/>
        <v xml:space="preserve"> </v>
      </c>
      <c r="D5637" s="1">
        <v>1</v>
      </c>
      <c r="E5637" s="1">
        <v>1</v>
      </c>
      <c r="F5637" s="1" t="s">
        <v>920</v>
      </c>
      <c r="G5637" s="4" t="str">
        <f>VLOOKUP(B5636,'uc_2024-25'!D:AB, 25, FALSE)</f>
        <v>David Paulo Fangueiro</v>
      </c>
      <c r="H5637" s="3">
        <v>84</v>
      </c>
      <c r="I5637" s="9"/>
    </row>
    <row r="5638" spans="1:9">
      <c r="A5638" t="s">
        <v>34</v>
      </c>
      <c r="B5638" t="s">
        <v>919</v>
      </c>
      <c r="C5638" t="str">
        <f t="shared" si="88"/>
        <v xml:space="preserve"> </v>
      </c>
      <c r="D5638">
        <v>1</v>
      </c>
      <c r="E5638">
        <v>1</v>
      </c>
      <c r="F5638" t="s">
        <v>920</v>
      </c>
      <c r="G5638" s="3" t="s">
        <v>921</v>
      </c>
      <c r="H5638" s="3">
        <v>140</v>
      </c>
      <c r="I5638" s="9"/>
    </row>
    <row r="5639" spans="1:9">
      <c r="A5639" s="1" t="s">
        <v>34</v>
      </c>
      <c r="B5639" s="1" t="s">
        <v>919</v>
      </c>
      <c r="C5639" t="str">
        <f t="shared" si="88"/>
        <v xml:space="preserve"> </v>
      </c>
      <c r="D5639" s="1">
        <v>1</v>
      </c>
      <c r="E5639" s="1">
        <v>1</v>
      </c>
      <c r="F5639" s="1" t="s">
        <v>920</v>
      </c>
      <c r="G5639" s="3" t="s">
        <v>922</v>
      </c>
      <c r="H5639" s="3">
        <v>28</v>
      </c>
      <c r="I5639" s="9"/>
    </row>
    <row r="5640" spans="1:9" ht="45.75">
      <c r="A5640" t="s">
        <v>34</v>
      </c>
      <c r="B5640" t="s">
        <v>919</v>
      </c>
      <c r="C5640" t="str">
        <f t="shared" si="88"/>
        <v xml:space="preserve"> </v>
      </c>
      <c r="D5640">
        <v>1</v>
      </c>
      <c r="E5640">
        <v>1</v>
      </c>
      <c r="F5640" t="s">
        <v>920</v>
      </c>
      <c r="G5640" s="3" t="s">
        <v>48</v>
      </c>
      <c r="H5640" s="3">
        <v>28</v>
      </c>
      <c r="I5640" s="9" t="s">
        <v>923</v>
      </c>
    </row>
    <row r="5641" spans="1:9">
      <c r="A5641" s="1" t="s">
        <v>34</v>
      </c>
      <c r="B5641" s="1" t="s">
        <v>919</v>
      </c>
      <c r="C5641" t="str">
        <f t="shared" si="88"/>
        <v xml:space="preserve"> </v>
      </c>
      <c r="D5641" s="1">
        <v>1</v>
      </c>
      <c r="E5641" s="1">
        <v>1</v>
      </c>
      <c r="F5641" s="1" t="s">
        <v>920</v>
      </c>
      <c r="G5641" s="3" t="s">
        <v>440</v>
      </c>
      <c r="H5641" s="3">
        <v>28</v>
      </c>
      <c r="I5641" s="45"/>
    </row>
    <row r="5642" spans="1:9">
      <c r="A5642" t="s">
        <v>34</v>
      </c>
      <c r="B5642" t="s">
        <v>919</v>
      </c>
      <c r="C5642" t="str">
        <f t="shared" si="88"/>
        <v xml:space="preserve"> </v>
      </c>
      <c r="D5642">
        <v>1</v>
      </c>
      <c r="E5642">
        <v>1</v>
      </c>
      <c r="F5642" t="s">
        <v>920</v>
      </c>
      <c r="G5642" s="3"/>
      <c r="H5642" s="3">
        <v>0</v>
      </c>
      <c r="I5642" s="9"/>
    </row>
    <row r="5643" spans="1:9">
      <c r="A5643" s="1" t="s">
        <v>34</v>
      </c>
      <c r="B5643" s="1" t="s">
        <v>919</v>
      </c>
      <c r="C5643" t="str">
        <f t="shared" si="88"/>
        <v xml:space="preserve"> </v>
      </c>
      <c r="D5643" s="1">
        <v>1</v>
      </c>
      <c r="E5643" s="1">
        <v>1</v>
      </c>
      <c r="F5643" s="1" t="s">
        <v>920</v>
      </c>
      <c r="G5643" s="3"/>
      <c r="H5643" s="3">
        <v>0</v>
      </c>
      <c r="I5643" s="9"/>
    </row>
    <row r="5644" spans="1:9">
      <c r="A5644" t="s">
        <v>34</v>
      </c>
      <c r="B5644" t="s">
        <v>919</v>
      </c>
      <c r="C5644" t="str">
        <f t="shared" si="88"/>
        <v xml:space="preserve"> </v>
      </c>
      <c r="D5644">
        <v>1</v>
      </c>
      <c r="E5644">
        <v>1</v>
      </c>
      <c r="F5644" t="s">
        <v>920</v>
      </c>
      <c r="G5644" s="3"/>
      <c r="H5644" s="3">
        <v>0</v>
      </c>
      <c r="I5644" s="9"/>
    </row>
    <row r="5645" spans="1:9">
      <c r="A5645" s="1" t="s">
        <v>34</v>
      </c>
      <c r="B5645" s="1" t="s">
        <v>919</v>
      </c>
      <c r="C5645" t="str">
        <f t="shared" si="88"/>
        <v xml:space="preserve"> </v>
      </c>
      <c r="D5645" s="1">
        <v>1</v>
      </c>
      <c r="E5645" s="1">
        <v>1</v>
      </c>
      <c r="F5645" s="1" t="s">
        <v>920</v>
      </c>
      <c r="G5645" s="3"/>
      <c r="H5645" s="3">
        <v>0</v>
      </c>
      <c r="I5645" s="9"/>
    </row>
    <row r="5646" spans="1:9">
      <c r="A5646" t="s">
        <v>34</v>
      </c>
      <c r="B5646" t="s">
        <v>919</v>
      </c>
      <c r="C5646" t="str">
        <f t="shared" si="88"/>
        <v xml:space="preserve"> </v>
      </c>
      <c r="D5646">
        <v>1</v>
      </c>
      <c r="E5646">
        <v>1</v>
      </c>
      <c r="F5646" t="s">
        <v>920</v>
      </c>
      <c r="G5646" s="3"/>
      <c r="H5646" s="3">
        <v>0</v>
      </c>
      <c r="I5646" s="9"/>
    </row>
    <row r="5647" spans="1:9">
      <c r="A5647" s="1" t="s">
        <v>34</v>
      </c>
      <c r="B5647" s="1" t="s">
        <v>919</v>
      </c>
      <c r="C5647" t="str">
        <f t="shared" si="88"/>
        <v xml:space="preserve"> </v>
      </c>
      <c r="D5647" s="1">
        <v>1</v>
      </c>
      <c r="E5647" s="1">
        <v>1</v>
      </c>
      <c r="F5647" s="1" t="s">
        <v>920</v>
      </c>
      <c r="G5647" s="3"/>
      <c r="H5647" s="3">
        <v>0</v>
      </c>
      <c r="I5647" s="9"/>
    </row>
    <row r="5648" spans="1:9">
      <c r="A5648" t="s">
        <v>34</v>
      </c>
      <c r="B5648" t="s">
        <v>919</v>
      </c>
      <c r="C5648" t="str">
        <f t="shared" si="88"/>
        <v xml:space="preserve"> </v>
      </c>
      <c r="D5648">
        <v>1</v>
      </c>
      <c r="E5648">
        <v>1</v>
      </c>
      <c r="F5648" t="s">
        <v>920</v>
      </c>
      <c r="G5648" s="3"/>
      <c r="H5648" s="3">
        <v>0</v>
      </c>
      <c r="I5648" s="9"/>
    </row>
    <row r="5649" spans="1:9">
      <c r="A5649" s="1" t="s">
        <v>34</v>
      </c>
      <c r="B5649" s="1" t="s">
        <v>919</v>
      </c>
      <c r="C5649" t="str">
        <f t="shared" si="88"/>
        <v xml:space="preserve"> </v>
      </c>
      <c r="D5649" s="1">
        <v>1</v>
      </c>
      <c r="E5649" s="1">
        <v>1</v>
      </c>
      <c r="F5649" s="1" t="s">
        <v>920</v>
      </c>
      <c r="G5649" s="3"/>
      <c r="H5649" s="3">
        <v>0</v>
      </c>
      <c r="I5649" s="9"/>
    </row>
    <row r="5650" spans="1:9">
      <c r="A5650" t="s">
        <v>34</v>
      </c>
      <c r="B5650" t="s">
        <v>919</v>
      </c>
      <c r="C5650" t="str">
        <f t="shared" si="88"/>
        <v xml:space="preserve"> </v>
      </c>
      <c r="D5650">
        <v>1</v>
      </c>
      <c r="E5650">
        <v>1</v>
      </c>
      <c r="F5650" t="s">
        <v>920</v>
      </c>
      <c r="G5650" s="3"/>
      <c r="H5650" s="3">
        <v>0</v>
      </c>
      <c r="I5650" s="9"/>
    </row>
    <row r="5651" spans="1:9">
      <c r="A5651" s="1" t="s">
        <v>34</v>
      </c>
      <c r="B5651" s="1" t="s">
        <v>919</v>
      </c>
      <c r="C5651" t="str">
        <f t="shared" si="88"/>
        <v xml:space="preserve"> </v>
      </c>
      <c r="D5651" s="1">
        <v>1</v>
      </c>
      <c r="E5651" s="1">
        <v>1</v>
      </c>
      <c r="F5651" s="1" t="s">
        <v>920</v>
      </c>
      <c r="G5651" s="3"/>
      <c r="H5651" s="3">
        <v>0</v>
      </c>
      <c r="I5651" s="9"/>
    </row>
    <row r="5652" spans="1:9">
      <c r="A5652" t="s">
        <v>34</v>
      </c>
      <c r="B5652" t="s">
        <v>919</v>
      </c>
      <c r="C5652" t="str">
        <f t="shared" si="88"/>
        <v>2579</v>
      </c>
      <c r="D5652">
        <v>1</v>
      </c>
      <c r="E5652">
        <v>1</v>
      </c>
      <c r="F5652" t="s">
        <v>920</v>
      </c>
      <c r="G5652" t="s">
        <v>15</v>
      </c>
      <c r="H5652" s="2">
        <f>H5636-SUMIF(G5637:G5651,"&lt;&gt;",H5637:H5651)</f>
        <v>0</v>
      </c>
    </row>
    <row r="5653" spans="1:9">
      <c r="A5653" s="1"/>
      <c r="B5653" s="1"/>
      <c r="C5653" t="str">
        <f t="shared" si="88"/>
        <v xml:space="preserve"> </v>
      </c>
      <c r="D5653" s="1"/>
      <c r="E5653" s="1"/>
      <c r="F5653" s="1"/>
      <c r="G5653" s="1"/>
      <c r="H5653" s="1"/>
      <c r="I5653" s="43"/>
    </row>
    <row r="5654" spans="1:9">
      <c r="A5654" t="s">
        <v>16</v>
      </c>
      <c r="B5654" t="s">
        <v>924</v>
      </c>
      <c r="C5654" t="str">
        <f t="shared" si="88"/>
        <v xml:space="preserve"> </v>
      </c>
      <c r="D5654">
        <v>1</v>
      </c>
      <c r="E5654">
        <v>1</v>
      </c>
      <c r="F5654" t="s">
        <v>925</v>
      </c>
      <c r="G5654" t="s">
        <v>13</v>
      </c>
      <c r="H5654" s="2">
        <f>VLOOKUP(B5654,'uc_2024-25'!D:U, 18, FALSE)</f>
        <v>56</v>
      </c>
      <c r="I5654" s="9"/>
    </row>
    <row r="5655" spans="1:9">
      <c r="A5655" s="1" t="s">
        <v>16</v>
      </c>
      <c r="B5655" s="1" t="s">
        <v>924</v>
      </c>
      <c r="C5655" t="str">
        <f t="shared" si="88"/>
        <v xml:space="preserve"> </v>
      </c>
      <c r="D5655" s="1">
        <v>1</v>
      </c>
      <c r="E5655" s="1">
        <v>1</v>
      </c>
      <c r="F5655" s="1" t="s">
        <v>925</v>
      </c>
      <c r="G5655" s="4" t="str">
        <f>VLOOKUP(B5654,'uc_2024-25'!D:AB, 25, FALSE)</f>
        <v>David Paulo Fangueiro</v>
      </c>
      <c r="H5655" s="3">
        <v>20</v>
      </c>
      <c r="I5655" s="9"/>
    </row>
    <row r="5656" spans="1:9">
      <c r="A5656" t="s">
        <v>16</v>
      </c>
      <c r="B5656" t="s">
        <v>924</v>
      </c>
      <c r="C5656" t="str">
        <f t="shared" si="88"/>
        <v xml:space="preserve"> </v>
      </c>
      <c r="D5656">
        <v>1</v>
      </c>
      <c r="E5656">
        <v>1</v>
      </c>
      <c r="F5656" t="s">
        <v>925</v>
      </c>
      <c r="G5656" s="3" t="s">
        <v>175</v>
      </c>
      <c r="H5656" s="3">
        <v>20</v>
      </c>
      <c r="I5656" s="9"/>
    </row>
    <row r="5657" spans="1:9" ht="60.75">
      <c r="A5657" s="1" t="s">
        <v>16</v>
      </c>
      <c r="B5657" s="1" t="s">
        <v>924</v>
      </c>
      <c r="C5657" t="str">
        <f t="shared" si="88"/>
        <v xml:space="preserve"> </v>
      </c>
      <c r="D5657" s="1">
        <v>1</v>
      </c>
      <c r="E5657" s="1">
        <v>1</v>
      </c>
      <c r="F5657" s="1" t="s">
        <v>925</v>
      </c>
      <c r="G5657" s="3" t="s">
        <v>926</v>
      </c>
      <c r="H5657" s="3">
        <v>16</v>
      </c>
      <c r="I5657" s="9" t="s">
        <v>927</v>
      </c>
    </row>
    <row r="5658" spans="1:9">
      <c r="A5658" t="s">
        <v>16</v>
      </c>
      <c r="B5658" t="s">
        <v>924</v>
      </c>
      <c r="C5658" t="str">
        <f t="shared" si="88"/>
        <v xml:space="preserve"> </v>
      </c>
      <c r="D5658">
        <v>1</v>
      </c>
      <c r="E5658">
        <v>1</v>
      </c>
      <c r="F5658" t="s">
        <v>925</v>
      </c>
      <c r="G5658" s="3"/>
      <c r="H5658" s="3">
        <v>0</v>
      </c>
      <c r="I5658" s="9"/>
    </row>
    <row r="5659" spans="1:9">
      <c r="A5659" s="1" t="s">
        <v>16</v>
      </c>
      <c r="B5659" s="1" t="s">
        <v>924</v>
      </c>
      <c r="C5659" t="str">
        <f t="shared" si="88"/>
        <v xml:space="preserve"> </v>
      </c>
      <c r="D5659" s="1">
        <v>1</v>
      </c>
      <c r="E5659" s="1">
        <v>1</v>
      </c>
      <c r="F5659" s="1" t="s">
        <v>925</v>
      </c>
      <c r="G5659" s="3"/>
      <c r="H5659" s="3">
        <v>0</v>
      </c>
      <c r="I5659" s="9"/>
    </row>
    <row r="5660" spans="1:9">
      <c r="A5660" t="s">
        <v>16</v>
      </c>
      <c r="B5660" t="s">
        <v>924</v>
      </c>
      <c r="C5660" t="str">
        <f t="shared" si="88"/>
        <v xml:space="preserve"> </v>
      </c>
      <c r="D5660">
        <v>1</v>
      </c>
      <c r="E5660">
        <v>1</v>
      </c>
      <c r="F5660" t="s">
        <v>925</v>
      </c>
      <c r="G5660" s="3"/>
      <c r="H5660" s="3">
        <v>0</v>
      </c>
      <c r="I5660" s="9"/>
    </row>
    <row r="5661" spans="1:9">
      <c r="A5661" s="1" t="s">
        <v>16</v>
      </c>
      <c r="B5661" s="1" t="s">
        <v>924</v>
      </c>
      <c r="C5661" t="str">
        <f t="shared" si="88"/>
        <v xml:space="preserve"> </v>
      </c>
      <c r="D5661" s="1">
        <v>1</v>
      </c>
      <c r="E5661" s="1">
        <v>1</v>
      </c>
      <c r="F5661" s="1" t="s">
        <v>925</v>
      </c>
      <c r="G5661" s="3"/>
      <c r="H5661" s="3">
        <v>0</v>
      </c>
      <c r="I5661" s="9"/>
    </row>
    <row r="5662" spans="1:9">
      <c r="A5662" t="s">
        <v>16</v>
      </c>
      <c r="B5662" t="s">
        <v>924</v>
      </c>
      <c r="C5662" t="str">
        <f t="shared" si="88"/>
        <v xml:space="preserve"> </v>
      </c>
      <c r="D5662">
        <v>1</v>
      </c>
      <c r="E5662">
        <v>1</v>
      </c>
      <c r="F5662" t="s">
        <v>925</v>
      </c>
      <c r="G5662" s="3"/>
      <c r="H5662" s="3">
        <v>0</v>
      </c>
      <c r="I5662" s="9"/>
    </row>
    <row r="5663" spans="1:9">
      <c r="A5663" s="1" t="s">
        <v>16</v>
      </c>
      <c r="B5663" s="1" t="s">
        <v>924</v>
      </c>
      <c r="C5663" t="str">
        <f t="shared" si="88"/>
        <v xml:space="preserve"> </v>
      </c>
      <c r="D5663" s="1">
        <v>1</v>
      </c>
      <c r="E5663" s="1">
        <v>1</v>
      </c>
      <c r="F5663" s="1" t="s">
        <v>925</v>
      </c>
      <c r="G5663" s="3"/>
      <c r="H5663" s="3">
        <v>0</v>
      </c>
      <c r="I5663" s="9"/>
    </row>
    <row r="5664" spans="1:9">
      <c r="A5664" t="s">
        <v>16</v>
      </c>
      <c r="B5664" t="s">
        <v>924</v>
      </c>
      <c r="C5664" t="str">
        <f t="shared" si="88"/>
        <v xml:space="preserve"> </v>
      </c>
      <c r="D5664">
        <v>1</v>
      </c>
      <c r="E5664">
        <v>1</v>
      </c>
      <c r="F5664" t="s">
        <v>925</v>
      </c>
      <c r="G5664" s="3"/>
      <c r="H5664" s="3">
        <v>0</v>
      </c>
      <c r="I5664" s="9"/>
    </row>
    <row r="5665" spans="1:9">
      <c r="A5665" s="1" t="s">
        <v>16</v>
      </c>
      <c r="B5665" s="1" t="s">
        <v>924</v>
      </c>
      <c r="C5665" t="str">
        <f t="shared" si="88"/>
        <v xml:space="preserve"> </v>
      </c>
      <c r="D5665" s="1">
        <v>1</v>
      </c>
      <c r="E5665" s="1">
        <v>1</v>
      </c>
      <c r="F5665" s="1" t="s">
        <v>925</v>
      </c>
      <c r="G5665" s="3"/>
      <c r="H5665" s="3">
        <v>0</v>
      </c>
      <c r="I5665" s="9"/>
    </row>
    <row r="5666" spans="1:9">
      <c r="A5666" t="s">
        <v>16</v>
      </c>
      <c r="B5666" t="s">
        <v>924</v>
      </c>
      <c r="C5666" t="str">
        <f t="shared" si="88"/>
        <v xml:space="preserve"> </v>
      </c>
      <c r="D5666">
        <v>1</v>
      </c>
      <c r="E5666">
        <v>1</v>
      </c>
      <c r="F5666" t="s">
        <v>925</v>
      </c>
      <c r="G5666" s="3"/>
      <c r="H5666" s="3">
        <v>0</v>
      </c>
      <c r="I5666" s="9"/>
    </row>
    <row r="5667" spans="1:9">
      <c r="A5667" s="1" t="s">
        <v>16</v>
      </c>
      <c r="B5667" s="1" t="s">
        <v>924</v>
      </c>
      <c r="C5667" t="str">
        <f t="shared" si="88"/>
        <v xml:space="preserve"> </v>
      </c>
      <c r="D5667" s="1">
        <v>1</v>
      </c>
      <c r="E5667" s="1">
        <v>1</v>
      </c>
      <c r="F5667" s="1" t="s">
        <v>925</v>
      </c>
      <c r="G5667" s="3"/>
      <c r="H5667" s="3">
        <v>0</v>
      </c>
      <c r="I5667" s="9"/>
    </row>
    <row r="5668" spans="1:9">
      <c r="A5668" t="s">
        <v>16</v>
      </c>
      <c r="B5668" t="s">
        <v>924</v>
      </c>
      <c r="C5668" t="str">
        <f t="shared" si="88"/>
        <v xml:space="preserve"> </v>
      </c>
      <c r="D5668">
        <v>1</v>
      </c>
      <c r="E5668">
        <v>1</v>
      </c>
      <c r="F5668" t="s">
        <v>925</v>
      </c>
      <c r="G5668" s="3"/>
      <c r="H5668" s="3">
        <v>0</v>
      </c>
      <c r="I5668" s="9"/>
    </row>
    <row r="5669" spans="1:9">
      <c r="A5669" s="1" t="s">
        <v>16</v>
      </c>
      <c r="B5669" s="1" t="s">
        <v>924</v>
      </c>
      <c r="C5669" t="str">
        <f t="shared" si="88"/>
        <v xml:space="preserve"> </v>
      </c>
      <c r="D5669" s="1">
        <v>1</v>
      </c>
      <c r="E5669" s="1">
        <v>1</v>
      </c>
      <c r="F5669" s="1" t="s">
        <v>925</v>
      </c>
      <c r="G5669" s="3"/>
      <c r="H5669" s="3">
        <v>0</v>
      </c>
      <c r="I5669" s="9"/>
    </row>
    <row r="5670" spans="1:9">
      <c r="A5670" t="s">
        <v>16</v>
      </c>
      <c r="B5670" t="s">
        <v>924</v>
      </c>
      <c r="C5670" t="str">
        <f t="shared" si="88"/>
        <v>1749</v>
      </c>
      <c r="D5670">
        <v>1</v>
      </c>
      <c r="E5670">
        <v>1</v>
      </c>
      <c r="F5670" t="s">
        <v>925</v>
      </c>
      <c r="G5670" t="s">
        <v>15</v>
      </c>
      <c r="H5670" s="2">
        <f>H5654-SUMIF(G5655:G5669,"&lt;&gt;",H5655:H5669)</f>
        <v>0</v>
      </c>
    </row>
    <row r="5671" spans="1:9">
      <c r="A5671" s="1"/>
      <c r="B5671" s="1"/>
      <c r="C5671" t="str">
        <f t="shared" si="88"/>
        <v xml:space="preserve"> </v>
      </c>
      <c r="D5671" s="1"/>
      <c r="E5671" s="1"/>
      <c r="F5671" s="1"/>
      <c r="G5671" s="1"/>
      <c r="H5671" s="1"/>
      <c r="I5671" s="43"/>
    </row>
    <row r="5672" spans="1:9">
      <c r="A5672" t="s">
        <v>34</v>
      </c>
      <c r="B5672" t="s">
        <v>928</v>
      </c>
      <c r="C5672" t="str">
        <f t="shared" si="88"/>
        <v xml:space="preserve"> </v>
      </c>
      <c r="D5672">
        <v>1</v>
      </c>
      <c r="E5672">
        <v>1</v>
      </c>
      <c r="F5672" t="s">
        <v>929</v>
      </c>
      <c r="G5672" t="s">
        <v>13</v>
      </c>
      <c r="H5672" s="2">
        <f>VLOOKUP(B5672,'uc_2024-25'!D:U, 18, FALSE)</f>
        <v>91</v>
      </c>
      <c r="I5672" s="9"/>
    </row>
    <row r="5673" spans="1:9">
      <c r="A5673" s="1" t="s">
        <v>34</v>
      </c>
      <c r="B5673" s="1" t="s">
        <v>928</v>
      </c>
      <c r="C5673" t="str">
        <f t="shared" si="88"/>
        <v xml:space="preserve"> </v>
      </c>
      <c r="D5673" s="1">
        <v>1</v>
      </c>
      <c r="E5673" s="1">
        <v>1</v>
      </c>
      <c r="F5673" s="1" t="s">
        <v>929</v>
      </c>
      <c r="G5673" s="4" t="str">
        <f>VLOOKUP(B5672,'uc_2024-25'!D:AB, 25, FALSE)</f>
        <v>Paula Maria da Luz Figueiredo de Alvarenga</v>
      </c>
      <c r="H5673" s="3">
        <v>91</v>
      </c>
      <c r="I5673" s="9"/>
    </row>
    <row r="5674" spans="1:9">
      <c r="A5674" t="s">
        <v>34</v>
      </c>
      <c r="B5674" t="s">
        <v>928</v>
      </c>
      <c r="C5674" t="str">
        <f t="shared" si="88"/>
        <v xml:space="preserve"> </v>
      </c>
      <c r="D5674">
        <v>1</v>
      </c>
      <c r="E5674">
        <v>1</v>
      </c>
      <c r="F5674" t="s">
        <v>929</v>
      </c>
      <c r="G5674" s="3"/>
      <c r="H5674" s="3">
        <v>0</v>
      </c>
      <c r="I5674" s="9"/>
    </row>
    <row r="5675" spans="1:9">
      <c r="A5675" s="1" t="s">
        <v>34</v>
      </c>
      <c r="B5675" s="1" t="s">
        <v>928</v>
      </c>
      <c r="C5675" t="str">
        <f t="shared" si="88"/>
        <v xml:space="preserve"> </v>
      </c>
      <c r="D5675" s="1">
        <v>1</v>
      </c>
      <c r="E5675" s="1">
        <v>1</v>
      </c>
      <c r="F5675" s="1" t="s">
        <v>929</v>
      </c>
      <c r="G5675" s="3"/>
      <c r="H5675" s="3">
        <v>0</v>
      </c>
      <c r="I5675" s="9"/>
    </row>
    <row r="5676" spans="1:9">
      <c r="A5676" t="s">
        <v>34</v>
      </c>
      <c r="B5676" t="s">
        <v>928</v>
      </c>
      <c r="C5676" t="str">
        <f t="shared" si="88"/>
        <v xml:space="preserve"> </v>
      </c>
      <c r="D5676">
        <v>1</v>
      </c>
      <c r="E5676">
        <v>1</v>
      </c>
      <c r="F5676" t="s">
        <v>929</v>
      </c>
      <c r="G5676" s="3"/>
      <c r="H5676" s="3">
        <v>0</v>
      </c>
      <c r="I5676" s="9"/>
    </row>
    <row r="5677" spans="1:9">
      <c r="A5677" s="1" t="s">
        <v>34</v>
      </c>
      <c r="B5677" s="1" t="s">
        <v>928</v>
      </c>
      <c r="C5677" t="str">
        <f t="shared" si="88"/>
        <v xml:space="preserve"> </v>
      </c>
      <c r="D5677" s="1">
        <v>1</v>
      </c>
      <c r="E5677" s="1">
        <v>1</v>
      </c>
      <c r="F5677" s="1" t="s">
        <v>929</v>
      </c>
      <c r="G5677" s="3"/>
      <c r="H5677" s="3">
        <v>0</v>
      </c>
      <c r="I5677" s="9"/>
    </row>
    <row r="5678" spans="1:9">
      <c r="A5678" t="s">
        <v>34</v>
      </c>
      <c r="B5678" t="s">
        <v>928</v>
      </c>
      <c r="C5678" t="str">
        <f t="shared" si="88"/>
        <v xml:space="preserve"> </v>
      </c>
      <c r="D5678">
        <v>1</v>
      </c>
      <c r="E5678">
        <v>1</v>
      </c>
      <c r="F5678" t="s">
        <v>929</v>
      </c>
      <c r="G5678" s="3"/>
      <c r="H5678" s="3">
        <v>0</v>
      </c>
      <c r="I5678" s="9"/>
    </row>
    <row r="5679" spans="1:9">
      <c r="A5679" s="1" t="s">
        <v>34</v>
      </c>
      <c r="B5679" s="1" t="s">
        <v>928</v>
      </c>
      <c r="C5679" t="str">
        <f t="shared" si="88"/>
        <v xml:space="preserve"> </v>
      </c>
      <c r="D5679" s="1">
        <v>1</v>
      </c>
      <c r="E5679" s="1">
        <v>1</v>
      </c>
      <c r="F5679" s="1" t="s">
        <v>929</v>
      </c>
      <c r="G5679" s="3"/>
      <c r="H5679" s="3">
        <v>0</v>
      </c>
      <c r="I5679" s="9"/>
    </row>
    <row r="5680" spans="1:9">
      <c r="A5680" t="s">
        <v>34</v>
      </c>
      <c r="B5680" t="s">
        <v>928</v>
      </c>
      <c r="C5680" t="str">
        <f t="shared" si="88"/>
        <v xml:space="preserve"> </v>
      </c>
      <c r="D5680">
        <v>1</v>
      </c>
      <c r="E5680">
        <v>1</v>
      </c>
      <c r="F5680" t="s">
        <v>929</v>
      </c>
      <c r="G5680" s="3"/>
      <c r="H5680" s="3">
        <v>0</v>
      </c>
      <c r="I5680" s="9"/>
    </row>
    <row r="5681" spans="1:9">
      <c r="A5681" s="1" t="s">
        <v>34</v>
      </c>
      <c r="B5681" s="1" t="s">
        <v>928</v>
      </c>
      <c r="C5681" t="str">
        <f t="shared" si="88"/>
        <v xml:space="preserve"> </v>
      </c>
      <c r="D5681" s="1">
        <v>1</v>
      </c>
      <c r="E5681" s="1">
        <v>1</v>
      </c>
      <c r="F5681" s="1" t="s">
        <v>929</v>
      </c>
      <c r="G5681" s="3"/>
      <c r="H5681" s="3">
        <v>0</v>
      </c>
      <c r="I5681" s="9"/>
    </row>
    <row r="5682" spans="1:9">
      <c r="A5682" t="s">
        <v>34</v>
      </c>
      <c r="B5682" t="s">
        <v>928</v>
      </c>
      <c r="C5682" t="str">
        <f t="shared" si="88"/>
        <v xml:space="preserve"> </v>
      </c>
      <c r="D5682">
        <v>1</v>
      </c>
      <c r="E5682">
        <v>1</v>
      </c>
      <c r="F5682" t="s">
        <v>929</v>
      </c>
      <c r="G5682" s="3"/>
      <c r="H5682" s="3">
        <v>0</v>
      </c>
      <c r="I5682" s="9"/>
    </row>
    <row r="5683" spans="1:9">
      <c r="A5683" s="1" t="s">
        <v>34</v>
      </c>
      <c r="B5683" s="1" t="s">
        <v>928</v>
      </c>
      <c r="C5683" t="str">
        <f t="shared" si="88"/>
        <v xml:space="preserve"> </v>
      </c>
      <c r="D5683" s="1">
        <v>1</v>
      </c>
      <c r="E5683" s="1">
        <v>1</v>
      </c>
      <c r="F5683" s="1" t="s">
        <v>929</v>
      </c>
      <c r="G5683" s="3"/>
      <c r="H5683" s="3">
        <v>0</v>
      </c>
      <c r="I5683" s="9"/>
    </row>
    <row r="5684" spans="1:9">
      <c r="A5684" t="s">
        <v>34</v>
      </c>
      <c r="B5684" t="s">
        <v>928</v>
      </c>
      <c r="C5684" t="str">
        <f t="shared" si="88"/>
        <v xml:space="preserve"> </v>
      </c>
      <c r="D5684">
        <v>1</v>
      </c>
      <c r="E5684">
        <v>1</v>
      </c>
      <c r="F5684" t="s">
        <v>929</v>
      </c>
      <c r="G5684" s="3"/>
      <c r="H5684" s="3">
        <v>0</v>
      </c>
      <c r="I5684" s="9"/>
    </row>
    <row r="5685" spans="1:9">
      <c r="A5685" s="1" t="s">
        <v>34</v>
      </c>
      <c r="B5685" s="1" t="s">
        <v>928</v>
      </c>
      <c r="C5685" t="str">
        <f t="shared" si="88"/>
        <v xml:space="preserve"> </v>
      </c>
      <c r="D5685" s="1">
        <v>1</v>
      </c>
      <c r="E5685" s="1">
        <v>1</v>
      </c>
      <c r="F5685" s="1" t="s">
        <v>929</v>
      </c>
      <c r="G5685" s="3"/>
      <c r="H5685" s="3">
        <v>0</v>
      </c>
      <c r="I5685" s="9"/>
    </row>
    <row r="5686" spans="1:9">
      <c r="A5686" t="s">
        <v>34</v>
      </c>
      <c r="B5686" t="s">
        <v>928</v>
      </c>
      <c r="C5686" t="str">
        <f t="shared" si="88"/>
        <v xml:space="preserve"> </v>
      </c>
      <c r="D5686">
        <v>1</v>
      </c>
      <c r="E5686">
        <v>1</v>
      </c>
      <c r="F5686" t="s">
        <v>929</v>
      </c>
      <c r="G5686" s="3"/>
      <c r="H5686" s="3">
        <v>0</v>
      </c>
      <c r="I5686" s="9"/>
    </row>
    <row r="5687" spans="1:9">
      <c r="A5687" s="1" t="s">
        <v>34</v>
      </c>
      <c r="B5687" s="1" t="s">
        <v>928</v>
      </c>
      <c r="C5687" t="str">
        <f t="shared" si="88"/>
        <v xml:space="preserve"> </v>
      </c>
      <c r="D5687" s="1">
        <v>1</v>
      </c>
      <c r="E5687" s="1">
        <v>1</v>
      </c>
      <c r="F5687" s="1" t="s">
        <v>929</v>
      </c>
      <c r="G5687" s="3"/>
      <c r="H5687" s="3">
        <v>0</v>
      </c>
      <c r="I5687" s="9"/>
    </row>
    <row r="5688" spans="1:9">
      <c r="A5688" t="s">
        <v>34</v>
      </c>
      <c r="B5688" t="s">
        <v>928</v>
      </c>
      <c r="C5688" t="str">
        <f t="shared" si="88"/>
        <v>2582</v>
      </c>
      <c r="D5688">
        <v>1</v>
      </c>
      <c r="E5688">
        <v>1</v>
      </c>
      <c r="F5688" t="s">
        <v>929</v>
      </c>
      <c r="G5688" t="s">
        <v>15</v>
      </c>
      <c r="H5688" s="2">
        <f>H5672-SUMIF(G5673:G5687,"&lt;&gt;",H5673:H5687)</f>
        <v>0</v>
      </c>
    </row>
    <row r="5689" spans="1:9">
      <c r="A5689" s="1"/>
      <c r="B5689" s="1"/>
      <c r="C5689" t="str">
        <f t="shared" si="88"/>
        <v xml:space="preserve"> </v>
      </c>
      <c r="D5689" s="1"/>
      <c r="E5689" s="1"/>
      <c r="F5689" s="1"/>
      <c r="G5689" s="1"/>
      <c r="H5689" s="1"/>
      <c r="I5689" s="43"/>
    </row>
    <row r="5690" spans="1:9">
      <c r="A5690" t="s">
        <v>34</v>
      </c>
      <c r="B5690" t="s">
        <v>930</v>
      </c>
      <c r="C5690" t="str">
        <f t="shared" si="88"/>
        <v xml:space="preserve"> </v>
      </c>
      <c r="D5690">
        <v>1</v>
      </c>
      <c r="E5690">
        <v>2</v>
      </c>
      <c r="F5690" t="s">
        <v>931</v>
      </c>
      <c r="G5690" t="s">
        <v>13</v>
      </c>
      <c r="H5690" s="2">
        <f>VLOOKUP(B5690,'uc_2024-25'!D:U, 18, FALSE)</f>
        <v>280</v>
      </c>
      <c r="I5690" s="9"/>
    </row>
    <row r="5691" spans="1:9">
      <c r="A5691" s="1" t="s">
        <v>34</v>
      </c>
      <c r="B5691" s="1" t="s">
        <v>930</v>
      </c>
      <c r="C5691" t="str">
        <f t="shared" si="88"/>
        <v xml:space="preserve"> </v>
      </c>
      <c r="D5691" s="1">
        <v>1</v>
      </c>
      <c r="E5691" s="1">
        <v>2</v>
      </c>
      <c r="F5691" s="1" t="s">
        <v>931</v>
      </c>
      <c r="G5691" s="4" t="str">
        <f>VLOOKUP(B5690,'uc_2024-25'!D:AB, 25, FALSE)</f>
        <v>Maria Luíza Louro Martins</v>
      </c>
      <c r="H5691" s="3">
        <v>136</v>
      </c>
      <c r="I5691" s="9"/>
    </row>
    <row r="5692" spans="1:9">
      <c r="A5692" t="s">
        <v>34</v>
      </c>
      <c r="B5692" t="s">
        <v>930</v>
      </c>
      <c r="C5692" t="str">
        <f t="shared" si="88"/>
        <v xml:space="preserve"> </v>
      </c>
      <c r="D5692">
        <v>1</v>
      </c>
      <c r="E5692">
        <v>2</v>
      </c>
      <c r="F5692" t="s">
        <v>931</v>
      </c>
      <c r="G5692" s="3" t="s">
        <v>175</v>
      </c>
      <c r="H5692" s="3">
        <v>60</v>
      </c>
      <c r="I5692" s="9"/>
    </row>
    <row r="5693" spans="1:9">
      <c r="A5693" s="1" t="s">
        <v>34</v>
      </c>
      <c r="B5693" s="1" t="s">
        <v>930</v>
      </c>
      <c r="C5693" t="str">
        <f t="shared" si="88"/>
        <v xml:space="preserve"> </v>
      </c>
      <c r="D5693" s="1">
        <v>1</v>
      </c>
      <c r="E5693" s="1">
        <v>2</v>
      </c>
      <c r="F5693" s="1" t="s">
        <v>931</v>
      </c>
      <c r="G5693" s="3" t="s">
        <v>208</v>
      </c>
      <c r="H5693" s="3">
        <v>48</v>
      </c>
      <c r="I5693" s="9"/>
    </row>
    <row r="5694" spans="1:9" ht="45.75">
      <c r="A5694" t="s">
        <v>34</v>
      </c>
      <c r="B5694" t="s">
        <v>930</v>
      </c>
      <c r="C5694" t="str">
        <f t="shared" si="88"/>
        <v xml:space="preserve"> </v>
      </c>
      <c r="D5694">
        <v>1</v>
      </c>
      <c r="E5694">
        <v>2</v>
      </c>
      <c r="F5694" t="s">
        <v>931</v>
      </c>
      <c r="G5694" s="3" t="s">
        <v>48</v>
      </c>
      <c r="H5694" s="3">
        <v>36</v>
      </c>
      <c r="I5694" s="9" t="s">
        <v>932</v>
      </c>
    </row>
    <row r="5695" spans="1:9">
      <c r="A5695" s="1" t="s">
        <v>34</v>
      </c>
      <c r="B5695" s="1" t="s">
        <v>930</v>
      </c>
      <c r="C5695" t="str">
        <f t="shared" si="88"/>
        <v xml:space="preserve"> </v>
      </c>
      <c r="D5695" s="1">
        <v>1</v>
      </c>
      <c r="E5695" s="1">
        <v>2</v>
      </c>
      <c r="F5695" s="1" t="s">
        <v>931</v>
      </c>
      <c r="G5695" s="3"/>
      <c r="H5695" s="3"/>
      <c r="I5695" s="9"/>
    </row>
    <row r="5696" spans="1:9">
      <c r="A5696" t="s">
        <v>34</v>
      </c>
      <c r="B5696" t="s">
        <v>930</v>
      </c>
      <c r="C5696" t="str">
        <f t="shared" si="88"/>
        <v xml:space="preserve"> </v>
      </c>
      <c r="D5696">
        <v>1</v>
      </c>
      <c r="E5696">
        <v>2</v>
      </c>
      <c r="F5696" t="s">
        <v>931</v>
      </c>
      <c r="G5696" s="3"/>
      <c r="H5696" s="3">
        <v>0</v>
      </c>
      <c r="I5696" s="9"/>
    </row>
    <row r="5697" spans="1:9">
      <c r="A5697" s="1" t="s">
        <v>34</v>
      </c>
      <c r="B5697" s="1" t="s">
        <v>930</v>
      </c>
      <c r="C5697" t="str">
        <f t="shared" si="88"/>
        <v xml:space="preserve"> </v>
      </c>
      <c r="D5697" s="1">
        <v>1</v>
      </c>
      <c r="E5697" s="1">
        <v>2</v>
      </c>
      <c r="F5697" s="1" t="s">
        <v>931</v>
      </c>
      <c r="G5697" s="3"/>
      <c r="H5697" s="3">
        <v>0</v>
      </c>
      <c r="I5697" s="9"/>
    </row>
    <row r="5698" spans="1:9">
      <c r="A5698" t="s">
        <v>34</v>
      </c>
      <c r="B5698" t="s">
        <v>930</v>
      </c>
      <c r="C5698" t="str">
        <f t="shared" si="88"/>
        <v xml:space="preserve"> </v>
      </c>
      <c r="D5698">
        <v>1</v>
      </c>
      <c r="E5698">
        <v>2</v>
      </c>
      <c r="F5698" t="s">
        <v>931</v>
      </c>
      <c r="G5698" s="3"/>
      <c r="H5698" s="3">
        <v>0</v>
      </c>
      <c r="I5698" s="9"/>
    </row>
    <row r="5699" spans="1:9">
      <c r="A5699" s="1" t="s">
        <v>34</v>
      </c>
      <c r="B5699" s="1" t="s">
        <v>930</v>
      </c>
      <c r="C5699" t="str">
        <f t="shared" ref="C5699:C5762" si="89">IF(G5699="Em falta (positivo); A mais (negativo):",B5699," ")</f>
        <v xml:space="preserve"> </v>
      </c>
      <c r="D5699" s="1">
        <v>1</v>
      </c>
      <c r="E5699" s="1">
        <v>2</v>
      </c>
      <c r="F5699" s="1" t="s">
        <v>931</v>
      </c>
      <c r="G5699" s="3"/>
      <c r="H5699" s="3">
        <v>0</v>
      </c>
      <c r="I5699" s="9"/>
    </row>
    <row r="5700" spans="1:9">
      <c r="A5700" t="s">
        <v>34</v>
      </c>
      <c r="B5700" t="s">
        <v>930</v>
      </c>
      <c r="C5700" t="str">
        <f t="shared" si="89"/>
        <v xml:space="preserve"> </v>
      </c>
      <c r="D5700">
        <v>1</v>
      </c>
      <c r="E5700">
        <v>2</v>
      </c>
      <c r="F5700" t="s">
        <v>931</v>
      </c>
      <c r="G5700" s="3"/>
      <c r="H5700" s="3">
        <v>0</v>
      </c>
      <c r="I5700" s="9"/>
    </row>
    <row r="5701" spans="1:9">
      <c r="A5701" s="1" t="s">
        <v>34</v>
      </c>
      <c r="B5701" s="1" t="s">
        <v>930</v>
      </c>
      <c r="C5701" t="str">
        <f t="shared" si="89"/>
        <v xml:space="preserve"> </v>
      </c>
      <c r="D5701" s="1">
        <v>1</v>
      </c>
      <c r="E5701" s="1">
        <v>2</v>
      </c>
      <c r="F5701" s="1" t="s">
        <v>931</v>
      </c>
      <c r="G5701" s="3"/>
      <c r="H5701" s="3">
        <v>0</v>
      </c>
      <c r="I5701" s="9"/>
    </row>
    <row r="5702" spans="1:9">
      <c r="A5702" t="s">
        <v>34</v>
      </c>
      <c r="B5702" t="s">
        <v>930</v>
      </c>
      <c r="C5702" t="str">
        <f t="shared" si="89"/>
        <v xml:space="preserve"> </v>
      </c>
      <c r="D5702">
        <v>1</v>
      </c>
      <c r="E5702">
        <v>2</v>
      </c>
      <c r="F5702" t="s">
        <v>931</v>
      </c>
      <c r="G5702" s="3"/>
      <c r="H5702" s="3">
        <v>0</v>
      </c>
      <c r="I5702" s="9"/>
    </row>
    <row r="5703" spans="1:9">
      <c r="A5703" s="1" t="s">
        <v>34</v>
      </c>
      <c r="B5703" s="1" t="s">
        <v>930</v>
      </c>
      <c r="C5703" t="str">
        <f t="shared" si="89"/>
        <v xml:space="preserve"> </v>
      </c>
      <c r="D5703" s="1">
        <v>1</v>
      </c>
      <c r="E5703" s="1">
        <v>2</v>
      </c>
      <c r="F5703" s="1" t="s">
        <v>931</v>
      </c>
      <c r="G5703" s="3"/>
      <c r="H5703" s="3">
        <v>0</v>
      </c>
      <c r="I5703" s="9"/>
    </row>
    <row r="5704" spans="1:9">
      <c r="A5704" t="s">
        <v>34</v>
      </c>
      <c r="B5704" t="s">
        <v>930</v>
      </c>
      <c r="C5704" t="str">
        <f t="shared" si="89"/>
        <v xml:space="preserve"> </v>
      </c>
      <c r="D5704">
        <v>1</v>
      </c>
      <c r="E5704">
        <v>2</v>
      </c>
      <c r="F5704" t="s">
        <v>931</v>
      </c>
      <c r="G5704" s="3"/>
      <c r="H5704" s="3">
        <v>0</v>
      </c>
      <c r="I5704" s="9"/>
    </row>
    <row r="5705" spans="1:9">
      <c r="A5705" s="1" t="s">
        <v>34</v>
      </c>
      <c r="B5705" s="1" t="s">
        <v>930</v>
      </c>
      <c r="C5705" t="str">
        <f t="shared" si="89"/>
        <v xml:space="preserve"> </v>
      </c>
      <c r="D5705" s="1">
        <v>1</v>
      </c>
      <c r="E5705" s="1">
        <v>2</v>
      </c>
      <c r="F5705" s="1" t="s">
        <v>931</v>
      </c>
      <c r="G5705" s="3"/>
      <c r="H5705" s="3">
        <v>0</v>
      </c>
      <c r="I5705" s="9"/>
    </row>
    <row r="5706" spans="1:9">
      <c r="A5706" t="s">
        <v>34</v>
      </c>
      <c r="B5706" t="s">
        <v>930</v>
      </c>
      <c r="C5706" t="str">
        <f t="shared" si="89"/>
        <v>2583</v>
      </c>
      <c r="D5706">
        <v>1</v>
      </c>
      <c r="E5706">
        <v>2</v>
      </c>
      <c r="F5706" t="s">
        <v>931</v>
      </c>
      <c r="G5706" t="s">
        <v>15</v>
      </c>
      <c r="H5706" s="2">
        <f>H5690-SUMIF(G5691:G5705,"&lt;&gt;",H5691:H5705)</f>
        <v>0</v>
      </c>
    </row>
    <row r="5707" spans="1:9">
      <c r="A5707" s="1"/>
      <c r="B5707" s="1"/>
      <c r="C5707" t="str">
        <f t="shared" si="89"/>
        <v xml:space="preserve"> </v>
      </c>
      <c r="D5707" s="1"/>
      <c r="E5707" s="1"/>
      <c r="F5707" s="1"/>
      <c r="G5707" s="1"/>
      <c r="H5707" s="1"/>
      <c r="I5707" s="43"/>
    </row>
    <row r="5708" spans="1:9">
      <c r="A5708" t="s">
        <v>16</v>
      </c>
      <c r="B5708" t="s">
        <v>933</v>
      </c>
      <c r="C5708" t="str">
        <f t="shared" si="89"/>
        <v xml:space="preserve"> </v>
      </c>
      <c r="D5708">
        <v>1</v>
      </c>
      <c r="E5708">
        <v>1</v>
      </c>
      <c r="F5708" t="s">
        <v>934</v>
      </c>
      <c r="G5708" t="s">
        <v>13</v>
      </c>
      <c r="H5708" s="2">
        <f>VLOOKUP(B5708,'uc_2024-25'!D:U, 18, FALSE)</f>
        <v>0</v>
      </c>
      <c r="I5708" s="9"/>
    </row>
    <row r="5709" spans="1:9">
      <c r="A5709" s="1" t="s">
        <v>16</v>
      </c>
      <c r="B5709" s="1" t="s">
        <v>933</v>
      </c>
      <c r="C5709" t="str">
        <f t="shared" si="89"/>
        <v xml:space="preserve"> </v>
      </c>
      <c r="D5709" s="1">
        <v>1</v>
      </c>
      <c r="E5709" s="1">
        <v>1</v>
      </c>
      <c r="F5709" s="1" t="s">
        <v>934</v>
      </c>
      <c r="G5709" s="4" t="str">
        <f>VLOOKUP(B5708,'uc_2024-25'!D:AB, 25, FALSE)</f>
        <v>Coordenação externa ao ISA</v>
      </c>
      <c r="H5709" s="3">
        <v>0</v>
      </c>
      <c r="I5709" s="9"/>
    </row>
    <row r="5710" spans="1:9">
      <c r="A5710" t="s">
        <v>16</v>
      </c>
      <c r="B5710" t="s">
        <v>933</v>
      </c>
      <c r="C5710" t="str">
        <f t="shared" si="89"/>
        <v xml:space="preserve"> </v>
      </c>
      <c r="D5710">
        <v>1</v>
      </c>
      <c r="E5710">
        <v>1</v>
      </c>
      <c r="F5710" t="s">
        <v>934</v>
      </c>
      <c r="G5710" s="3"/>
      <c r="H5710" s="3">
        <v>0</v>
      </c>
      <c r="I5710" s="9"/>
    </row>
    <row r="5711" spans="1:9">
      <c r="A5711" s="1" t="s">
        <v>16</v>
      </c>
      <c r="B5711" s="1" t="s">
        <v>933</v>
      </c>
      <c r="C5711" t="str">
        <f t="shared" si="89"/>
        <v xml:space="preserve"> </v>
      </c>
      <c r="D5711" s="1">
        <v>1</v>
      </c>
      <c r="E5711" s="1">
        <v>1</v>
      </c>
      <c r="F5711" s="1" t="s">
        <v>934</v>
      </c>
      <c r="G5711" s="3"/>
      <c r="H5711" s="3">
        <v>0</v>
      </c>
      <c r="I5711" s="9"/>
    </row>
    <row r="5712" spans="1:9">
      <c r="A5712" t="s">
        <v>16</v>
      </c>
      <c r="B5712" t="s">
        <v>933</v>
      </c>
      <c r="C5712" t="str">
        <f t="shared" si="89"/>
        <v xml:space="preserve"> </v>
      </c>
      <c r="D5712">
        <v>1</v>
      </c>
      <c r="E5712">
        <v>1</v>
      </c>
      <c r="F5712" t="s">
        <v>934</v>
      </c>
      <c r="G5712" s="3"/>
      <c r="H5712" s="3">
        <v>0</v>
      </c>
      <c r="I5712" s="9"/>
    </row>
    <row r="5713" spans="1:9">
      <c r="A5713" s="1" t="s">
        <v>16</v>
      </c>
      <c r="B5713" s="1" t="s">
        <v>933</v>
      </c>
      <c r="C5713" t="str">
        <f t="shared" si="89"/>
        <v xml:space="preserve"> </v>
      </c>
      <c r="D5713" s="1">
        <v>1</v>
      </c>
      <c r="E5713" s="1">
        <v>1</v>
      </c>
      <c r="F5713" s="1" t="s">
        <v>934</v>
      </c>
      <c r="G5713" s="3"/>
      <c r="H5713" s="3">
        <v>0</v>
      </c>
      <c r="I5713" s="9"/>
    </row>
    <row r="5714" spans="1:9">
      <c r="A5714" t="s">
        <v>16</v>
      </c>
      <c r="B5714" t="s">
        <v>933</v>
      </c>
      <c r="C5714" t="str">
        <f t="shared" si="89"/>
        <v xml:space="preserve"> </v>
      </c>
      <c r="D5714">
        <v>1</v>
      </c>
      <c r="E5714">
        <v>1</v>
      </c>
      <c r="F5714" t="s">
        <v>934</v>
      </c>
      <c r="G5714" s="3"/>
      <c r="H5714" s="3">
        <v>0</v>
      </c>
      <c r="I5714" s="9"/>
    </row>
    <row r="5715" spans="1:9">
      <c r="A5715" s="1" t="s">
        <v>16</v>
      </c>
      <c r="B5715" s="1" t="s">
        <v>933</v>
      </c>
      <c r="C5715" t="str">
        <f t="shared" si="89"/>
        <v xml:space="preserve"> </v>
      </c>
      <c r="D5715" s="1">
        <v>1</v>
      </c>
      <c r="E5715" s="1">
        <v>1</v>
      </c>
      <c r="F5715" s="1" t="s">
        <v>934</v>
      </c>
      <c r="G5715" s="3"/>
      <c r="H5715" s="3">
        <v>0</v>
      </c>
      <c r="I5715" s="9"/>
    </row>
    <row r="5716" spans="1:9">
      <c r="A5716" t="s">
        <v>16</v>
      </c>
      <c r="B5716" t="s">
        <v>933</v>
      </c>
      <c r="C5716" t="str">
        <f t="shared" si="89"/>
        <v xml:space="preserve"> </v>
      </c>
      <c r="D5716">
        <v>1</v>
      </c>
      <c r="E5716">
        <v>1</v>
      </c>
      <c r="F5716" t="s">
        <v>934</v>
      </c>
      <c r="G5716" s="3"/>
      <c r="H5716" s="3">
        <v>0</v>
      </c>
      <c r="I5716" s="9"/>
    </row>
    <row r="5717" spans="1:9">
      <c r="A5717" s="1" t="s">
        <v>16</v>
      </c>
      <c r="B5717" s="1" t="s">
        <v>933</v>
      </c>
      <c r="C5717" t="str">
        <f t="shared" si="89"/>
        <v xml:space="preserve"> </v>
      </c>
      <c r="D5717" s="1">
        <v>1</v>
      </c>
      <c r="E5717" s="1">
        <v>1</v>
      </c>
      <c r="F5717" s="1" t="s">
        <v>934</v>
      </c>
      <c r="G5717" s="3"/>
      <c r="H5717" s="3">
        <v>0</v>
      </c>
      <c r="I5717" s="9"/>
    </row>
    <row r="5718" spans="1:9">
      <c r="A5718" t="s">
        <v>16</v>
      </c>
      <c r="B5718" t="s">
        <v>933</v>
      </c>
      <c r="C5718" t="str">
        <f t="shared" si="89"/>
        <v xml:space="preserve"> </v>
      </c>
      <c r="D5718">
        <v>1</v>
      </c>
      <c r="E5718">
        <v>1</v>
      </c>
      <c r="F5718" t="s">
        <v>934</v>
      </c>
      <c r="G5718" s="3"/>
      <c r="H5718" s="3">
        <v>0</v>
      </c>
      <c r="I5718" s="9"/>
    </row>
    <row r="5719" spans="1:9">
      <c r="A5719" s="1" t="s">
        <v>16</v>
      </c>
      <c r="B5719" s="1" t="s">
        <v>933</v>
      </c>
      <c r="C5719" t="str">
        <f t="shared" si="89"/>
        <v xml:space="preserve"> </v>
      </c>
      <c r="D5719" s="1">
        <v>1</v>
      </c>
      <c r="E5719" s="1">
        <v>1</v>
      </c>
      <c r="F5719" s="1" t="s">
        <v>934</v>
      </c>
      <c r="G5719" s="3"/>
      <c r="H5719" s="3">
        <v>0</v>
      </c>
      <c r="I5719" s="9"/>
    </row>
    <row r="5720" spans="1:9">
      <c r="A5720" t="s">
        <v>16</v>
      </c>
      <c r="B5720" t="s">
        <v>933</v>
      </c>
      <c r="C5720" t="str">
        <f t="shared" si="89"/>
        <v xml:space="preserve"> </v>
      </c>
      <c r="D5720">
        <v>1</v>
      </c>
      <c r="E5720">
        <v>1</v>
      </c>
      <c r="F5720" t="s">
        <v>934</v>
      </c>
      <c r="G5720" s="3"/>
      <c r="H5720" s="3">
        <v>0</v>
      </c>
      <c r="I5720" s="9"/>
    </row>
    <row r="5721" spans="1:9">
      <c r="A5721" s="1" t="s">
        <v>16</v>
      </c>
      <c r="B5721" s="1" t="s">
        <v>933</v>
      </c>
      <c r="C5721" t="str">
        <f t="shared" si="89"/>
        <v xml:space="preserve"> </v>
      </c>
      <c r="D5721" s="1">
        <v>1</v>
      </c>
      <c r="E5721" s="1">
        <v>1</v>
      </c>
      <c r="F5721" s="1" t="s">
        <v>934</v>
      </c>
      <c r="G5721" s="3"/>
      <c r="H5721" s="3">
        <v>0</v>
      </c>
      <c r="I5721" s="9"/>
    </row>
    <row r="5722" spans="1:9">
      <c r="A5722" t="s">
        <v>16</v>
      </c>
      <c r="B5722" t="s">
        <v>933</v>
      </c>
      <c r="C5722" t="str">
        <f t="shared" si="89"/>
        <v xml:space="preserve"> </v>
      </c>
      <c r="D5722">
        <v>1</v>
      </c>
      <c r="E5722">
        <v>1</v>
      </c>
      <c r="F5722" t="s">
        <v>934</v>
      </c>
      <c r="G5722" s="3"/>
      <c r="H5722" s="3">
        <v>0</v>
      </c>
      <c r="I5722" s="9"/>
    </row>
    <row r="5723" spans="1:9">
      <c r="A5723" s="1" t="s">
        <v>16</v>
      </c>
      <c r="B5723" s="1" t="s">
        <v>933</v>
      </c>
      <c r="C5723" t="str">
        <f t="shared" si="89"/>
        <v xml:space="preserve"> </v>
      </c>
      <c r="D5723" s="1">
        <v>1</v>
      </c>
      <c r="E5723" s="1">
        <v>1</v>
      </c>
      <c r="F5723" s="1" t="s">
        <v>934</v>
      </c>
      <c r="G5723" s="3"/>
      <c r="H5723" s="3">
        <v>0</v>
      </c>
      <c r="I5723" s="9"/>
    </row>
    <row r="5724" spans="1:9">
      <c r="A5724" t="s">
        <v>16</v>
      </c>
      <c r="B5724" t="s">
        <v>933</v>
      </c>
      <c r="C5724" t="str">
        <f t="shared" si="89"/>
        <v>1795</v>
      </c>
      <c r="D5724">
        <v>1</v>
      </c>
      <c r="E5724">
        <v>1</v>
      </c>
      <c r="F5724" t="s">
        <v>934</v>
      </c>
      <c r="G5724" t="s">
        <v>15</v>
      </c>
      <c r="H5724" s="2">
        <f>H5708-SUMIF(G5709:G5723,"&lt;&gt;",H5709:H5723)</f>
        <v>0</v>
      </c>
    </row>
    <row r="5725" spans="1:9">
      <c r="A5725" s="1"/>
      <c r="B5725" s="1"/>
      <c r="C5725" t="str">
        <f t="shared" si="89"/>
        <v xml:space="preserve"> </v>
      </c>
      <c r="D5725" s="1"/>
      <c r="E5725" s="1"/>
      <c r="F5725" s="1"/>
      <c r="G5725" s="1"/>
      <c r="H5725" s="1"/>
      <c r="I5725" s="43"/>
    </row>
    <row r="5726" spans="1:9">
      <c r="A5726" t="s">
        <v>34</v>
      </c>
      <c r="B5726" t="s">
        <v>935</v>
      </c>
      <c r="C5726" t="str">
        <f t="shared" si="89"/>
        <v xml:space="preserve"> </v>
      </c>
      <c r="D5726">
        <v>2</v>
      </c>
      <c r="E5726">
        <v>1</v>
      </c>
      <c r="F5726" t="s">
        <v>936</v>
      </c>
      <c r="G5726" t="s">
        <v>13</v>
      </c>
      <c r="H5726" s="2">
        <f>VLOOKUP(B5726,'uc_2024-25'!D:U, 18, FALSE)</f>
        <v>84</v>
      </c>
      <c r="I5726" s="9"/>
    </row>
    <row r="5727" spans="1:9">
      <c r="A5727" s="1" t="s">
        <v>34</v>
      </c>
      <c r="B5727" s="1" t="s">
        <v>935</v>
      </c>
      <c r="C5727" t="str">
        <f t="shared" si="89"/>
        <v xml:space="preserve"> </v>
      </c>
      <c r="D5727" s="1">
        <v>2</v>
      </c>
      <c r="E5727" s="1">
        <v>1</v>
      </c>
      <c r="F5727" s="1" t="s">
        <v>936</v>
      </c>
      <c r="G5727" s="4" t="str">
        <f>VLOOKUP(B5726,'uc_2024-25'!D:AB, 25, FALSE)</f>
        <v>Maria Luíza Louro Martins</v>
      </c>
      <c r="H5727" s="3">
        <v>60</v>
      </c>
      <c r="I5727" s="9"/>
    </row>
    <row r="5728" spans="1:9">
      <c r="A5728" t="s">
        <v>34</v>
      </c>
      <c r="B5728" t="s">
        <v>935</v>
      </c>
      <c r="C5728" t="str">
        <f t="shared" si="89"/>
        <v xml:space="preserve"> </v>
      </c>
      <c r="D5728">
        <v>2</v>
      </c>
      <c r="E5728">
        <v>1</v>
      </c>
      <c r="F5728" t="s">
        <v>936</v>
      </c>
      <c r="G5728" s="3" t="s">
        <v>401</v>
      </c>
      <c r="H5728" s="3">
        <v>16</v>
      </c>
      <c r="I5728" s="9"/>
    </row>
    <row r="5729" spans="1:9">
      <c r="A5729" s="1" t="s">
        <v>34</v>
      </c>
      <c r="B5729" s="1" t="s">
        <v>935</v>
      </c>
      <c r="C5729" t="str">
        <f t="shared" si="89"/>
        <v xml:space="preserve"> </v>
      </c>
      <c r="D5729" s="1">
        <v>2</v>
      </c>
      <c r="E5729" s="1">
        <v>1</v>
      </c>
      <c r="F5729" s="1" t="s">
        <v>936</v>
      </c>
      <c r="G5729" s="3" t="s">
        <v>937</v>
      </c>
      <c r="H5729" s="3">
        <v>8</v>
      </c>
      <c r="I5729" s="9"/>
    </row>
    <row r="5730" spans="1:9">
      <c r="A5730" t="s">
        <v>34</v>
      </c>
      <c r="B5730" t="s">
        <v>935</v>
      </c>
      <c r="C5730" t="str">
        <f t="shared" si="89"/>
        <v xml:space="preserve"> </v>
      </c>
      <c r="D5730">
        <v>2</v>
      </c>
      <c r="E5730">
        <v>1</v>
      </c>
      <c r="F5730" t="s">
        <v>936</v>
      </c>
      <c r="G5730" s="3"/>
      <c r="H5730" s="3">
        <v>0</v>
      </c>
      <c r="I5730" s="9"/>
    </row>
    <row r="5731" spans="1:9">
      <c r="A5731" s="1" t="s">
        <v>34</v>
      </c>
      <c r="B5731" s="1" t="s">
        <v>935</v>
      </c>
      <c r="C5731" t="str">
        <f t="shared" si="89"/>
        <v xml:space="preserve"> </v>
      </c>
      <c r="D5731" s="1">
        <v>2</v>
      </c>
      <c r="E5731" s="1">
        <v>1</v>
      </c>
      <c r="F5731" s="1" t="s">
        <v>936</v>
      </c>
      <c r="G5731" s="3"/>
      <c r="H5731" s="3">
        <v>0</v>
      </c>
      <c r="I5731" s="9"/>
    </row>
    <row r="5732" spans="1:9">
      <c r="A5732" t="s">
        <v>34</v>
      </c>
      <c r="B5732" t="s">
        <v>935</v>
      </c>
      <c r="C5732" t="str">
        <f t="shared" si="89"/>
        <v xml:space="preserve"> </v>
      </c>
      <c r="D5732">
        <v>2</v>
      </c>
      <c r="E5732">
        <v>1</v>
      </c>
      <c r="F5732" t="s">
        <v>936</v>
      </c>
      <c r="G5732" s="3"/>
      <c r="H5732" s="3">
        <v>0</v>
      </c>
      <c r="I5732" s="9"/>
    </row>
    <row r="5733" spans="1:9">
      <c r="A5733" s="1" t="s">
        <v>34</v>
      </c>
      <c r="B5733" s="1" t="s">
        <v>935</v>
      </c>
      <c r="C5733" t="str">
        <f t="shared" si="89"/>
        <v xml:space="preserve"> </v>
      </c>
      <c r="D5733" s="1">
        <v>2</v>
      </c>
      <c r="E5733" s="1">
        <v>1</v>
      </c>
      <c r="F5733" s="1" t="s">
        <v>936</v>
      </c>
      <c r="G5733" s="3"/>
      <c r="H5733" s="3">
        <v>0</v>
      </c>
      <c r="I5733" s="9"/>
    </row>
    <row r="5734" spans="1:9">
      <c r="A5734" t="s">
        <v>34</v>
      </c>
      <c r="B5734" t="s">
        <v>935</v>
      </c>
      <c r="C5734" t="str">
        <f t="shared" si="89"/>
        <v xml:space="preserve"> </v>
      </c>
      <c r="D5734">
        <v>2</v>
      </c>
      <c r="E5734">
        <v>1</v>
      </c>
      <c r="F5734" t="s">
        <v>936</v>
      </c>
      <c r="G5734" s="3"/>
      <c r="H5734" s="3">
        <v>0</v>
      </c>
      <c r="I5734" s="9"/>
    </row>
    <row r="5735" spans="1:9">
      <c r="A5735" s="1" t="s">
        <v>34</v>
      </c>
      <c r="B5735" s="1" t="s">
        <v>935</v>
      </c>
      <c r="C5735" t="str">
        <f t="shared" si="89"/>
        <v xml:space="preserve"> </v>
      </c>
      <c r="D5735" s="1">
        <v>2</v>
      </c>
      <c r="E5735" s="1">
        <v>1</v>
      </c>
      <c r="F5735" s="1" t="s">
        <v>936</v>
      </c>
      <c r="G5735" s="3"/>
      <c r="H5735" s="3">
        <v>0</v>
      </c>
      <c r="I5735" s="9"/>
    </row>
    <row r="5736" spans="1:9">
      <c r="A5736" t="s">
        <v>34</v>
      </c>
      <c r="B5736" t="s">
        <v>935</v>
      </c>
      <c r="C5736" t="str">
        <f t="shared" si="89"/>
        <v xml:space="preserve"> </v>
      </c>
      <c r="D5736">
        <v>2</v>
      </c>
      <c r="E5736">
        <v>1</v>
      </c>
      <c r="F5736" t="s">
        <v>936</v>
      </c>
      <c r="G5736" s="3"/>
      <c r="H5736" s="3">
        <v>0</v>
      </c>
      <c r="I5736" s="9"/>
    </row>
    <row r="5737" spans="1:9">
      <c r="A5737" s="1" t="s">
        <v>34</v>
      </c>
      <c r="B5737" s="1" t="s">
        <v>935</v>
      </c>
      <c r="C5737" t="str">
        <f t="shared" si="89"/>
        <v xml:space="preserve"> </v>
      </c>
      <c r="D5737" s="1">
        <v>2</v>
      </c>
      <c r="E5737" s="1">
        <v>1</v>
      </c>
      <c r="F5737" s="1" t="s">
        <v>936</v>
      </c>
      <c r="G5737" s="3"/>
      <c r="H5737" s="3">
        <v>0</v>
      </c>
      <c r="I5737" s="9"/>
    </row>
    <row r="5738" spans="1:9">
      <c r="A5738" t="s">
        <v>34</v>
      </c>
      <c r="B5738" t="s">
        <v>935</v>
      </c>
      <c r="C5738" t="str">
        <f t="shared" si="89"/>
        <v xml:space="preserve"> </v>
      </c>
      <c r="D5738">
        <v>2</v>
      </c>
      <c r="E5738">
        <v>1</v>
      </c>
      <c r="F5738" t="s">
        <v>936</v>
      </c>
      <c r="G5738" s="3"/>
      <c r="H5738" s="3">
        <v>0</v>
      </c>
      <c r="I5738" s="9"/>
    </row>
    <row r="5739" spans="1:9">
      <c r="A5739" s="1" t="s">
        <v>34</v>
      </c>
      <c r="B5739" s="1" t="s">
        <v>935</v>
      </c>
      <c r="C5739" t="str">
        <f t="shared" si="89"/>
        <v xml:space="preserve"> </v>
      </c>
      <c r="D5739" s="1">
        <v>2</v>
      </c>
      <c r="E5739" s="1">
        <v>1</v>
      </c>
      <c r="F5739" s="1" t="s">
        <v>936</v>
      </c>
      <c r="G5739" s="3"/>
      <c r="H5739" s="3">
        <v>0</v>
      </c>
      <c r="I5739" s="9"/>
    </row>
    <row r="5740" spans="1:9">
      <c r="A5740" t="s">
        <v>34</v>
      </c>
      <c r="B5740" t="s">
        <v>935</v>
      </c>
      <c r="C5740" t="str">
        <f t="shared" si="89"/>
        <v xml:space="preserve"> </v>
      </c>
      <c r="D5740">
        <v>2</v>
      </c>
      <c r="E5740">
        <v>1</v>
      </c>
      <c r="F5740" t="s">
        <v>936</v>
      </c>
      <c r="G5740" s="3"/>
      <c r="H5740" s="3">
        <v>0</v>
      </c>
      <c r="I5740" s="9"/>
    </row>
    <row r="5741" spans="1:9">
      <c r="A5741" s="1" t="s">
        <v>34</v>
      </c>
      <c r="B5741" s="1" t="s">
        <v>935</v>
      </c>
      <c r="C5741" t="str">
        <f t="shared" si="89"/>
        <v xml:space="preserve"> </v>
      </c>
      <c r="D5741" s="1">
        <v>2</v>
      </c>
      <c r="E5741" s="1">
        <v>1</v>
      </c>
      <c r="F5741" s="1" t="s">
        <v>936</v>
      </c>
      <c r="G5741" s="3"/>
      <c r="H5741" s="3">
        <v>0</v>
      </c>
      <c r="I5741" s="9"/>
    </row>
    <row r="5742" spans="1:9">
      <c r="A5742" t="s">
        <v>34</v>
      </c>
      <c r="B5742" t="s">
        <v>935</v>
      </c>
      <c r="C5742" t="str">
        <f t="shared" si="89"/>
        <v>2580</v>
      </c>
      <c r="D5742">
        <v>2</v>
      </c>
      <c r="E5742">
        <v>1</v>
      </c>
      <c r="F5742" t="s">
        <v>936</v>
      </c>
      <c r="G5742" t="s">
        <v>15</v>
      </c>
      <c r="H5742" s="2">
        <f>H5726-SUMIF(G5727:G5741,"&lt;&gt;",H5727:H5741)</f>
        <v>0</v>
      </c>
    </row>
    <row r="5743" spans="1:9">
      <c r="A5743" s="1"/>
      <c r="B5743" s="1"/>
      <c r="C5743" t="str">
        <f t="shared" si="89"/>
        <v xml:space="preserve"> </v>
      </c>
      <c r="D5743" s="1"/>
      <c r="E5743" s="1"/>
      <c r="F5743" s="1"/>
      <c r="G5743" s="1"/>
      <c r="H5743" s="1"/>
      <c r="I5743" s="43"/>
    </row>
    <row r="5744" spans="1:9">
      <c r="A5744" t="s">
        <v>34</v>
      </c>
      <c r="B5744" t="s">
        <v>938</v>
      </c>
      <c r="C5744" t="str">
        <f t="shared" si="89"/>
        <v xml:space="preserve"> </v>
      </c>
      <c r="D5744">
        <v>1</v>
      </c>
      <c r="E5744">
        <v>1</v>
      </c>
      <c r="F5744" t="s">
        <v>939</v>
      </c>
      <c r="G5744" t="s">
        <v>13</v>
      </c>
      <c r="H5744" s="2">
        <f>VLOOKUP(B5744,'uc_2024-25'!D:U, 18, FALSE)</f>
        <v>56</v>
      </c>
      <c r="I5744" s="9"/>
    </row>
    <row r="5745" spans="1:9">
      <c r="A5745" s="1" t="s">
        <v>34</v>
      </c>
      <c r="B5745" s="1" t="s">
        <v>938</v>
      </c>
      <c r="C5745" t="str">
        <f t="shared" si="89"/>
        <v xml:space="preserve"> </v>
      </c>
      <c r="D5745" s="1">
        <v>1</v>
      </c>
      <c r="E5745" s="1">
        <v>1</v>
      </c>
      <c r="F5745" s="1" t="s">
        <v>939</v>
      </c>
      <c r="G5745" s="4" t="str">
        <f>VLOOKUP(B5744,'uc_2024-25'!D:AB, 25, FALSE)</f>
        <v>Paula Maria da Luz Figueiredo de Alvarenga</v>
      </c>
      <c r="H5745" s="3">
        <v>28</v>
      </c>
      <c r="I5745" s="9"/>
    </row>
    <row r="5746" spans="1:9">
      <c r="A5746" t="s">
        <v>34</v>
      </c>
      <c r="B5746" t="s">
        <v>938</v>
      </c>
      <c r="C5746" t="str">
        <f t="shared" si="89"/>
        <v xml:space="preserve"> </v>
      </c>
      <c r="D5746">
        <v>1</v>
      </c>
      <c r="E5746">
        <v>1</v>
      </c>
      <c r="F5746" t="s">
        <v>939</v>
      </c>
      <c r="G5746" s="3" t="s">
        <v>386</v>
      </c>
      <c r="H5746" s="3">
        <v>28</v>
      </c>
      <c r="I5746" s="9"/>
    </row>
    <row r="5747" spans="1:9">
      <c r="A5747" s="1" t="s">
        <v>34</v>
      </c>
      <c r="B5747" s="1" t="s">
        <v>938</v>
      </c>
      <c r="C5747" t="str">
        <f t="shared" si="89"/>
        <v xml:space="preserve"> </v>
      </c>
      <c r="D5747" s="1">
        <v>1</v>
      </c>
      <c r="E5747" s="1">
        <v>1</v>
      </c>
      <c r="F5747" s="1" t="s">
        <v>939</v>
      </c>
      <c r="G5747" s="3"/>
      <c r="H5747" s="3">
        <v>0</v>
      </c>
      <c r="I5747" s="9"/>
    </row>
    <row r="5748" spans="1:9">
      <c r="A5748" t="s">
        <v>34</v>
      </c>
      <c r="B5748" t="s">
        <v>938</v>
      </c>
      <c r="C5748" t="str">
        <f t="shared" si="89"/>
        <v xml:space="preserve"> </v>
      </c>
      <c r="D5748">
        <v>1</v>
      </c>
      <c r="E5748">
        <v>1</v>
      </c>
      <c r="F5748" t="s">
        <v>939</v>
      </c>
      <c r="G5748" s="3"/>
      <c r="H5748" s="3">
        <v>0</v>
      </c>
      <c r="I5748" s="9"/>
    </row>
    <row r="5749" spans="1:9">
      <c r="A5749" s="1" t="s">
        <v>34</v>
      </c>
      <c r="B5749" s="1" t="s">
        <v>938</v>
      </c>
      <c r="C5749" t="str">
        <f t="shared" si="89"/>
        <v xml:space="preserve"> </v>
      </c>
      <c r="D5749" s="1">
        <v>1</v>
      </c>
      <c r="E5749" s="1">
        <v>1</v>
      </c>
      <c r="F5749" s="1" t="s">
        <v>939</v>
      </c>
      <c r="G5749" s="3"/>
      <c r="H5749" s="3">
        <v>0</v>
      </c>
      <c r="I5749" s="9"/>
    </row>
    <row r="5750" spans="1:9">
      <c r="A5750" t="s">
        <v>34</v>
      </c>
      <c r="B5750" t="s">
        <v>938</v>
      </c>
      <c r="C5750" t="str">
        <f t="shared" si="89"/>
        <v xml:space="preserve"> </v>
      </c>
      <c r="D5750">
        <v>1</v>
      </c>
      <c r="E5750">
        <v>1</v>
      </c>
      <c r="F5750" t="s">
        <v>939</v>
      </c>
      <c r="G5750" s="3"/>
      <c r="H5750" s="3">
        <v>0</v>
      </c>
      <c r="I5750" s="9"/>
    </row>
    <row r="5751" spans="1:9">
      <c r="A5751" s="1" t="s">
        <v>34</v>
      </c>
      <c r="B5751" s="1" t="s">
        <v>938</v>
      </c>
      <c r="C5751" t="str">
        <f t="shared" si="89"/>
        <v xml:space="preserve"> </v>
      </c>
      <c r="D5751" s="1">
        <v>1</v>
      </c>
      <c r="E5751" s="1">
        <v>1</v>
      </c>
      <c r="F5751" s="1" t="s">
        <v>939</v>
      </c>
      <c r="G5751" s="3"/>
      <c r="H5751" s="3">
        <v>0</v>
      </c>
      <c r="I5751" s="9"/>
    </row>
    <row r="5752" spans="1:9">
      <c r="A5752" t="s">
        <v>34</v>
      </c>
      <c r="B5752" t="s">
        <v>938</v>
      </c>
      <c r="C5752" t="str">
        <f t="shared" si="89"/>
        <v xml:space="preserve"> </v>
      </c>
      <c r="D5752">
        <v>1</v>
      </c>
      <c r="E5752">
        <v>1</v>
      </c>
      <c r="F5752" t="s">
        <v>939</v>
      </c>
      <c r="G5752" s="3"/>
      <c r="H5752" s="3">
        <v>0</v>
      </c>
      <c r="I5752" s="9"/>
    </row>
    <row r="5753" spans="1:9">
      <c r="A5753" s="1" t="s">
        <v>34</v>
      </c>
      <c r="B5753" s="1" t="s">
        <v>938</v>
      </c>
      <c r="C5753" t="str">
        <f t="shared" si="89"/>
        <v xml:space="preserve"> </v>
      </c>
      <c r="D5753" s="1">
        <v>1</v>
      </c>
      <c r="E5753" s="1">
        <v>1</v>
      </c>
      <c r="F5753" s="1" t="s">
        <v>939</v>
      </c>
      <c r="G5753" s="3"/>
      <c r="H5753" s="3">
        <v>0</v>
      </c>
      <c r="I5753" s="9"/>
    </row>
    <row r="5754" spans="1:9">
      <c r="A5754" t="s">
        <v>34</v>
      </c>
      <c r="B5754" t="s">
        <v>938</v>
      </c>
      <c r="C5754" t="str">
        <f t="shared" si="89"/>
        <v xml:space="preserve"> </v>
      </c>
      <c r="D5754">
        <v>1</v>
      </c>
      <c r="E5754">
        <v>1</v>
      </c>
      <c r="F5754" t="s">
        <v>939</v>
      </c>
      <c r="G5754" s="3"/>
      <c r="H5754" s="3">
        <v>0</v>
      </c>
      <c r="I5754" s="9"/>
    </row>
    <row r="5755" spans="1:9">
      <c r="A5755" s="1" t="s">
        <v>34</v>
      </c>
      <c r="B5755" s="1" t="s">
        <v>938</v>
      </c>
      <c r="C5755" t="str">
        <f t="shared" si="89"/>
        <v xml:space="preserve"> </v>
      </c>
      <c r="D5755" s="1">
        <v>1</v>
      </c>
      <c r="E5755" s="1">
        <v>1</v>
      </c>
      <c r="F5755" s="1" t="s">
        <v>939</v>
      </c>
      <c r="G5755" s="3"/>
      <c r="H5755" s="3">
        <v>0</v>
      </c>
      <c r="I5755" s="9"/>
    </row>
    <row r="5756" spans="1:9">
      <c r="A5756" t="s">
        <v>34</v>
      </c>
      <c r="B5756" t="s">
        <v>938</v>
      </c>
      <c r="C5756" t="str">
        <f t="shared" si="89"/>
        <v xml:space="preserve"> </v>
      </c>
      <c r="D5756">
        <v>1</v>
      </c>
      <c r="E5756">
        <v>1</v>
      </c>
      <c r="F5756" t="s">
        <v>939</v>
      </c>
      <c r="G5756" s="3"/>
      <c r="H5756" s="3">
        <v>0</v>
      </c>
      <c r="I5756" s="9"/>
    </row>
    <row r="5757" spans="1:9">
      <c r="A5757" s="1" t="s">
        <v>34</v>
      </c>
      <c r="B5757" s="1" t="s">
        <v>938</v>
      </c>
      <c r="C5757" t="str">
        <f t="shared" si="89"/>
        <v xml:space="preserve"> </v>
      </c>
      <c r="D5757" s="1">
        <v>1</v>
      </c>
      <c r="E5757" s="1">
        <v>1</v>
      </c>
      <c r="F5757" s="1" t="s">
        <v>939</v>
      </c>
      <c r="G5757" s="3"/>
      <c r="H5757" s="3">
        <v>0</v>
      </c>
      <c r="I5757" s="9"/>
    </row>
    <row r="5758" spans="1:9">
      <c r="A5758" t="s">
        <v>34</v>
      </c>
      <c r="B5758" t="s">
        <v>938</v>
      </c>
      <c r="C5758" t="str">
        <f t="shared" si="89"/>
        <v xml:space="preserve"> </v>
      </c>
      <c r="D5758">
        <v>1</v>
      </c>
      <c r="E5758">
        <v>1</v>
      </c>
      <c r="F5758" t="s">
        <v>939</v>
      </c>
      <c r="G5758" s="3"/>
      <c r="H5758" s="3">
        <v>0</v>
      </c>
      <c r="I5758" s="9"/>
    </row>
    <row r="5759" spans="1:9">
      <c r="A5759" s="1" t="s">
        <v>34</v>
      </c>
      <c r="B5759" s="1" t="s">
        <v>938</v>
      </c>
      <c r="C5759" t="str">
        <f t="shared" si="89"/>
        <v xml:space="preserve"> </v>
      </c>
      <c r="D5759" s="1">
        <v>1</v>
      </c>
      <c r="E5759" s="1">
        <v>1</v>
      </c>
      <c r="F5759" s="1" t="s">
        <v>939</v>
      </c>
      <c r="G5759" s="3"/>
      <c r="H5759" s="3">
        <v>0</v>
      </c>
      <c r="I5759" s="9"/>
    </row>
    <row r="5760" spans="1:9">
      <c r="A5760" t="s">
        <v>34</v>
      </c>
      <c r="B5760" t="s">
        <v>938</v>
      </c>
      <c r="C5760" t="str">
        <f t="shared" si="89"/>
        <v>2581</v>
      </c>
      <c r="D5760">
        <v>1</v>
      </c>
      <c r="E5760">
        <v>1</v>
      </c>
      <c r="F5760" t="s">
        <v>939</v>
      </c>
      <c r="G5760" t="s">
        <v>15</v>
      </c>
      <c r="H5760" s="2">
        <f>H5744-SUMIF(G5745:G5759,"&lt;&gt;",H5745:H5759)</f>
        <v>0</v>
      </c>
    </row>
    <row r="5761" spans="1:9">
      <c r="A5761" s="1"/>
      <c r="B5761" s="1"/>
      <c r="C5761" t="str">
        <f t="shared" si="89"/>
        <v xml:space="preserve"> </v>
      </c>
      <c r="D5761" s="1"/>
      <c r="E5761" s="1"/>
      <c r="F5761" s="1"/>
      <c r="G5761" s="1"/>
      <c r="H5761" s="1"/>
      <c r="I5761" s="43"/>
    </row>
    <row r="5762" spans="1:9" ht="29.25">
      <c r="A5762" t="s">
        <v>16</v>
      </c>
      <c r="B5762" t="s">
        <v>940</v>
      </c>
      <c r="C5762" t="str">
        <f t="shared" si="89"/>
        <v xml:space="preserve"> </v>
      </c>
      <c r="D5762">
        <v>1</v>
      </c>
      <c r="E5762">
        <v>2</v>
      </c>
      <c r="F5762" t="s">
        <v>941</v>
      </c>
      <c r="G5762" t="s">
        <v>13</v>
      </c>
      <c r="H5762" s="2">
        <f>VLOOKUP(B5762,'uc_2024-25'!D:U, 18, FALSE)</f>
        <v>70</v>
      </c>
      <c r="I5762" s="47" t="s">
        <v>942</v>
      </c>
    </row>
    <row r="5763" spans="1:9">
      <c r="A5763" s="1" t="s">
        <v>16</v>
      </c>
      <c r="B5763" s="1" t="s">
        <v>940</v>
      </c>
      <c r="C5763" t="str">
        <f t="shared" ref="C5763:C5826" si="90">IF(G5763="Em falta (positivo); A mais (negativo):",B5763," ")</f>
        <v xml:space="preserve"> </v>
      </c>
      <c r="D5763" s="1">
        <v>1</v>
      </c>
      <c r="E5763" s="1">
        <v>2</v>
      </c>
      <c r="F5763" s="1" t="s">
        <v>941</v>
      </c>
      <c r="G5763" s="4" t="str">
        <f>VLOOKUP(B5762,'uc_2024-25'!D:AB, 25, FALSE)</f>
        <v>Maria Cristina da Fonseca Ataíde Castel-Branco Alarcão Júdice</v>
      </c>
      <c r="H5763" s="3">
        <v>36</v>
      </c>
      <c r="I5763" s="9"/>
    </row>
    <row r="5764" spans="1:9">
      <c r="A5764" t="s">
        <v>16</v>
      </c>
      <c r="B5764" t="s">
        <v>940</v>
      </c>
      <c r="C5764" t="str">
        <f t="shared" si="90"/>
        <v xml:space="preserve"> </v>
      </c>
      <c r="D5764">
        <v>1</v>
      </c>
      <c r="E5764">
        <v>2</v>
      </c>
      <c r="F5764" t="s">
        <v>941</v>
      </c>
      <c r="G5764" s="3" t="s">
        <v>275</v>
      </c>
      <c r="H5764" s="3">
        <v>20</v>
      </c>
      <c r="I5764" s="9"/>
    </row>
    <row r="5765" spans="1:9">
      <c r="A5765" s="1" t="s">
        <v>16</v>
      </c>
      <c r="B5765" s="1" t="s">
        <v>940</v>
      </c>
      <c r="C5765" t="str">
        <f t="shared" si="90"/>
        <v xml:space="preserve"> </v>
      </c>
      <c r="D5765" s="1">
        <v>1</v>
      </c>
      <c r="E5765" s="1">
        <v>2</v>
      </c>
      <c r="F5765" s="1" t="s">
        <v>941</v>
      </c>
      <c r="G5765" s="3"/>
      <c r="H5765" s="3">
        <v>0</v>
      </c>
      <c r="I5765" s="9"/>
    </row>
    <row r="5766" spans="1:9">
      <c r="A5766" t="s">
        <v>16</v>
      </c>
      <c r="B5766" t="s">
        <v>940</v>
      </c>
      <c r="C5766" t="str">
        <f t="shared" si="90"/>
        <v xml:space="preserve"> </v>
      </c>
      <c r="D5766">
        <v>1</v>
      </c>
      <c r="E5766">
        <v>2</v>
      </c>
      <c r="F5766" t="s">
        <v>941</v>
      </c>
      <c r="G5766" s="3"/>
      <c r="H5766" s="3">
        <v>0</v>
      </c>
      <c r="I5766" s="9"/>
    </row>
    <row r="5767" spans="1:9">
      <c r="A5767" s="1" t="s">
        <v>16</v>
      </c>
      <c r="B5767" s="1" t="s">
        <v>940</v>
      </c>
      <c r="C5767" t="str">
        <f t="shared" si="90"/>
        <v xml:space="preserve"> </v>
      </c>
      <c r="D5767" s="1">
        <v>1</v>
      </c>
      <c r="E5767" s="1">
        <v>2</v>
      </c>
      <c r="F5767" s="1" t="s">
        <v>941</v>
      </c>
      <c r="G5767" s="3"/>
      <c r="H5767" s="3">
        <v>0</v>
      </c>
      <c r="I5767" s="9"/>
    </row>
    <row r="5768" spans="1:9">
      <c r="A5768" t="s">
        <v>16</v>
      </c>
      <c r="B5768" t="s">
        <v>940</v>
      </c>
      <c r="C5768" t="str">
        <f t="shared" si="90"/>
        <v xml:space="preserve"> </v>
      </c>
      <c r="D5768">
        <v>1</v>
      </c>
      <c r="E5768">
        <v>2</v>
      </c>
      <c r="F5768" t="s">
        <v>941</v>
      </c>
      <c r="G5768" s="3"/>
      <c r="H5768" s="3">
        <v>0</v>
      </c>
      <c r="I5768" s="9"/>
    </row>
    <row r="5769" spans="1:9">
      <c r="A5769" s="1" t="s">
        <v>16</v>
      </c>
      <c r="B5769" s="1" t="s">
        <v>940</v>
      </c>
      <c r="C5769" t="str">
        <f t="shared" si="90"/>
        <v xml:space="preserve"> </v>
      </c>
      <c r="D5769" s="1">
        <v>1</v>
      </c>
      <c r="E5769" s="1">
        <v>2</v>
      </c>
      <c r="F5769" s="1" t="s">
        <v>941</v>
      </c>
      <c r="G5769" s="3"/>
      <c r="H5769" s="3">
        <v>0</v>
      </c>
      <c r="I5769" s="9"/>
    </row>
    <row r="5770" spans="1:9">
      <c r="A5770" t="s">
        <v>16</v>
      </c>
      <c r="B5770" t="s">
        <v>940</v>
      </c>
      <c r="C5770" t="str">
        <f t="shared" si="90"/>
        <v xml:space="preserve"> </v>
      </c>
      <c r="D5770">
        <v>1</v>
      </c>
      <c r="E5770">
        <v>2</v>
      </c>
      <c r="F5770" t="s">
        <v>941</v>
      </c>
      <c r="G5770" s="3"/>
      <c r="H5770" s="3">
        <v>0</v>
      </c>
      <c r="I5770" s="9"/>
    </row>
    <row r="5771" spans="1:9">
      <c r="A5771" s="1" t="s">
        <v>16</v>
      </c>
      <c r="B5771" s="1" t="s">
        <v>940</v>
      </c>
      <c r="C5771" t="str">
        <f t="shared" si="90"/>
        <v xml:space="preserve"> </v>
      </c>
      <c r="D5771" s="1">
        <v>1</v>
      </c>
      <c r="E5771" s="1">
        <v>2</v>
      </c>
      <c r="F5771" s="1" t="s">
        <v>941</v>
      </c>
      <c r="G5771" s="3"/>
      <c r="H5771" s="3">
        <v>0</v>
      </c>
      <c r="I5771" s="9"/>
    </row>
    <row r="5772" spans="1:9">
      <c r="A5772" t="s">
        <v>16</v>
      </c>
      <c r="B5772" t="s">
        <v>940</v>
      </c>
      <c r="C5772" t="str">
        <f t="shared" si="90"/>
        <v xml:space="preserve"> </v>
      </c>
      <c r="D5772">
        <v>1</v>
      </c>
      <c r="E5772">
        <v>2</v>
      </c>
      <c r="F5772" t="s">
        <v>941</v>
      </c>
      <c r="G5772" s="3"/>
      <c r="H5772" s="3">
        <v>0</v>
      </c>
      <c r="I5772" s="9"/>
    </row>
    <row r="5773" spans="1:9">
      <c r="A5773" s="1" t="s">
        <v>16</v>
      </c>
      <c r="B5773" s="1" t="s">
        <v>940</v>
      </c>
      <c r="C5773" t="str">
        <f t="shared" si="90"/>
        <v xml:space="preserve"> </v>
      </c>
      <c r="D5773" s="1">
        <v>1</v>
      </c>
      <c r="E5773" s="1">
        <v>2</v>
      </c>
      <c r="F5773" s="1" t="s">
        <v>941</v>
      </c>
      <c r="G5773" s="3"/>
      <c r="H5773" s="3">
        <v>0</v>
      </c>
      <c r="I5773" s="9"/>
    </row>
    <row r="5774" spans="1:9">
      <c r="A5774" t="s">
        <v>16</v>
      </c>
      <c r="B5774" t="s">
        <v>940</v>
      </c>
      <c r="C5774" t="str">
        <f t="shared" si="90"/>
        <v xml:space="preserve"> </v>
      </c>
      <c r="D5774">
        <v>1</v>
      </c>
      <c r="E5774">
        <v>2</v>
      </c>
      <c r="F5774" t="s">
        <v>941</v>
      </c>
      <c r="G5774" s="3"/>
      <c r="H5774" s="3">
        <v>0</v>
      </c>
      <c r="I5774" s="9"/>
    </row>
    <row r="5775" spans="1:9">
      <c r="A5775" s="1" t="s">
        <v>16</v>
      </c>
      <c r="B5775" s="1" t="s">
        <v>940</v>
      </c>
      <c r="C5775" t="str">
        <f t="shared" si="90"/>
        <v xml:space="preserve"> </v>
      </c>
      <c r="D5775" s="1">
        <v>1</v>
      </c>
      <c r="E5775" s="1">
        <v>2</v>
      </c>
      <c r="F5775" s="1" t="s">
        <v>941</v>
      </c>
      <c r="G5775" s="3"/>
      <c r="H5775" s="3">
        <v>0</v>
      </c>
      <c r="I5775" s="9"/>
    </row>
    <row r="5776" spans="1:9">
      <c r="A5776" t="s">
        <v>16</v>
      </c>
      <c r="B5776" t="s">
        <v>940</v>
      </c>
      <c r="C5776" t="str">
        <f t="shared" si="90"/>
        <v xml:space="preserve"> </v>
      </c>
      <c r="D5776">
        <v>1</v>
      </c>
      <c r="E5776">
        <v>2</v>
      </c>
      <c r="F5776" t="s">
        <v>941</v>
      </c>
      <c r="G5776" s="3"/>
      <c r="H5776" s="3">
        <v>0</v>
      </c>
      <c r="I5776" s="9"/>
    </row>
    <row r="5777" spans="1:9">
      <c r="A5777" s="1" t="s">
        <v>16</v>
      </c>
      <c r="B5777" s="1" t="s">
        <v>940</v>
      </c>
      <c r="C5777" t="str">
        <f t="shared" si="90"/>
        <v xml:space="preserve"> </v>
      </c>
      <c r="D5777" s="1">
        <v>1</v>
      </c>
      <c r="E5777" s="1">
        <v>2</v>
      </c>
      <c r="F5777" s="1" t="s">
        <v>941</v>
      </c>
      <c r="G5777" s="3"/>
      <c r="H5777" s="3">
        <v>0</v>
      </c>
      <c r="I5777" s="9"/>
    </row>
    <row r="5778" spans="1:9">
      <c r="A5778" t="s">
        <v>16</v>
      </c>
      <c r="B5778" t="s">
        <v>940</v>
      </c>
      <c r="C5778" t="str">
        <f t="shared" si="90"/>
        <v>1617</v>
      </c>
      <c r="D5778">
        <v>1</v>
      </c>
      <c r="E5778">
        <v>2</v>
      </c>
      <c r="F5778" t="s">
        <v>941</v>
      </c>
      <c r="G5778" t="s">
        <v>15</v>
      </c>
      <c r="H5778" s="2">
        <f>H5762-SUMIF(G5763:G5777,"&lt;&gt;",H5763:H5777)</f>
        <v>14</v>
      </c>
    </row>
    <row r="5779" spans="1:9">
      <c r="A5779" s="1"/>
      <c r="B5779" s="1"/>
      <c r="C5779" t="str">
        <f t="shared" si="90"/>
        <v xml:space="preserve"> </v>
      </c>
      <c r="D5779" s="1"/>
      <c r="E5779" s="1"/>
      <c r="F5779" s="1"/>
      <c r="G5779" s="1"/>
      <c r="H5779" s="1"/>
      <c r="I5779" s="43"/>
    </row>
    <row r="5780" spans="1:9">
      <c r="A5780" t="s">
        <v>34</v>
      </c>
      <c r="B5780" t="s">
        <v>943</v>
      </c>
      <c r="C5780" t="str">
        <f t="shared" si="90"/>
        <v xml:space="preserve"> </v>
      </c>
      <c r="D5780">
        <v>3</v>
      </c>
      <c r="E5780">
        <v>1</v>
      </c>
      <c r="F5780" t="s">
        <v>944</v>
      </c>
      <c r="G5780" t="s">
        <v>13</v>
      </c>
      <c r="H5780" s="2">
        <f>VLOOKUP(B5780,'uc_2024-25'!D:U, 18, FALSE)</f>
        <v>28</v>
      </c>
      <c r="I5780" s="9"/>
    </row>
    <row r="5781" spans="1:9">
      <c r="A5781" s="1" t="s">
        <v>34</v>
      </c>
      <c r="B5781" s="1" t="s">
        <v>943</v>
      </c>
      <c r="C5781" t="str">
        <f t="shared" si="90"/>
        <v xml:space="preserve"> </v>
      </c>
      <c r="D5781" s="1">
        <v>3</v>
      </c>
      <c r="E5781" s="1">
        <v>1</v>
      </c>
      <c r="F5781" s="1" t="s">
        <v>944</v>
      </c>
      <c r="G5781" s="4" t="str">
        <f>VLOOKUP(B5780,'uc_2024-25'!D:AB, 25, FALSE)</f>
        <v>Manuela Rodrigues Branco Simões</v>
      </c>
      <c r="H5781" s="3">
        <v>14</v>
      </c>
      <c r="I5781" s="9"/>
    </row>
    <row r="5782" spans="1:9">
      <c r="A5782" t="s">
        <v>34</v>
      </c>
      <c r="B5782" t="s">
        <v>943</v>
      </c>
      <c r="C5782" t="str">
        <f t="shared" si="90"/>
        <v xml:space="preserve"> </v>
      </c>
      <c r="D5782">
        <v>3</v>
      </c>
      <c r="E5782">
        <v>1</v>
      </c>
      <c r="F5782" t="s">
        <v>944</v>
      </c>
      <c r="G5782" s="3" t="s">
        <v>141</v>
      </c>
      <c r="H5782" s="3">
        <v>6</v>
      </c>
      <c r="I5782" s="9"/>
    </row>
    <row r="5783" spans="1:9">
      <c r="A5783" s="1" t="s">
        <v>34</v>
      </c>
      <c r="B5783" s="1" t="s">
        <v>943</v>
      </c>
      <c r="C5783" t="str">
        <f t="shared" si="90"/>
        <v xml:space="preserve"> </v>
      </c>
      <c r="D5783" s="1">
        <v>3</v>
      </c>
      <c r="E5783" s="1">
        <v>1</v>
      </c>
      <c r="F5783" s="1" t="s">
        <v>944</v>
      </c>
      <c r="G5783" s="3" t="s">
        <v>165</v>
      </c>
      <c r="H5783" s="3">
        <v>8</v>
      </c>
      <c r="I5783" s="9"/>
    </row>
    <row r="5784" spans="1:9">
      <c r="A5784" t="s">
        <v>34</v>
      </c>
      <c r="B5784" t="s">
        <v>943</v>
      </c>
      <c r="C5784" t="str">
        <f t="shared" si="90"/>
        <v xml:space="preserve"> </v>
      </c>
      <c r="D5784">
        <v>3</v>
      </c>
      <c r="E5784">
        <v>1</v>
      </c>
      <c r="F5784" t="s">
        <v>944</v>
      </c>
      <c r="G5784" s="3"/>
      <c r="H5784" s="3">
        <v>0</v>
      </c>
      <c r="I5784" s="9"/>
    </row>
    <row r="5785" spans="1:9">
      <c r="A5785" s="1" t="s">
        <v>34</v>
      </c>
      <c r="B5785" s="1" t="s">
        <v>943</v>
      </c>
      <c r="C5785" t="str">
        <f t="shared" si="90"/>
        <v xml:space="preserve"> </v>
      </c>
      <c r="D5785" s="1">
        <v>3</v>
      </c>
      <c r="E5785" s="1">
        <v>1</v>
      </c>
      <c r="F5785" s="1" t="s">
        <v>944</v>
      </c>
      <c r="G5785" s="3"/>
      <c r="H5785" s="3">
        <v>0</v>
      </c>
      <c r="I5785" s="9"/>
    </row>
    <row r="5786" spans="1:9">
      <c r="A5786" t="s">
        <v>34</v>
      </c>
      <c r="B5786" t="s">
        <v>943</v>
      </c>
      <c r="C5786" t="str">
        <f t="shared" si="90"/>
        <v xml:space="preserve"> </v>
      </c>
      <c r="D5786">
        <v>3</v>
      </c>
      <c r="E5786">
        <v>1</v>
      </c>
      <c r="F5786" t="s">
        <v>944</v>
      </c>
      <c r="G5786" s="3"/>
      <c r="H5786" s="3">
        <v>0</v>
      </c>
      <c r="I5786" s="9"/>
    </row>
    <row r="5787" spans="1:9">
      <c r="A5787" s="1" t="s">
        <v>34</v>
      </c>
      <c r="B5787" s="1" t="s">
        <v>943</v>
      </c>
      <c r="C5787" t="str">
        <f t="shared" si="90"/>
        <v xml:space="preserve"> </v>
      </c>
      <c r="D5787" s="1">
        <v>3</v>
      </c>
      <c r="E5787" s="1">
        <v>1</v>
      </c>
      <c r="F5787" s="1" t="s">
        <v>944</v>
      </c>
      <c r="G5787" s="3"/>
      <c r="H5787" s="3">
        <v>0</v>
      </c>
      <c r="I5787" s="9"/>
    </row>
    <row r="5788" spans="1:9">
      <c r="A5788" t="s">
        <v>34</v>
      </c>
      <c r="B5788" t="s">
        <v>943</v>
      </c>
      <c r="C5788" t="str">
        <f t="shared" si="90"/>
        <v xml:space="preserve"> </v>
      </c>
      <c r="D5788">
        <v>3</v>
      </c>
      <c r="E5788">
        <v>1</v>
      </c>
      <c r="F5788" t="s">
        <v>944</v>
      </c>
      <c r="G5788" s="3"/>
      <c r="H5788" s="3">
        <v>0</v>
      </c>
      <c r="I5788" s="9"/>
    </row>
    <row r="5789" spans="1:9">
      <c r="A5789" s="1" t="s">
        <v>34</v>
      </c>
      <c r="B5789" s="1" t="s">
        <v>943</v>
      </c>
      <c r="C5789" t="str">
        <f t="shared" si="90"/>
        <v xml:space="preserve"> </v>
      </c>
      <c r="D5789" s="1">
        <v>3</v>
      </c>
      <c r="E5789" s="1">
        <v>1</v>
      </c>
      <c r="F5789" s="1" t="s">
        <v>944</v>
      </c>
      <c r="G5789" s="3"/>
      <c r="H5789" s="3">
        <v>0</v>
      </c>
      <c r="I5789" s="9"/>
    </row>
    <row r="5790" spans="1:9">
      <c r="A5790" t="s">
        <v>34</v>
      </c>
      <c r="B5790" t="s">
        <v>943</v>
      </c>
      <c r="C5790" t="str">
        <f t="shared" si="90"/>
        <v xml:space="preserve"> </v>
      </c>
      <c r="D5790">
        <v>3</v>
      </c>
      <c r="E5790">
        <v>1</v>
      </c>
      <c r="F5790" t="s">
        <v>944</v>
      </c>
      <c r="G5790" s="3"/>
      <c r="H5790" s="3">
        <v>0</v>
      </c>
      <c r="I5790" s="9"/>
    </row>
    <row r="5791" spans="1:9">
      <c r="A5791" s="1" t="s">
        <v>34</v>
      </c>
      <c r="B5791" s="1" t="s">
        <v>943</v>
      </c>
      <c r="C5791" t="str">
        <f t="shared" si="90"/>
        <v xml:space="preserve"> </v>
      </c>
      <c r="D5791" s="1">
        <v>3</v>
      </c>
      <c r="E5791" s="1">
        <v>1</v>
      </c>
      <c r="F5791" s="1" t="s">
        <v>944</v>
      </c>
      <c r="G5791" s="3"/>
      <c r="H5791" s="3">
        <v>0</v>
      </c>
      <c r="I5791" s="9"/>
    </row>
    <row r="5792" spans="1:9">
      <c r="A5792" t="s">
        <v>34</v>
      </c>
      <c r="B5792" t="s">
        <v>943</v>
      </c>
      <c r="C5792" t="str">
        <f t="shared" si="90"/>
        <v xml:space="preserve"> </v>
      </c>
      <c r="D5792">
        <v>3</v>
      </c>
      <c r="E5792">
        <v>1</v>
      </c>
      <c r="F5792" t="s">
        <v>944</v>
      </c>
      <c r="G5792" s="3"/>
      <c r="H5792" s="3">
        <v>0</v>
      </c>
      <c r="I5792" s="9"/>
    </row>
    <row r="5793" spans="1:9">
      <c r="A5793" s="1" t="s">
        <v>34</v>
      </c>
      <c r="B5793" s="1" t="s">
        <v>943</v>
      </c>
      <c r="C5793" t="str">
        <f t="shared" si="90"/>
        <v xml:space="preserve"> </v>
      </c>
      <c r="D5793" s="1">
        <v>3</v>
      </c>
      <c r="E5793" s="1">
        <v>1</v>
      </c>
      <c r="F5793" s="1" t="s">
        <v>944</v>
      </c>
      <c r="G5793" s="3"/>
      <c r="H5793" s="3">
        <v>0</v>
      </c>
      <c r="I5793" s="9"/>
    </row>
    <row r="5794" spans="1:9">
      <c r="A5794" t="s">
        <v>34</v>
      </c>
      <c r="B5794" t="s">
        <v>943</v>
      </c>
      <c r="C5794" t="str">
        <f t="shared" si="90"/>
        <v xml:space="preserve"> </v>
      </c>
      <c r="D5794">
        <v>3</v>
      </c>
      <c r="E5794">
        <v>1</v>
      </c>
      <c r="F5794" t="s">
        <v>944</v>
      </c>
      <c r="G5794" s="3"/>
      <c r="H5794" s="3">
        <v>0</v>
      </c>
      <c r="I5794" s="9"/>
    </row>
    <row r="5795" spans="1:9">
      <c r="A5795" s="1" t="s">
        <v>34</v>
      </c>
      <c r="B5795" s="1" t="s">
        <v>943</v>
      </c>
      <c r="C5795" t="str">
        <f t="shared" si="90"/>
        <v xml:space="preserve"> </v>
      </c>
      <c r="D5795" s="1">
        <v>3</v>
      </c>
      <c r="E5795" s="1">
        <v>1</v>
      </c>
      <c r="F5795" s="1" t="s">
        <v>944</v>
      </c>
      <c r="G5795" s="3"/>
      <c r="H5795" s="3">
        <v>0</v>
      </c>
      <c r="I5795" s="9"/>
    </row>
    <row r="5796" spans="1:9">
      <c r="A5796" t="s">
        <v>34</v>
      </c>
      <c r="B5796" t="s">
        <v>943</v>
      </c>
      <c r="C5796" t="str">
        <f t="shared" si="90"/>
        <v>2585</v>
      </c>
      <c r="D5796">
        <v>3</v>
      </c>
      <c r="E5796">
        <v>1</v>
      </c>
      <c r="F5796" t="s">
        <v>944</v>
      </c>
      <c r="G5796" t="s">
        <v>15</v>
      </c>
      <c r="H5796" s="2">
        <f>H5780-SUMIF(G5781:G5795,"&lt;&gt;",H5781:H5795)</f>
        <v>0</v>
      </c>
    </row>
    <row r="5797" spans="1:9">
      <c r="A5797" s="1"/>
      <c r="B5797" s="1"/>
      <c r="C5797" t="str">
        <f t="shared" si="90"/>
        <v xml:space="preserve"> </v>
      </c>
      <c r="D5797" s="1"/>
      <c r="E5797" s="1"/>
      <c r="F5797" s="1"/>
      <c r="G5797" s="1"/>
      <c r="H5797" s="1"/>
      <c r="I5797" s="43"/>
    </row>
    <row r="5798" spans="1:9">
      <c r="A5798" t="s">
        <v>16</v>
      </c>
      <c r="B5798" t="s">
        <v>945</v>
      </c>
      <c r="C5798" t="str">
        <f t="shared" si="90"/>
        <v xml:space="preserve"> </v>
      </c>
      <c r="D5798">
        <v>1</v>
      </c>
      <c r="E5798">
        <v>2</v>
      </c>
      <c r="F5798" t="s">
        <v>946</v>
      </c>
      <c r="G5798" t="s">
        <v>13</v>
      </c>
      <c r="H5798" s="2">
        <f>VLOOKUP(B5798,'uc_2024-25'!D:U, 18, FALSE)</f>
        <v>168</v>
      </c>
      <c r="I5798" s="9"/>
    </row>
    <row r="5799" spans="1:9">
      <c r="A5799" s="1" t="s">
        <v>16</v>
      </c>
      <c r="B5799" s="1" t="s">
        <v>945</v>
      </c>
      <c r="C5799" t="str">
        <f t="shared" si="90"/>
        <v xml:space="preserve"> </v>
      </c>
      <c r="D5799" s="1">
        <v>1</v>
      </c>
      <c r="E5799" s="1">
        <v>2</v>
      </c>
      <c r="F5799" s="1" t="s">
        <v>946</v>
      </c>
      <c r="G5799" s="4" t="str">
        <f>VLOOKUP(B5798,'uc_2024-25'!D:AB, 25, FALSE)</f>
        <v>Maria do Rosário da Conceição Cameira</v>
      </c>
      <c r="H5799" s="3">
        <v>74</v>
      </c>
      <c r="I5799" s="9"/>
    </row>
    <row r="5800" spans="1:9">
      <c r="A5800" t="s">
        <v>16</v>
      </c>
      <c r="B5800" t="s">
        <v>945</v>
      </c>
      <c r="C5800" t="str">
        <f t="shared" si="90"/>
        <v xml:space="preserve"> </v>
      </c>
      <c r="D5800">
        <v>1</v>
      </c>
      <c r="E5800">
        <v>2</v>
      </c>
      <c r="F5800" t="s">
        <v>946</v>
      </c>
      <c r="G5800" s="3" t="s">
        <v>216</v>
      </c>
      <c r="H5800" s="3">
        <v>29</v>
      </c>
      <c r="I5800" s="9"/>
    </row>
    <row r="5801" spans="1:9">
      <c r="A5801" s="1" t="s">
        <v>16</v>
      </c>
      <c r="B5801" s="1" t="s">
        <v>945</v>
      </c>
      <c r="C5801" t="str">
        <f t="shared" si="90"/>
        <v xml:space="preserve"> </v>
      </c>
      <c r="D5801" s="1">
        <v>1</v>
      </c>
      <c r="E5801" s="1">
        <v>2</v>
      </c>
      <c r="F5801" s="1" t="s">
        <v>946</v>
      </c>
      <c r="G5801" s="3" t="s">
        <v>386</v>
      </c>
      <c r="H5801" s="3">
        <v>29</v>
      </c>
      <c r="I5801" s="9"/>
    </row>
    <row r="5802" spans="1:9">
      <c r="A5802" t="s">
        <v>16</v>
      </c>
      <c r="B5802" t="s">
        <v>945</v>
      </c>
      <c r="C5802" t="str">
        <f t="shared" si="90"/>
        <v xml:space="preserve"> </v>
      </c>
      <c r="D5802">
        <v>1</v>
      </c>
      <c r="E5802">
        <v>2</v>
      </c>
      <c r="F5802" t="s">
        <v>946</v>
      </c>
      <c r="G5802" s="3" t="s">
        <v>569</v>
      </c>
      <c r="H5802" s="3">
        <v>6</v>
      </c>
      <c r="I5802" s="9"/>
    </row>
    <row r="5803" spans="1:9" ht="30.75">
      <c r="A5803" s="1" t="s">
        <v>16</v>
      </c>
      <c r="B5803" s="1" t="s">
        <v>945</v>
      </c>
      <c r="C5803" t="str">
        <f t="shared" si="90"/>
        <v xml:space="preserve"> </v>
      </c>
      <c r="D5803" s="1">
        <v>1</v>
      </c>
      <c r="E5803" s="1">
        <v>2</v>
      </c>
      <c r="F5803" s="1" t="s">
        <v>946</v>
      </c>
      <c r="G5803" s="3"/>
      <c r="H5803" s="3">
        <v>30</v>
      </c>
      <c r="I5803" s="9" t="s">
        <v>947</v>
      </c>
    </row>
    <row r="5804" spans="1:9">
      <c r="A5804" t="s">
        <v>16</v>
      </c>
      <c r="B5804" t="s">
        <v>945</v>
      </c>
      <c r="C5804" t="str">
        <f t="shared" si="90"/>
        <v xml:space="preserve"> </v>
      </c>
      <c r="D5804">
        <v>1</v>
      </c>
      <c r="E5804">
        <v>2</v>
      </c>
      <c r="F5804" t="s">
        <v>946</v>
      </c>
      <c r="G5804" s="3"/>
      <c r="H5804" s="3">
        <v>0</v>
      </c>
      <c r="I5804" s="9"/>
    </row>
    <row r="5805" spans="1:9">
      <c r="A5805" s="1" t="s">
        <v>16</v>
      </c>
      <c r="B5805" s="1" t="s">
        <v>945</v>
      </c>
      <c r="C5805" t="str">
        <f t="shared" si="90"/>
        <v xml:space="preserve"> </v>
      </c>
      <c r="D5805" s="1">
        <v>1</v>
      </c>
      <c r="E5805" s="1">
        <v>2</v>
      </c>
      <c r="F5805" s="1" t="s">
        <v>946</v>
      </c>
      <c r="G5805" s="3"/>
      <c r="H5805" s="3">
        <v>0</v>
      </c>
      <c r="I5805" s="9"/>
    </row>
    <row r="5806" spans="1:9">
      <c r="A5806" t="s">
        <v>16</v>
      </c>
      <c r="B5806" t="s">
        <v>945</v>
      </c>
      <c r="C5806" t="str">
        <f t="shared" si="90"/>
        <v xml:space="preserve"> </v>
      </c>
      <c r="D5806">
        <v>1</v>
      </c>
      <c r="E5806">
        <v>2</v>
      </c>
      <c r="F5806" t="s">
        <v>946</v>
      </c>
      <c r="G5806" s="3"/>
      <c r="H5806" s="3">
        <v>0</v>
      </c>
      <c r="I5806" s="9"/>
    </row>
    <row r="5807" spans="1:9">
      <c r="A5807" s="1" t="s">
        <v>16</v>
      </c>
      <c r="B5807" s="1" t="s">
        <v>945</v>
      </c>
      <c r="C5807" t="str">
        <f t="shared" si="90"/>
        <v xml:space="preserve"> </v>
      </c>
      <c r="D5807" s="1">
        <v>1</v>
      </c>
      <c r="E5807" s="1">
        <v>2</v>
      </c>
      <c r="F5807" s="1" t="s">
        <v>946</v>
      </c>
      <c r="G5807" s="3"/>
      <c r="H5807" s="3">
        <v>0</v>
      </c>
      <c r="I5807" s="9"/>
    </row>
    <row r="5808" spans="1:9">
      <c r="A5808" t="s">
        <v>16</v>
      </c>
      <c r="B5808" t="s">
        <v>945</v>
      </c>
      <c r="C5808" t="str">
        <f t="shared" si="90"/>
        <v xml:space="preserve"> </v>
      </c>
      <c r="D5808">
        <v>1</v>
      </c>
      <c r="E5808">
        <v>2</v>
      </c>
      <c r="F5808" t="s">
        <v>946</v>
      </c>
      <c r="G5808" s="3"/>
      <c r="H5808" s="3">
        <v>0</v>
      </c>
      <c r="I5808" s="9"/>
    </row>
    <row r="5809" spans="1:9">
      <c r="A5809" s="1" t="s">
        <v>16</v>
      </c>
      <c r="B5809" s="1" t="s">
        <v>945</v>
      </c>
      <c r="C5809" t="str">
        <f t="shared" si="90"/>
        <v xml:space="preserve"> </v>
      </c>
      <c r="D5809" s="1">
        <v>1</v>
      </c>
      <c r="E5809" s="1">
        <v>2</v>
      </c>
      <c r="F5809" s="1" t="s">
        <v>946</v>
      </c>
      <c r="G5809" s="3"/>
      <c r="H5809" s="3">
        <v>0</v>
      </c>
      <c r="I5809" s="9"/>
    </row>
    <row r="5810" spans="1:9">
      <c r="A5810" t="s">
        <v>16</v>
      </c>
      <c r="B5810" t="s">
        <v>945</v>
      </c>
      <c r="C5810" t="str">
        <f t="shared" si="90"/>
        <v xml:space="preserve"> </v>
      </c>
      <c r="D5810">
        <v>1</v>
      </c>
      <c r="E5810">
        <v>2</v>
      </c>
      <c r="F5810" t="s">
        <v>946</v>
      </c>
      <c r="G5810" s="3"/>
      <c r="H5810" s="3">
        <v>0</v>
      </c>
      <c r="I5810" s="9"/>
    </row>
    <row r="5811" spans="1:9">
      <c r="A5811" s="1" t="s">
        <v>16</v>
      </c>
      <c r="B5811" s="1" t="s">
        <v>945</v>
      </c>
      <c r="C5811" t="str">
        <f t="shared" si="90"/>
        <v xml:space="preserve"> </v>
      </c>
      <c r="D5811" s="1">
        <v>1</v>
      </c>
      <c r="E5811" s="1">
        <v>2</v>
      </c>
      <c r="F5811" s="1" t="s">
        <v>946</v>
      </c>
      <c r="G5811" s="3"/>
      <c r="H5811" s="3">
        <v>0</v>
      </c>
      <c r="I5811" s="9"/>
    </row>
    <row r="5812" spans="1:9">
      <c r="A5812" t="s">
        <v>16</v>
      </c>
      <c r="B5812" t="s">
        <v>945</v>
      </c>
      <c r="C5812" t="str">
        <f t="shared" si="90"/>
        <v xml:space="preserve"> </v>
      </c>
      <c r="D5812">
        <v>1</v>
      </c>
      <c r="E5812">
        <v>2</v>
      </c>
      <c r="F5812" t="s">
        <v>946</v>
      </c>
      <c r="G5812" s="3"/>
      <c r="H5812" s="3">
        <v>0</v>
      </c>
      <c r="I5812" s="9"/>
    </row>
    <row r="5813" spans="1:9">
      <c r="A5813" s="1" t="s">
        <v>16</v>
      </c>
      <c r="B5813" s="1" t="s">
        <v>945</v>
      </c>
      <c r="C5813" t="str">
        <f t="shared" si="90"/>
        <v xml:space="preserve"> </v>
      </c>
      <c r="D5813" s="1">
        <v>1</v>
      </c>
      <c r="E5813" s="1">
        <v>2</v>
      </c>
      <c r="F5813" s="1" t="s">
        <v>946</v>
      </c>
      <c r="G5813" s="3"/>
      <c r="H5813" s="3">
        <v>0</v>
      </c>
      <c r="I5813" s="9"/>
    </row>
    <row r="5814" spans="1:9">
      <c r="A5814" t="s">
        <v>16</v>
      </c>
      <c r="B5814" t="s">
        <v>945</v>
      </c>
      <c r="C5814" t="str">
        <f t="shared" si="90"/>
        <v>1496</v>
      </c>
      <c r="D5814">
        <v>1</v>
      </c>
      <c r="E5814">
        <v>2</v>
      </c>
      <c r="F5814" t="s">
        <v>946</v>
      </c>
      <c r="G5814" t="s">
        <v>15</v>
      </c>
      <c r="H5814" s="2">
        <f>H5798-SUMIF(G5799:G5813,"&lt;&gt;",H5799:H5813)</f>
        <v>30</v>
      </c>
    </row>
    <row r="5815" spans="1:9">
      <c r="A5815" s="1"/>
      <c r="B5815" s="1"/>
      <c r="C5815" t="str">
        <f t="shared" si="90"/>
        <v xml:space="preserve"> </v>
      </c>
      <c r="D5815" s="1"/>
      <c r="E5815" s="1"/>
      <c r="F5815" s="1"/>
      <c r="G5815" s="1"/>
      <c r="H5815" s="1"/>
      <c r="I5815" s="43"/>
    </row>
    <row r="5816" spans="1:9">
      <c r="A5816" t="s">
        <v>34</v>
      </c>
      <c r="B5816" t="s">
        <v>948</v>
      </c>
      <c r="C5816" t="str">
        <f t="shared" si="90"/>
        <v xml:space="preserve"> </v>
      </c>
      <c r="D5816">
        <v>3</v>
      </c>
      <c r="E5816">
        <v>1</v>
      </c>
      <c r="F5816" t="s">
        <v>949</v>
      </c>
      <c r="G5816" t="s">
        <v>13</v>
      </c>
      <c r="H5816" s="2">
        <f>VLOOKUP(B5816,'uc_2024-25'!D:U, 18, FALSE)</f>
        <v>91</v>
      </c>
      <c r="I5816" s="9" t="s">
        <v>950</v>
      </c>
    </row>
    <row r="5817" spans="1:9">
      <c r="A5817" s="1" t="s">
        <v>34</v>
      </c>
      <c r="B5817" s="1" t="s">
        <v>948</v>
      </c>
      <c r="C5817" t="str">
        <f t="shared" si="90"/>
        <v xml:space="preserve"> </v>
      </c>
      <c r="D5817" s="1">
        <v>3</v>
      </c>
      <c r="E5817" s="1">
        <v>1</v>
      </c>
      <c r="F5817" s="1" t="s">
        <v>949</v>
      </c>
      <c r="G5817" s="4" t="str">
        <f>VLOOKUP(B5816,'uc_2024-25'!D:AB, 25, FALSE)</f>
        <v>Anabela Cristina da Silva Naret Moreira Raymundo</v>
      </c>
      <c r="H5817" s="3">
        <v>46.5</v>
      </c>
      <c r="I5817" s="9"/>
    </row>
    <row r="5818" spans="1:9" ht="30.75">
      <c r="A5818" t="s">
        <v>34</v>
      </c>
      <c r="B5818" t="s">
        <v>948</v>
      </c>
      <c r="C5818" t="str">
        <f t="shared" si="90"/>
        <v xml:space="preserve"> </v>
      </c>
      <c r="D5818">
        <v>3</v>
      </c>
      <c r="E5818">
        <v>1</v>
      </c>
      <c r="F5818" t="s">
        <v>949</v>
      </c>
      <c r="G5818" s="3"/>
      <c r="H5818" s="3">
        <v>42</v>
      </c>
      <c r="I5818" s="9" t="s">
        <v>406</v>
      </c>
    </row>
    <row r="5819" spans="1:9">
      <c r="A5819" s="1" t="s">
        <v>34</v>
      </c>
      <c r="B5819" s="1" t="s">
        <v>948</v>
      </c>
      <c r="C5819" t="str">
        <f t="shared" si="90"/>
        <v xml:space="preserve"> </v>
      </c>
      <c r="D5819" s="1">
        <v>3</v>
      </c>
      <c r="E5819" s="1">
        <v>1</v>
      </c>
      <c r="F5819" s="1" t="s">
        <v>949</v>
      </c>
      <c r="G5819" s="3" t="s">
        <v>648</v>
      </c>
      <c r="H5819" s="3">
        <v>2.5</v>
      </c>
      <c r="I5819" s="9"/>
    </row>
    <row r="5820" spans="1:9">
      <c r="A5820" t="s">
        <v>34</v>
      </c>
      <c r="B5820" t="s">
        <v>948</v>
      </c>
      <c r="C5820" t="str">
        <f t="shared" si="90"/>
        <v xml:space="preserve"> </v>
      </c>
      <c r="D5820">
        <v>3</v>
      </c>
      <c r="E5820">
        <v>1</v>
      </c>
      <c r="F5820" t="s">
        <v>949</v>
      </c>
      <c r="G5820" s="3"/>
      <c r="H5820" s="3">
        <v>0</v>
      </c>
      <c r="I5820" s="9"/>
    </row>
    <row r="5821" spans="1:9">
      <c r="A5821" s="1" t="s">
        <v>34</v>
      </c>
      <c r="B5821" s="1" t="s">
        <v>948</v>
      </c>
      <c r="C5821" t="str">
        <f t="shared" si="90"/>
        <v xml:space="preserve"> </v>
      </c>
      <c r="D5821" s="1">
        <v>3</v>
      </c>
      <c r="E5821" s="1">
        <v>1</v>
      </c>
      <c r="F5821" s="1" t="s">
        <v>949</v>
      </c>
      <c r="G5821" s="3"/>
      <c r="H5821" s="3">
        <v>0</v>
      </c>
      <c r="I5821" s="9"/>
    </row>
    <row r="5822" spans="1:9">
      <c r="A5822" t="s">
        <v>34</v>
      </c>
      <c r="B5822" t="s">
        <v>948</v>
      </c>
      <c r="C5822" t="str">
        <f t="shared" si="90"/>
        <v xml:space="preserve"> </v>
      </c>
      <c r="D5822">
        <v>3</v>
      </c>
      <c r="E5822">
        <v>1</v>
      </c>
      <c r="F5822" t="s">
        <v>949</v>
      </c>
      <c r="G5822" s="3"/>
      <c r="H5822" s="3">
        <v>0</v>
      </c>
      <c r="I5822" s="9"/>
    </row>
    <row r="5823" spans="1:9">
      <c r="A5823" s="1" t="s">
        <v>34</v>
      </c>
      <c r="B5823" s="1" t="s">
        <v>948</v>
      </c>
      <c r="C5823" t="str">
        <f t="shared" si="90"/>
        <v xml:space="preserve"> </v>
      </c>
      <c r="D5823" s="1">
        <v>3</v>
      </c>
      <c r="E5823" s="1">
        <v>1</v>
      </c>
      <c r="F5823" s="1" t="s">
        <v>949</v>
      </c>
      <c r="G5823" s="3"/>
      <c r="H5823" s="3">
        <v>0</v>
      </c>
      <c r="I5823" s="9"/>
    </row>
    <row r="5824" spans="1:9">
      <c r="A5824" t="s">
        <v>34</v>
      </c>
      <c r="B5824" t="s">
        <v>948</v>
      </c>
      <c r="C5824" t="str">
        <f t="shared" si="90"/>
        <v xml:space="preserve"> </v>
      </c>
      <c r="D5824">
        <v>3</v>
      </c>
      <c r="E5824">
        <v>1</v>
      </c>
      <c r="F5824" t="s">
        <v>949</v>
      </c>
      <c r="G5824" s="3"/>
      <c r="H5824" s="3">
        <v>0</v>
      </c>
      <c r="I5824" s="9"/>
    </row>
    <row r="5825" spans="1:9">
      <c r="A5825" s="1" t="s">
        <v>34</v>
      </c>
      <c r="B5825" s="1" t="s">
        <v>948</v>
      </c>
      <c r="C5825" t="str">
        <f t="shared" si="90"/>
        <v xml:space="preserve"> </v>
      </c>
      <c r="D5825" s="1">
        <v>3</v>
      </c>
      <c r="E5825" s="1">
        <v>1</v>
      </c>
      <c r="F5825" s="1" t="s">
        <v>949</v>
      </c>
      <c r="G5825" s="3"/>
      <c r="H5825" s="3">
        <v>0</v>
      </c>
      <c r="I5825" s="9"/>
    </row>
    <row r="5826" spans="1:9">
      <c r="A5826" t="s">
        <v>34</v>
      </c>
      <c r="B5826" t="s">
        <v>948</v>
      </c>
      <c r="C5826" t="str">
        <f t="shared" si="90"/>
        <v xml:space="preserve"> </v>
      </c>
      <c r="D5826">
        <v>3</v>
      </c>
      <c r="E5826">
        <v>1</v>
      </c>
      <c r="F5826" t="s">
        <v>949</v>
      </c>
      <c r="G5826" s="3"/>
      <c r="H5826" s="3">
        <v>0</v>
      </c>
      <c r="I5826" s="9"/>
    </row>
    <row r="5827" spans="1:9">
      <c r="A5827" s="1" t="s">
        <v>34</v>
      </c>
      <c r="B5827" s="1" t="s">
        <v>948</v>
      </c>
      <c r="C5827" t="str">
        <f t="shared" ref="C5827:C5890" si="91">IF(G5827="Em falta (positivo); A mais (negativo):",B5827," ")</f>
        <v xml:space="preserve"> </v>
      </c>
      <c r="D5827" s="1">
        <v>3</v>
      </c>
      <c r="E5827" s="1">
        <v>1</v>
      </c>
      <c r="F5827" s="1" t="s">
        <v>949</v>
      </c>
      <c r="G5827" s="3"/>
      <c r="H5827" s="3">
        <v>0</v>
      </c>
      <c r="I5827" s="9"/>
    </row>
    <row r="5828" spans="1:9">
      <c r="A5828" t="s">
        <v>34</v>
      </c>
      <c r="B5828" t="s">
        <v>948</v>
      </c>
      <c r="C5828" t="str">
        <f t="shared" si="91"/>
        <v xml:space="preserve"> </v>
      </c>
      <c r="D5828">
        <v>3</v>
      </c>
      <c r="E5828">
        <v>1</v>
      </c>
      <c r="F5828" t="s">
        <v>949</v>
      </c>
      <c r="G5828" s="3"/>
      <c r="H5828" s="3">
        <v>0</v>
      </c>
      <c r="I5828" s="9"/>
    </row>
    <row r="5829" spans="1:9">
      <c r="A5829" s="1" t="s">
        <v>34</v>
      </c>
      <c r="B5829" s="1" t="s">
        <v>948</v>
      </c>
      <c r="C5829" t="str">
        <f t="shared" si="91"/>
        <v xml:space="preserve"> </v>
      </c>
      <c r="D5829" s="1">
        <v>3</v>
      </c>
      <c r="E5829" s="1">
        <v>1</v>
      </c>
      <c r="F5829" s="1" t="s">
        <v>949</v>
      </c>
      <c r="G5829" s="3"/>
      <c r="H5829" s="3">
        <v>0</v>
      </c>
      <c r="I5829" s="9"/>
    </row>
    <row r="5830" spans="1:9">
      <c r="A5830" t="s">
        <v>34</v>
      </c>
      <c r="B5830" t="s">
        <v>948</v>
      </c>
      <c r="C5830" t="str">
        <f t="shared" si="91"/>
        <v xml:space="preserve"> </v>
      </c>
      <c r="D5830">
        <v>3</v>
      </c>
      <c r="E5830">
        <v>1</v>
      </c>
      <c r="F5830" t="s">
        <v>949</v>
      </c>
      <c r="G5830" s="3"/>
      <c r="H5830" s="3">
        <v>0</v>
      </c>
      <c r="I5830" s="9"/>
    </row>
    <row r="5831" spans="1:9">
      <c r="A5831" s="1" t="s">
        <v>34</v>
      </c>
      <c r="B5831" s="1" t="s">
        <v>948</v>
      </c>
      <c r="C5831" t="str">
        <f t="shared" si="91"/>
        <v xml:space="preserve"> </v>
      </c>
      <c r="D5831" s="1">
        <v>3</v>
      </c>
      <c r="E5831" s="1">
        <v>1</v>
      </c>
      <c r="F5831" s="1" t="s">
        <v>949</v>
      </c>
      <c r="G5831" s="3"/>
      <c r="H5831" s="3">
        <v>0</v>
      </c>
      <c r="I5831" s="9"/>
    </row>
    <row r="5832" spans="1:9">
      <c r="A5832" t="s">
        <v>34</v>
      </c>
      <c r="B5832" t="s">
        <v>948</v>
      </c>
      <c r="C5832" t="str">
        <f t="shared" si="91"/>
        <v>2586</v>
      </c>
      <c r="D5832">
        <v>3</v>
      </c>
      <c r="E5832">
        <v>1</v>
      </c>
      <c r="F5832" t="s">
        <v>949</v>
      </c>
      <c r="G5832" t="s">
        <v>15</v>
      </c>
      <c r="H5832" s="2">
        <f>H5816-SUMIF(G5817:G5831,"&lt;&gt;",H5817:H5831)</f>
        <v>42</v>
      </c>
    </row>
    <row r="5833" spans="1:9">
      <c r="A5833" s="1"/>
      <c r="B5833" s="1"/>
      <c r="C5833" t="str">
        <f t="shared" si="91"/>
        <v xml:space="preserve"> </v>
      </c>
      <c r="D5833" s="1"/>
      <c r="E5833" s="1"/>
      <c r="F5833" s="1"/>
      <c r="G5833" s="1"/>
      <c r="H5833" s="1"/>
      <c r="I5833" s="43"/>
    </row>
    <row r="5834" spans="1:9">
      <c r="A5834" t="s">
        <v>16</v>
      </c>
      <c r="B5834" t="s">
        <v>951</v>
      </c>
      <c r="C5834" t="str">
        <f t="shared" si="91"/>
        <v xml:space="preserve"> </v>
      </c>
      <c r="D5834">
        <v>1</v>
      </c>
      <c r="E5834">
        <v>1</v>
      </c>
      <c r="F5834" t="s">
        <v>952</v>
      </c>
      <c r="G5834" t="s">
        <v>13</v>
      </c>
      <c r="H5834" s="2">
        <f>VLOOKUP(B5834,'uc_2024-25'!D:U, 18, FALSE)</f>
        <v>22</v>
      </c>
      <c r="I5834" s="9"/>
    </row>
    <row r="5835" spans="1:9">
      <c r="A5835" s="1" t="s">
        <v>16</v>
      </c>
      <c r="B5835" s="1" t="s">
        <v>951</v>
      </c>
      <c r="C5835" t="str">
        <f t="shared" si="91"/>
        <v xml:space="preserve"> </v>
      </c>
      <c r="D5835" s="1">
        <v>1</v>
      </c>
      <c r="E5835" s="1">
        <v>1</v>
      </c>
      <c r="F5835" s="1" t="s">
        <v>952</v>
      </c>
      <c r="G5835" s="4" t="str">
        <f>VLOOKUP(B5834,'uc_2024-25'!D:AB, 25, FALSE)</f>
        <v>Anabela Cristina da Silva Naret Moreira Raymundo</v>
      </c>
      <c r="H5835" s="3">
        <v>22</v>
      </c>
      <c r="I5835" s="9"/>
    </row>
    <row r="5836" spans="1:9">
      <c r="A5836" t="s">
        <v>16</v>
      </c>
      <c r="B5836" t="s">
        <v>951</v>
      </c>
      <c r="C5836" t="str">
        <f t="shared" si="91"/>
        <v xml:space="preserve"> </v>
      </c>
      <c r="D5836">
        <v>1</v>
      </c>
      <c r="E5836">
        <v>1</v>
      </c>
      <c r="F5836" t="s">
        <v>952</v>
      </c>
      <c r="G5836" s="3"/>
      <c r="H5836" s="3">
        <v>0</v>
      </c>
      <c r="I5836" s="9"/>
    </row>
    <row r="5837" spans="1:9">
      <c r="A5837" s="1" t="s">
        <v>16</v>
      </c>
      <c r="B5837" s="1" t="s">
        <v>951</v>
      </c>
      <c r="C5837" t="str">
        <f t="shared" si="91"/>
        <v xml:space="preserve"> </v>
      </c>
      <c r="D5837" s="1">
        <v>1</v>
      </c>
      <c r="E5837" s="1">
        <v>1</v>
      </c>
      <c r="F5837" s="1" t="s">
        <v>952</v>
      </c>
      <c r="G5837" s="3"/>
      <c r="H5837" s="3">
        <v>0</v>
      </c>
      <c r="I5837" s="9"/>
    </row>
    <row r="5838" spans="1:9">
      <c r="A5838" t="s">
        <v>16</v>
      </c>
      <c r="B5838" t="s">
        <v>951</v>
      </c>
      <c r="C5838" t="str">
        <f t="shared" si="91"/>
        <v xml:space="preserve"> </v>
      </c>
      <c r="D5838">
        <v>1</v>
      </c>
      <c r="E5838">
        <v>1</v>
      </c>
      <c r="F5838" t="s">
        <v>952</v>
      </c>
      <c r="G5838" s="3"/>
      <c r="H5838" s="3">
        <v>0</v>
      </c>
      <c r="I5838" s="9"/>
    </row>
    <row r="5839" spans="1:9">
      <c r="A5839" s="1" t="s">
        <v>16</v>
      </c>
      <c r="B5839" s="1" t="s">
        <v>951</v>
      </c>
      <c r="C5839" t="str">
        <f t="shared" si="91"/>
        <v xml:space="preserve"> </v>
      </c>
      <c r="D5839" s="1">
        <v>1</v>
      </c>
      <c r="E5839" s="1">
        <v>1</v>
      </c>
      <c r="F5839" s="1" t="s">
        <v>952</v>
      </c>
      <c r="G5839" s="3"/>
      <c r="H5839" s="3">
        <v>0</v>
      </c>
      <c r="I5839" s="9"/>
    </row>
    <row r="5840" spans="1:9">
      <c r="A5840" t="s">
        <v>16</v>
      </c>
      <c r="B5840" t="s">
        <v>951</v>
      </c>
      <c r="C5840" t="str">
        <f t="shared" si="91"/>
        <v xml:space="preserve"> </v>
      </c>
      <c r="D5840">
        <v>1</v>
      </c>
      <c r="E5840">
        <v>1</v>
      </c>
      <c r="F5840" t="s">
        <v>952</v>
      </c>
      <c r="G5840" s="3"/>
      <c r="H5840" s="3">
        <v>0</v>
      </c>
      <c r="I5840" s="9"/>
    </row>
    <row r="5841" spans="1:9">
      <c r="A5841" s="1" t="s">
        <v>16</v>
      </c>
      <c r="B5841" s="1" t="s">
        <v>951</v>
      </c>
      <c r="C5841" t="str">
        <f t="shared" si="91"/>
        <v xml:space="preserve"> </v>
      </c>
      <c r="D5841" s="1">
        <v>1</v>
      </c>
      <c r="E5841" s="1">
        <v>1</v>
      </c>
      <c r="F5841" s="1" t="s">
        <v>952</v>
      </c>
      <c r="G5841" s="3"/>
      <c r="H5841" s="3">
        <v>0</v>
      </c>
      <c r="I5841" s="9"/>
    </row>
    <row r="5842" spans="1:9">
      <c r="A5842" t="s">
        <v>16</v>
      </c>
      <c r="B5842" t="s">
        <v>951</v>
      </c>
      <c r="C5842" t="str">
        <f t="shared" si="91"/>
        <v xml:space="preserve"> </v>
      </c>
      <c r="D5842">
        <v>1</v>
      </c>
      <c r="E5842">
        <v>1</v>
      </c>
      <c r="F5842" t="s">
        <v>952</v>
      </c>
      <c r="G5842" s="3"/>
      <c r="H5842" s="3">
        <v>0</v>
      </c>
      <c r="I5842" s="9"/>
    </row>
    <row r="5843" spans="1:9">
      <c r="A5843" s="1" t="s">
        <v>16</v>
      </c>
      <c r="B5843" s="1" t="s">
        <v>951</v>
      </c>
      <c r="C5843" t="str">
        <f t="shared" si="91"/>
        <v xml:space="preserve"> </v>
      </c>
      <c r="D5843" s="1">
        <v>1</v>
      </c>
      <c r="E5843" s="1">
        <v>1</v>
      </c>
      <c r="F5843" s="1" t="s">
        <v>952</v>
      </c>
      <c r="G5843" s="3"/>
      <c r="H5843" s="3">
        <v>0</v>
      </c>
      <c r="I5843" s="9"/>
    </row>
    <row r="5844" spans="1:9">
      <c r="A5844" t="s">
        <v>16</v>
      </c>
      <c r="B5844" t="s">
        <v>951</v>
      </c>
      <c r="C5844" t="str">
        <f t="shared" si="91"/>
        <v xml:space="preserve"> </v>
      </c>
      <c r="D5844">
        <v>1</v>
      </c>
      <c r="E5844">
        <v>1</v>
      </c>
      <c r="F5844" t="s">
        <v>952</v>
      </c>
      <c r="G5844" s="3"/>
      <c r="H5844" s="3">
        <v>0</v>
      </c>
      <c r="I5844" s="9"/>
    </row>
    <row r="5845" spans="1:9">
      <c r="A5845" s="1" t="s">
        <v>16</v>
      </c>
      <c r="B5845" s="1" t="s">
        <v>951</v>
      </c>
      <c r="C5845" t="str">
        <f t="shared" si="91"/>
        <v xml:space="preserve"> </v>
      </c>
      <c r="D5845" s="1">
        <v>1</v>
      </c>
      <c r="E5845" s="1">
        <v>1</v>
      </c>
      <c r="F5845" s="1" t="s">
        <v>952</v>
      </c>
      <c r="G5845" s="3"/>
      <c r="H5845" s="3">
        <v>0</v>
      </c>
      <c r="I5845" s="9"/>
    </row>
    <row r="5846" spans="1:9">
      <c r="A5846" t="s">
        <v>16</v>
      </c>
      <c r="B5846" t="s">
        <v>951</v>
      </c>
      <c r="C5846" t="str">
        <f t="shared" si="91"/>
        <v xml:space="preserve"> </v>
      </c>
      <c r="D5846">
        <v>1</v>
      </c>
      <c r="E5846">
        <v>1</v>
      </c>
      <c r="F5846" t="s">
        <v>952</v>
      </c>
      <c r="G5846" s="3"/>
      <c r="H5846" s="3">
        <v>0</v>
      </c>
      <c r="I5846" s="9"/>
    </row>
    <row r="5847" spans="1:9">
      <c r="A5847" s="1" t="s">
        <v>16</v>
      </c>
      <c r="B5847" s="1" t="s">
        <v>951</v>
      </c>
      <c r="C5847" t="str">
        <f t="shared" si="91"/>
        <v xml:space="preserve"> </v>
      </c>
      <c r="D5847" s="1">
        <v>1</v>
      </c>
      <c r="E5847" s="1">
        <v>1</v>
      </c>
      <c r="F5847" s="1" t="s">
        <v>952</v>
      </c>
      <c r="G5847" s="3"/>
      <c r="H5847" s="3">
        <v>0</v>
      </c>
      <c r="I5847" s="9"/>
    </row>
    <row r="5848" spans="1:9">
      <c r="A5848" t="s">
        <v>16</v>
      </c>
      <c r="B5848" t="s">
        <v>951</v>
      </c>
      <c r="C5848" t="str">
        <f t="shared" si="91"/>
        <v xml:space="preserve"> </v>
      </c>
      <c r="D5848">
        <v>1</v>
      </c>
      <c r="E5848">
        <v>1</v>
      </c>
      <c r="F5848" t="s">
        <v>952</v>
      </c>
      <c r="G5848" s="3"/>
      <c r="H5848" s="3">
        <v>0</v>
      </c>
      <c r="I5848" s="9"/>
    </row>
    <row r="5849" spans="1:9">
      <c r="A5849" s="1" t="s">
        <v>16</v>
      </c>
      <c r="B5849" s="1" t="s">
        <v>951</v>
      </c>
      <c r="C5849" t="str">
        <f t="shared" si="91"/>
        <v xml:space="preserve"> </v>
      </c>
      <c r="D5849" s="1">
        <v>1</v>
      </c>
      <c r="E5849" s="1">
        <v>1</v>
      </c>
      <c r="F5849" s="1" t="s">
        <v>952</v>
      </c>
      <c r="G5849" s="3"/>
      <c r="H5849" s="3">
        <v>0</v>
      </c>
      <c r="I5849" s="9"/>
    </row>
    <row r="5850" spans="1:9">
      <c r="A5850" t="s">
        <v>16</v>
      </c>
      <c r="B5850" t="s">
        <v>951</v>
      </c>
      <c r="C5850" t="str">
        <f t="shared" si="91"/>
        <v>1799</v>
      </c>
      <c r="D5850">
        <v>1</v>
      </c>
      <c r="E5850">
        <v>1</v>
      </c>
      <c r="F5850" t="s">
        <v>952</v>
      </c>
      <c r="G5850" t="s">
        <v>15</v>
      </c>
      <c r="H5850" s="2">
        <f>H5834-SUMIF(G5835:G5849,"&lt;&gt;",H5835:H5849)</f>
        <v>0</v>
      </c>
    </row>
    <row r="5851" spans="1:9">
      <c r="A5851" s="1"/>
      <c r="B5851" s="1"/>
      <c r="C5851" t="str">
        <f t="shared" si="91"/>
        <v xml:space="preserve"> </v>
      </c>
      <c r="D5851" s="1"/>
      <c r="E5851" s="1"/>
      <c r="F5851" s="1"/>
      <c r="G5851" s="1"/>
      <c r="H5851" s="1"/>
      <c r="I5851" s="43"/>
    </row>
    <row r="5852" spans="1:9">
      <c r="A5852" t="s">
        <v>34</v>
      </c>
      <c r="B5852" t="s">
        <v>953</v>
      </c>
      <c r="C5852" t="str">
        <f t="shared" si="91"/>
        <v xml:space="preserve"> </v>
      </c>
      <c r="D5852">
        <v>2</v>
      </c>
      <c r="E5852">
        <v>2</v>
      </c>
      <c r="F5852" t="s">
        <v>954</v>
      </c>
      <c r="G5852" t="s">
        <v>13</v>
      </c>
      <c r="H5852" s="2">
        <f>VLOOKUP(B5852,'uc_2024-25'!D:U, 18, FALSE)</f>
        <v>0</v>
      </c>
      <c r="I5852" s="9"/>
    </row>
    <row r="5853" spans="1:9">
      <c r="A5853" s="1" t="s">
        <v>34</v>
      </c>
      <c r="B5853" s="1" t="s">
        <v>953</v>
      </c>
      <c r="C5853" t="str">
        <f t="shared" si="91"/>
        <v xml:space="preserve"> </v>
      </c>
      <c r="D5853" s="1">
        <v>2</v>
      </c>
      <c r="E5853" s="1">
        <v>2</v>
      </c>
      <c r="F5853" s="1" t="s">
        <v>954</v>
      </c>
      <c r="G5853" s="4" t="str">
        <f>VLOOKUP(B5852,'uc_2024-25'!D:AB, 25, FALSE)</f>
        <v>Coordenação externa ao ISA</v>
      </c>
      <c r="H5853" s="3">
        <v>0</v>
      </c>
      <c r="I5853" s="9"/>
    </row>
    <row r="5854" spans="1:9">
      <c r="A5854" t="s">
        <v>34</v>
      </c>
      <c r="B5854" t="s">
        <v>953</v>
      </c>
      <c r="C5854" t="str">
        <f t="shared" si="91"/>
        <v xml:space="preserve"> </v>
      </c>
      <c r="D5854">
        <v>2</v>
      </c>
      <c r="E5854">
        <v>2</v>
      </c>
      <c r="F5854" t="s">
        <v>954</v>
      </c>
      <c r="G5854" s="3"/>
      <c r="H5854" s="3">
        <v>0</v>
      </c>
      <c r="I5854" s="9"/>
    </row>
    <row r="5855" spans="1:9">
      <c r="A5855" s="1" t="s">
        <v>34</v>
      </c>
      <c r="B5855" s="1" t="s">
        <v>953</v>
      </c>
      <c r="C5855" t="str">
        <f t="shared" si="91"/>
        <v xml:space="preserve"> </v>
      </c>
      <c r="D5855" s="1">
        <v>2</v>
      </c>
      <c r="E5855" s="1">
        <v>2</v>
      </c>
      <c r="F5855" s="1" t="s">
        <v>954</v>
      </c>
      <c r="G5855" s="3"/>
      <c r="H5855" s="3">
        <v>0</v>
      </c>
      <c r="I5855" s="9"/>
    </row>
    <row r="5856" spans="1:9">
      <c r="A5856" t="s">
        <v>34</v>
      </c>
      <c r="B5856" t="s">
        <v>953</v>
      </c>
      <c r="C5856" t="str">
        <f t="shared" si="91"/>
        <v xml:space="preserve"> </v>
      </c>
      <c r="D5856">
        <v>2</v>
      </c>
      <c r="E5856">
        <v>2</v>
      </c>
      <c r="F5856" t="s">
        <v>954</v>
      </c>
      <c r="G5856" s="3"/>
      <c r="H5856" s="3">
        <v>0</v>
      </c>
      <c r="I5856" s="9"/>
    </row>
    <row r="5857" spans="1:9">
      <c r="A5857" s="1" t="s">
        <v>34</v>
      </c>
      <c r="B5857" s="1" t="s">
        <v>953</v>
      </c>
      <c r="C5857" t="str">
        <f t="shared" si="91"/>
        <v xml:space="preserve"> </v>
      </c>
      <c r="D5857" s="1">
        <v>2</v>
      </c>
      <c r="E5857" s="1">
        <v>2</v>
      </c>
      <c r="F5857" s="1" t="s">
        <v>954</v>
      </c>
      <c r="G5857" s="3"/>
      <c r="H5857" s="3">
        <v>0</v>
      </c>
      <c r="I5857" s="9"/>
    </row>
    <row r="5858" spans="1:9">
      <c r="A5858" t="s">
        <v>34</v>
      </c>
      <c r="B5858" t="s">
        <v>953</v>
      </c>
      <c r="C5858" t="str">
        <f t="shared" si="91"/>
        <v xml:space="preserve"> </v>
      </c>
      <c r="D5858">
        <v>2</v>
      </c>
      <c r="E5858">
        <v>2</v>
      </c>
      <c r="F5858" t="s">
        <v>954</v>
      </c>
      <c r="G5858" s="3"/>
      <c r="H5858" s="3">
        <v>0</v>
      </c>
      <c r="I5858" s="9"/>
    </row>
    <row r="5859" spans="1:9">
      <c r="A5859" s="1" t="s">
        <v>34</v>
      </c>
      <c r="B5859" s="1" t="s">
        <v>953</v>
      </c>
      <c r="C5859" t="str">
        <f t="shared" si="91"/>
        <v xml:space="preserve"> </v>
      </c>
      <c r="D5859" s="1">
        <v>2</v>
      </c>
      <c r="E5859" s="1">
        <v>2</v>
      </c>
      <c r="F5859" s="1" t="s">
        <v>954</v>
      </c>
      <c r="G5859" s="3"/>
      <c r="H5859" s="3">
        <v>0</v>
      </c>
      <c r="I5859" s="9"/>
    </row>
    <row r="5860" spans="1:9">
      <c r="A5860" t="s">
        <v>34</v>
      </c>
      <c r="B5860" t="s">
        <v>953</v>
      </c>
      <c r="C5860" t="str">
        <f t="shared" si="91"/>
        <v xml:space="preserve"> </v>
      </c>
      <c r="D5860">
        <v>2</v>
      </c>
      <c r="E5860">
        <v>2</v>
      </c>
      <c r="F5860" t="s">
        <v>954</v>
      </c>
      <c r="G5860" s="3"/>
      <c r="H5860" s="3">
        <v>0</v>
      </c>
      <c r="I5860" s="9"/>
    </row>
    <row r="5861" spans="1:9">
      <c r="A5861" s="1" t="s">
        <v>34</v>
      </c>
      <c r="B5861" s="1" t="s">
        <v>953</v>
      </c>
      <c r="C5861" t="str">
        <f t="shared" si="91"/>
        <v xml:space="preserve"> </v>
      </c>
      <c r="D5861" s="1">
        <v>2</v>
      </c>
      <c r="E5861" s="1">
        <v>2</v>
      </c>
      <c r="F5861" s="1" t="s">
        <v>954</v>
      </c>
      <c r="G5861" s="3"/>
      <c r="H5861" s="3">
        <v>0</v>
      </c>
      <c r="I5861" s="9"/>
    </row>
    <row r="5862" spans="1:9">
      <c r="A5862" t="s">
        <v>34</v>
      </c>
      <c r="B5862" t="s">
        <v>953</v>
      </c>
      <c r="C5862" t="str">
        <f t="shared" si="91"/>
        <v xml:space="preserve"> </v>
      </c>
      <c r="D5862">
        <v>2</v>
      </c>
      <c r="E5862">
        <v>2</v>
      </c>
      <c r="F5862" t="s">
        <v>954</v>
      </c>
      <c r="G5862" s="3"/>
      <c r="H5862" s="3">
        <v>0</v>
      </c>
      <c r="I5862" s="9"/>
    </row>
    <row r="5863" spans="1:9">
      <c r="A5863" s="1" t="s">
        <v>34</v>
      </c>
      <c r="B5863" s="1" t="s">
        <v>953</v>
      </c>
      <c r="C5863" t="str">
        <f t="shared" si="91"/>
        <v xml:space="preserve"> </v>
      </c>
      <c r="D5863" s="1">
        <v>2</v>
      </c>
      <c r="E5863" s="1">
        <v>2</v>
      </c>
      <c r="F5863" s="1" t="s">
        <v>954</v>
      </c>
      <c r="G5863" s="3"/>
      <c r="H5863" s="3">
        <v>0</v>
      </c>
      <c r="I5863" s="9"/>
    </row>
    <row r="5864" spans="1:9">
      <c r="A5864" t="s">
        <v>34</v>
      </c>
      <c r="B5864" t="s">
        <v>953</v>
      </c>
      <c r="C5864" t="str">
        <f t="shared" si="91"/>
        <v xml:space="preserve"> </v>
      </c>
      <c r="D5864">
        <v>2</v>
      </c>
      <c r="E5864">
        <v>2</v>
      </c>
      <c r="F5864" t="s">
        <v>954</v>
      </c>
      <c r="G5864" s="3"/>
      <c r="H5864" s="3">
        <v>0</v>
      </c>
      <c r="I5864" s="9"/>
    </row>
    <row r="5865" spans="1:9">
      <c r="A5865" s="1" t="s">
        <v>34</v>
      </c>
      <c r="B5865" s="1" t="s">
        <v>953</v>
      </c>
      <c r="C5865" t="str">
        <f t="shared" si="91"/>
        <v xml:space="preserve"> </v>
      </c>
      <c r="D5865" s="1">
        <v>2</v>
      </c>
      <c r="E5865" s="1">
        <v>2</v>
      </c>
      <c r="F5865" s="1" t="s">
        <v>954</v>
      </c>
      <c r="G5865" s="3"/>
      <c r="H5865" s="3">
        <v>0</v>
      </c>
      <c r="I5865" s="9"/>
    </row>
    <row r="5866" spans="1:9">
      <c r="A5866" t="s">
        <v>34</v>
      </c>
      <c r="B5866" t="s">
        <v>953</v>
      </c>
      <c r="C5866" t="str">
        <f t="shared" si="91"/>
        <v xml:space="preserve"> </v>
      </c>
      <c r="D5866">
        <v>2</v>
      </c>
      <c r="E5866">
        <v>2</v>
      </c>
      <c r="F5866" t="s">
        <v>954</v>
      </c>
      <c r="G5866" s="3"/>
      <c r="H5866" s="3">
        <v>0</v>
      </c>
      <c r="I5866" s="9"/>
    </row>
    <row r="5867" spans="1:9">
      <c r="A5867" s="1" t="s">
        <v>34</v>
      </c>
      <c r="B5867" s="1" t="s">
        <v>953</v>
      </c>
      <c r="C5867" t="str">
        <f t="shared" si="91"/>
        <v xml:space="preserve"> </v>
      </c>
      <c r="D5867" s="1">
        <v>2</v>
      </c>
      <c r="E5867" s="1">
        <v>2</v>
      </c>
      <c r="F5867" s="1" t="s">
        <v>954</v>
      </c>
      <c r="G5867" s="3"/>
      <c r="H5867" s="3">
        <v>0</v>
      </c>
      <c r="I5867" s="9"/>
    </row>
    <row r="5868" spans="1:9">
      <c r="A5868" t="s">
        <v>34</v>
      </c>
      <c r="B5868" t="s">
        <v>953</v>
      </c>
      <c r="C5868" t="str">
        <f t="shared" si="91"/>
        <v>2587</v>
      </c>
      <c r="D5868">
        <v>2</v>
      </c>
      <c r="E5868">
        <v>2</v>
      </c>
      <c r="F5868" t="s">
        <v>954</v>
      </c>
      <c r="G5868" t="s">
        <v>15</v>
      </c>
      <c r="H5868" s="2">
        <f>H5852-SUMIF(G5853:G5867,"&lt;&gt;",H5853:H5867)</f>
        <v>0</v>
      </c>
    </row>
    <row r="5869" spans="1:9">
      <c r="A5869" s="1"/>
      <c r="B5869" s="1"/>
      <c r="C5869" t="str">
        <f t="shared" si="91"/>
        <v xml:space="preserve"> </v>
      </c>
      <c r="D5869" s="1"/>
      <c r="E5869" s="1"/>
      <c r="F5869" s="1"/>
      <c r="G5869" s="1"/>
      <c r="H5869" s="1"/>
      <c r="I5869" s="43"/>
    </row>
    <row r="5870" spans="1:9">
      <c r="A5870" t="s">
        <v>8</v>
      </c>
      <c r="B5870" t="s">
        <v>955</v>
      </c>
      <c r="C5870" t="str">
        <f t="shared" si="91"/>
        <v xml:space="preserve"> </v>
      </c>
      <c r="D5870">
        <v>1</v>
      </c>
      <c r="E5870">
        <v>1</v>
      </c>
      <c r="F5870" t="s">
        <v>956</v>
      </c>
      <c r="G5870" t="s">
        <v>13</v>
      </c>
      <c r="H5870" s="2">
        <f>VLOOKUP(B5870,'uc_2024-25'!D:U, 18, FALSE)</f>
        <v>0</v>
      </c>
      <c r="I5870" s="9"/>
    </row>
    <row r="5871" spans="1:9">
      <c r="A5871" s="1" t="s">
        <v>8</v>
      </c>
      <c r="B5871" s="1" t="s">
        <v>955</v>
      </c>
      <c r="C5871" t="str">
        <f t="shared" si="91"/>
        <v xml:space="preserve"> </v>
      </c>
      <c r="D5871" s="1">
        <v>1</v>
      </c>
      <c r="E5871" s="1">
        <v>1</v>
      </c>
      <c r="F5871" s="1" t="s">
        <v>956</v>
      </c>
      <c r="G5871" s="4">
        <f>VLOOKUP(B5870,'uc_2024-25'!D:AB, 25, FALSE)</f>
        <v>0</v>
      </c>
      <c r="H5871" s="3">
        <v>0</v>
      </c>
      <c r="I5871" s="9"/>
    </row>
    <row r="5872" spans="1:9">
      <c r="A5872" t="s">
        <v>8</v>
      </c>
      <c r="B5872" t="s">
        <v>955</v>
      </c>
      <c r="C5872" t="str">
        <f t="shared" si="91"/>
        <v xml:space="preserve"> </v>
      </c>
      <c r="D5872">
        <v>1</v>
      </c>
      <c r="E5872">
        <v>1</v>
      </c>
      <c r="F5872" t="s">
        <v>956</v>
      </c>
      <c r="G5872" s="3"/>
      <c r="H5872" s="3">
        <v>0</v>
      </c>
      <c r="I5872" s="9"/>
    </row>
    <row r="5873" spans="1:9">
      <c r="A5873" s="1" t="s">
        <v>8</v>
      </c>
      <c r="B5873" s="1" t="s">
        <v>955</v>
      </c>
      <c r="C5873" t="str">
        <f t="shared" si="91"/>
        <v xml:space="preserve"> </v>
      </c>
      <c r="D5873" s="1">
        <v>1</v>
      </c>
      <c r="E5873" s="1">
        <v>1</v>
      </c>
      <c r="F5873" s="1" t="s">
        <v>956</v>
      </c>
      <c r="G5873" s="3"/>
      <c r="H5873" s="3">
        <v>0</v>
      </c>
      <c r="I5873" s="9"/>
    </row>
    <row r="5874" spans="1:9">
      <c r="A5874" t="s">
        <v>8</v>
      </c>
      <c r="B5874" t="s">
        <v>955</v>
      </c>
      <c r="C5874" t="str">
        <f t="shared" si="91"/>
        <v xml:space="preserve"> </v>
      </c>
      <c r="D5874">
        <v>1</v>
      </c>
      <c r="E5874">
        <v>1</v>
      </c>
      <c r="F5874" t="s">
        <v>956</v>
      </c>
      <c r="G5874" s="3"/>
      <c r="H5874" s="3">
        <v>0</v>
      </c>
      <c r="I5874" s="9"/>
    </row>
    <row r="5875" spans="1:9">
      <c r="A5875" s="1" t="s">
        <v>8</v>
      </c>
      <c r="B5875" s="1" t="s">
        <v>955</v>
      </c>
      <c r="C5875" t="str">
        <f t="shared" si="91"/>
        <v xml:space="preserve"> </v>
      </c>
      <c r="D5875" s="1">
        <v>1</v>
      </c>
      <c r="E5875" s="1">
        <v>1</v>
      </c>
      <c r="F5875" s="1" t="s">
        <v>956</v>
      </c>
      <c r="G5875" s="3"/>
      <c r="H5875" s="3">
        <v>0</v>
      </c>
      <c r="I5875" s="9"/>
    </row>
    <row r="5876" spans="1:9">
      <c r="A5876" t="s">
        <v>8</v>
      </c>
      <c r="B5876" t="s">
        <v>955</v>
      </c>
      <c r="C5876" t="str">
        <f t="shared" si="91"/>
        <v xml:space="preserve"> </v>
      </c>
      <c r="D5876">
        <v>1</v>
      </c>
      <c r="E5876">
        <v>1</v>
      </c>
      <c r="F5876" t="s">
        <v>956</v>
      </c>
      <c r="G5876" s="3"/>
      <c r="H5876" s="3">
        <v>0</v>
      </c>
      <c r="I5876" s="9"/>
    </row>
    <row r="5877" spans="1:9">
      <c r="A5877" s="1" t="s">
        <v>8</v>
      </c>
      <c r="B5877" s="1" t="s">
        <v>955</v>
      </c>
      <c r="C5877" t="str">
        <f t="shared" si="91"/>
        <v xml:space="preserve"> </v>
      </c>
      <c r="D5877" s="1">
        <v>1</v>
      </c>
      <c r="E5877" s="1">
        <v>1</v>
      </c>
      <c r="F5877" s="1" t="s">
        <v>956</v>
      </c>
      <c r="G5877" s="3"/>
      <c r="H5877" s="3">
        <v>0</v>
      </c>
      <c r="I5877" s="9"/>
    </row>
    <row r="5878" spans="1:9">
      <c r="A5878" t="s">
        <v>8</v>
      </c>
      <c r="B5878" t="s">
        <v>955</v>
      </c>
      <c r="C5878" t="str">
        <f t="shared" si="91"/>
        <v xml:space="preserve"> </v>
      </c>
      <c r="D5878">
        <v>1</v>
      </c>
      <c r="E5878">
        <v>1</v>
      </c>
      <c r="F5878" t="s">
        <v>956</v>
      </c>
      <c r="G5878" s="3"/>
      <c r="H5878" s="3">
        <v>0</v>
      </c>
      <c r="I5878" s="9"/>
    </row>
    <row r="5879" spans="1:9">
      <c r="A5879" s="1" t="s">
        <v>8</v>
      </c>
      <c r="B5879" s="1" t="s">
        <v>955</v>
      </c>
      <c r="C5879" t="str">
        <f t="shared" si="91"/>
        <v xml:space="preserve"> </v>
      </c>
      <c r="D5879" s="1">
        <v>1</v>
      </c>
      <c r="E5879" s="1">
        <v>1</v>
      </c>
      <c r="F5879" s="1" t="s">
        <v>956</v>
      </c>
      <c r="G5879" s="3"/>
      <c r="H5879" s="3">
        <v>0</v>
      </c>
      <c r="I5879" s="9"/>
    </row>
    <row r="5880" spans="1:9">
      <c r="A5880" t="s">
        <v>8</v>
      </c>
      <c r="B5880" t="s">
        <v>955</v>
      </c>
      <c r="C5880" t="str">
        <f t="shared" si="91"/>
        <v xml:space="preserve"> </v>
      </c>
      <c r="D5880">
        <v>1</v>
      </c>
      <c r="E5880">
        <v>1</v>
      </c>
      <c r="F5880" t="s">
        <v>956</v>
      </c>
      <c r="G5880" s="3"/>
      <c r="H5880" s="3">
        <v>0</v>
      </c>
      <c r="I5880" s="9"/>
    </row>
    <row r="5881" spans="1:9">
      <c r="A5881" s="1" t="s">
        <v>8</v>
      </c>
      <c r="B5881" s="1" t="s">
        <v>955</v>
      </c>
      <c r="C5881" t="str">
        <f t="shared" si="91"/>
        <v xml:space="preserve"> </v>
      </c>
      <c r="D5881" s="1">
        <v>1</v>
      </c>
      <c r="E5881" s="1">
        <v>1</v>
      </c>
      <c r="F5881" s="1" t="s">
        <v>956</v>
      </c>
      <c r="G5881" s="3"/>
      <c r="H5881" s="3">
        <v>0</v>
      </c>
      <c r="I5881" s="9"/>
    </row>
    <row r="5882" spans="1:9">
      <c r="A5882" t="s">
        <v>8</v>
      </c>
      <c r="B5882" t="s">
        <v>955</v>
      </c>
      <c r="C5882" t="str">
        <f t="shared" si="91"/>
        <v xml:space="preserve"> </v>
      </c>
      <c r="D5882">
        <v>1</v>
      </c>
      <c r="E5882">
        <v>1</v>
      </c>
      <c r="F5882" t="s">
        <v>956</v>
      </c>
      <c r="G5882" s="3"/>
      <c r="H5882" s="3">
        <v>0</v>
      </c>
      <c r="I5882" s="9"/>
    </row>
    <row r="5883" spans="1:9">
      <c r="A5883" s="1" t="s">
        <v>8</v>
      </c>
      <c r="B5883" s="1" t="s">
        <v>955</v>
      </c>
      <c r="C5883" t="str">
        <f t="shared" si="91"/>
        <v xml:space="preserve"> </v>
      </c>
      <c r="D5883" s="1">
        <v>1</v>
      </c>
      <c r="E5883" s="1">
        <v>1</v>
      </c>
      <c r="F5883" s="1" t="s">
        <v>956</v>
      </c>
      <c r="G5883" s="3"/>
      <c r="H5883" s="3">
        <v>0</v>
      </c>
      <c r="I5883" s="9"/>
    </row>
    <row r="5884" spans="1:9">
      <c r="A5884" t="s">
        <v>8</v>
      </c>
      <c r="B5884" t="s">
        <v>955</v>
      </c>
      <c r="C5884" t="str">
        <f t="shared" si="91"/>
        <v xml:space="preserve"> </v>
      </c>
      <c r="D5884">
        <v>1</v>
      </c>
      <c r="E5884">
        <v>1</v>
      </c>
      <c r="F5884" t="s">
        <v>956</v>
      </c>
      <c r="G5884" s="3"/>
      <c r="H5884" s="3">
        <v>0</v>
      </c>
      <c r="I5884" s="9"/>
    </row>
    <row r="5885" spans="1:9">
      <c r="A5885" s="1" t="s">
        <v>8</v>
      </c>
      <c r="B5885" s="1" t="s">
        <v>955</v>
      </c>
      <c r="C5885" t="str">
        <f t="shared" si="91"/>
        <v xml:space="preserve"> </v>
      </c>
      <c r="D5885" s="1">
        <v>1</v>
      </c>
      <c r="E5885" s="1">
        <v>1</v>
      </c>
      <c r="F5885" s="1" t="s">
        <v>956</v>
      </c>
      <c r="G5885" s="3"/>
      <c r="H5885" s="3">
        <v>0</v>
      </c>
      <c r="I5885" s="9"/>
    </row>
    <row r="5886" spans="1:9">
      <c r="A5886" t="s">
        <v>8</v>
      </c>
      <c r="B5886" t="s">
        <v>955</v>
      </c>
      <c r="C5886" t="str">
        <f t="shared" si="91"/>
        <v>cod83649031</v>
      </c>
      <c r="D5886">
        <v>1</v>
      </c>
      <c r="E5886">
        <v>1</v>
      </c>
      <c r="F5886" t="s">
        <v>956</v>
      </c>
      <c r="G5886" t="s">
        <v>15</v>
      </c>
      <c r="H5886" s="2">
        <f>H5870-SUMIF(G5871:G5885,"&lt;&gt;",H5871:H5885)</f>
        <v>0</v>
      </c>
    </row>
    <row r="5887" spans="1:9">
      <c r="A5887" s="1"/>
      <c r="B5887" s="1"/>
      <c r="C5887" t="str">
        <f t="shared" si="91"/>
        <v xml:space="preserve"> </v>
      </c>
      <c r="D5887" s="1"/>
      <c r="E5887" s="1"/>
      <c r="F5887" s="1"/>
      <c r="G5887" s="1"/>
      <c r="H5887" s="1"/>
      <c r="I5887" s="43"/>
    </row>
    <row r="5888" spans="1:9">
      <c r="A5888" t="s">
        <v>16</v>
      </c>
      <c r="B5888" t="s">
        <v>957</v>
      </c>
      <c r="C5888" t="str">
        <f t="shared" si="91"/>
        <v xml:space="preserve"> </v>
      </c>
      <c r="D5888">
        <v>1</v>
      </c>
      <c r="E5888">
        <v>2</v>
      </c>
      <c r="F5888" t="s">
        <v>958</v>
      </c>
      <c r="G5888" t="s">
        <v>13</v>
      </c>
      <c r="H5888" s="2">
        <f>VLOOKUP(B5888,'uc_2024-25'!D:U, 18, FALSE)</f>
        <v>0</v>
      </c>
      <c r="I5888" s="9"/>
    </row>
    <row r="5889" spans="1:9">
      <c r="A5889" s="1" t="s">
        <v>16</v>
      </c>
      <c r="B5889" s="1" t="s">
        <v>957</v>
      </c>
      <c r="C5889" t="str">
        <f t="shared" si="91"/>
        <v xml:space="preserve"> </v>
      </c>
      <c r="D5889" s="1">
        <v>1</v>
      </c>
      <c r="E5889" s="1">
        <v>2</v>
      </c>
      <c r="F5889" s="1" t="s">
        <v>958</v>
      </c>
      <c r="G5889" s="4" t="str">
        <f>VLOOKUP(B5888,'uc_2024-25'!D:AB, 25, FALSE)</f>
        <v>Coordenação externa ao ISA</v>
      </c>
      <c r="H5889" s="3">
        <v>0</v>
      </c>
      <c r="I5889" s="9"/>
    </row>
    <row r="5890" spans="1:9">
      <c r="A5890" t="s">
        <v>16</v>
      </c>
      <c r="B5890" t="s">
        <v>957</v>
      </c>
      <c r="C5890" t="str">
        <f t="shared" si="91"/>
        <v xml:space="preserve"> </v>
      </c>
      <c r="D5890">
        <v>1</v>
      </c>
      <c r="E5890">
        <v>2</v>
      </c>
      <c r="F5890" t="s">
        <v>958</v>
      </c>
      <c r="G5890" s="3"/>
      <c r="H5890" s="3">
        <v>0</v>
      </c>
      <c r="I5890" s="9"/>
    </row>
    <row r="5891" spans="1:9">
      <c r="A5891" s="1" t="s">
        <v>16</v>
      </c>
      <c r="B5891" s="1" t="s">
        <v>957</v>
      </c>
      <c r="C5891" t="str">
        <f t="shared" ref="C5891:C5954" si="92">IF(G5891="Em falta (positivo); A mais (negativo):",B5891," ")</f>
        <v xml:space="preserve"> </v>
      </c>
      <c r="D5891" s="1">
        <v>1</v>
      </c>
      <c r="E5891" s="1">
        <v>2</v>
      </c>
      <c r="F5891" s="1" t="s">
        <v>958</v>
      </c>
      <c r="G5891" s="3"/>
      <c r="H5891" s="3">
        <v>0</v>
      </c>
      <c r="I5891" s="9"/>
    </row>
    <row r="5892" spans="1:9">
      <c r="A5892" t="s">
        <v>16</v>
      </c>
      <c r="B5892" t="s">
        <v>957</v>
      </c>
      <c r="C5892" t="str">
        <f t="shared" si="92"/>
        <v xml:space="preserve"> </v>
      </c>
      <c r="D5892">
        <v>1</v>
      </c>
      <c r="E5892">
        <v>2</v>
      </c>
      <c r="F5892" t="s">
        <v>958</v>
      </c>
      <c r="G5892" s="3"/>
      <c r="H5892" s="3">
        <v>0</v>
      </c>
      <c r="I5892" s="9"/>
    </row>
    <row r="5893" spans="1:9">
      <c r="A5893" s="1" t="s">
        <v>16</v>
      </c>
      <c r="B5893" s="1" t="s">
        <v>957</v>
      </c>
      <c r="C5893" t="str">
        <f t="shared" si="92"/>
        <v xml:space="preserve"> </v>
      </c>
      <c r="D5893" s="1">
        <v>1</v>
      </c>
      <c r="E5893" s="1">
        <v>2</v>
      </c>
      <c r="F5893" s="1" t="s">
        <v>958</v>
      </c>
      <c r="G5893" s="3"/>
      <c r="H5893" s="3">
        <v>0</v>
      </c>
      <c r="I5893" s="9"/>
    </row>
    <row r="5894" spans="1:9">
      <c r="A5894" t="s">
        <v>16</v>
      </c>
      <c r="B5894" t="s">
        <v>957</v>
      </c>
      <c r="C5894" t="str">
        <f t="shared" si="92"/>
        <v xml:space="preserve"> </v>
      </c>
      <c r="D5894">
        <v>1</v>
      </c>
      <c r="E5894">
        <v>2</v>
      </c>
      <c r="F5894" t="s">
        <v>958</v>
      </c>
      <c r="G5894" s="3"/>
      <c r="H5894" s="3">
        <v>0</v>
      </c>
      <c r="I5894" s="9"/>
    </row>
    <row r="5895" spans="1:9">
      <c r="A5895" s="1" t="s">
        <v>16</v>
      </c>
      <c r="B5895" s="1" t="s">
        <v>957</v>
      </c>
      <c r="C5895" t="str">
        <f t="shared" si="92"/>
        <v xml:space="preserve"> </v>
      </c>
      <c r="D5895" s="1">
        <v>1</v>
      </c>
      <c r="E5895" s="1">
        <v>2</v>
      </c>
      <c r="F5895" s="1" t="s">
        <v>958</v>
      </c>
      <c r="G5895" s="3"/>
      <c r="H5895" s="3">
        <v>0</v>
      </c>
      <c r="I5895" s="9"/>
    </row>
    <row r="5896" spans="1:9">
      <c r="A5896" t="s">
        <v>16</v>
      </c>
      <c r="B5896" t="s">
        <v>957</v>
      </c>
      <c r="C5896" t="str">
        <f t="shared" si="92"/>
        <v xml:space="preserve"> </v>
      </c>
      <c r="D5896">
        <v>1</v>
      </c>
      <c r="E5896">
        <v>2</v>
      </c>
      <c r="F5896" t="s">
        <v>958</v>
      </c>
      <c r="G5896" s="3"/>
      <c r="H5896" s="3">
        <v>0</v>
      </c>
      <c r="I5896" s="9"/>
    </row>
    <row r="5897" spans="1:9">
      <c r="A5897" s="1" t="s">
        <v>16</v>
      </c>
      <c r="B5897" s="1" t="s">
        <v>957</v>
      </c>
      <c r="C5897" t="str">
        <f t="shared" si="92"/>
        <v xml:space="preserve"> </v>
      </c>
      <c r="D5897" s="1">
        <v>1</v>
      </c>
      <c r="E5897" s="1">
        <v>2</v>
      </c>
      <c r="F5897" s="1" t="s">
        <v>958</v>
      </c>
      <c r="G5897" s="3"/>
      <c r="H5897" s="3">
        <v>0</v>
      </c>
      <c r="I5897" s="9"/>
    </row>
    <row r="5898" spans="1:9">
      <c r="A5898" t="s">
        <v>16</v>
      </c>
      <c r="B5898" t="s">
        <v>957</v>
      </c>
      <c r="C5898" t="str">
        <f t="shared" si="92"/>
        <v xml:space="preserve"> </v>
      </c>
      <c r="D5898">
        <v>1</v>
      </c>
      <c r="E5898">
        <v>2</v>
      </c>
      <c r="F5898" t="s">
        <v>958</v>
      </c>
      <c r="G5898" s="3"/>
      <c r="H5898" s="3">
        <v>0</v>
      </c>
      <c r="I5898" s="9"/>
    </row>
    <row r="5899" spans="1:9">
      <c r="A5899" s="1" t="s">
        <v>16</v>
      </c>
      <c r="B5899" s="1" t="s">
        <v>957</v>
      </c>
      <c r="C5899" t="str">
        <f t="shared" si="92"/>
        <v xml:space="preserve"> </v>
      </c>
      <c r="D5899" s="1">
        <v>1</v>
      </c>
      <c r="E5899" s="1">
        <v>2</v>
      </c>
      <c r="F5899" s="1" t="s">
        <v>958</v>
      </c>
      <c r="G5899" s="3"/>
      <c r="H5899" s="3">
        <v>0</v>
      </c>
      <c r="I5899" s="9"/>
    </row>
    <row r="5900" spans="1:9">
      <c r="A5900" t="s">
        <v>16</v>
      </c>
      <c r="B5900" t="s">
        <v>957</v>
      </c>
      <c r="C5900" t="str">
        <f t="shared" si="92"/>
        <v xml:space="preserve"> </v>
      </c>
      <c r="D5900">
        <v>1</v>
      </c>
      <c r="E5900">
        <v>2</v>
      </c>
      <c r="F5900" t="s">
        <v>958</v>
      </c>
      <c r="G5900" s="3"/>
      <c r="H5900" s="3">
        <v>0</v>
      </c>
      <c r="I5900" s="9"/>
    </row>
    <row r="5901" spans="1:9">
      <c r="A5901" s="1" t="s">
        <v>16</v>
      </c>
      <c r="B5901" s="1" t="s">
        <v>957</v>
      </c>
      <c r="C5901" t="str">
        <f t="shared" si="92"/>
        <v xml:space="preserve"> </v>
      </c>
      <c r="D5901" s="1">
        <v>1</v>
      </c>
      <c r="E5901" s="1">
        <v>2</v>
      </c>
      <c r="F5901" s="1" t="s">
        <v>958</v>
      </c>
      <c r="G5901" s="3"/>
      <c r="H5901" s="3">
        <v>0</v>
      </c>
      <c r="I5901" s="9"/>
    </row>
    <row r="5902" spans="1:9">
      <c r="A5902" t="s">
        <v>16</v>
      </c>
      <c r="B5902" t="s">
        <v>957</v>
      </c>
      <c r="C5902" t="str">
        <f t="shared" si="92"/>
        <v xml:space="preserve"> </v>
      </c>
      <c r="D5902">
        <v>1</v>
      </c>
      <c r="E5902">
        <v>2</v>
      </c>
      <c r="F5902" t="s">
        <v>958</v>
      </c>
      <c r="G5902" s="3"/>
      <c r="H5902" s="3">
        <v>0</v>
      </c>
      <c r="I5902" s="9"/>
    </row>
    <row r="5903" spans="1:9">
      <c r="A5903" s="1" t="s">
        <v>16</v>
      </c>
      <c r="B5903" s="1" t="s">
        <v>957</v>
      </c>
      <c r="C5903" t="str">
        <f t="shared" si="92"/>
        <v xml:space="preserve"> </v>
      </c>
      <c r="D5903" s="1">
        <v>1</v>
      </c>
      <c r="E5903" s="1">
        <v>2</v>
      </c>
      <c r="F5903" s="1" t="s">
        <v>958</v>
      </c>
      <c r="G5903" s="3"/>
      <c r="H5903" s="3">
        <v>0</v>
      </c>
      <c r="I5903" s="9"/>
    </row>
    <row r="5904" spans="1:9">
      <c r="A5904" t="s">
        <v>16</v>
      </c>
      <c r="B5904" t="s">
        <v>957</v>
      </c>
      <c r="C5904" t="str">
        <f t="shared" si="92"/>
        <v>10089</v>
      </c>
      <c r="D5904">
        <v>1</v>
      </c>
      <c r="E5904">
        <v>2</v>
      </c>
      <c r="F5904" t="s">
        <v>958</v>
      </c>
      <c r="G5904" t="s">
        <v>15</v>
      </c>
      <c r="H5904" s="2">
        <f>H5888-SUMIF(G5889:G5903,"&lt;&gt;",H5889:H5903)</f>
        <v>0</v>
      </c>
    </row>
    <row r="5905" spans="1:9">
      <c r="A5905" s="1"/>
      <c r="B5905" s="1"/>
      <c r="C5905" t="str">
        <f t="shared" si="92"/>
        <v xml:space="preserve"> </v>
      </c>
      <c r="D5905" s="1"/>
      <c r="E5905" s="1"/>
      <c r="F5905" s="1"/>
      <c r="G5905" s="1"/>
      <c r="H5905" s="1"/>
      <c r="I5905" s="43"/>
    </row>
    <row r="5906" spans="1:9">
      <c r="A5906" t="s">
        <v>16</v>
      </c>
      <c r="B5906" t="s">
        <v>959</v>
      </c>
      <c r="C5906" t="str">
        <f t="shared" si="92"/>
        <v xml:space="preserve"> </v>
      </c>
      <c r="D5906" t="s">
        <v>21</v>
      </c>
      <c r="E5906">
        <v>1</v>
      </c>
      <c r="F5906" t="s">
        <v>960</v>
      </c>
      <c r="G5906" t="s">
        <v>13</v>
      </c>
      <c r="H5906" s="2">
        <f>VLOOKUP(B5906,'uc_2024-25'!D:U, 18, FALSE)</f>
        <v>56</v>
      </c>
      <c r="I5906" s="9"/>
    </row>
    <row r="5907" spans="1:9">
      <c r="A5907" s="1" t="s">
        <v>16</v>
      </c>
      <c r="B5907" s="1" t="s">
        <v>959</v>
      </c>
      <c r="C5907" t="str">
        <f t="shared" si="92"/>
        <v xml:space="preserve"> </v>
      </c>
      <c r="D5907" s="1" t="s">
        <v>21</v>
      </c>
      <c r="E5907" s="1">
        <v>1</v>
      </c>
      <c r="F5907" s="1" t="s">
        <v>960</v>
      </c>
      <c r="G5907" s="4" t="str">
        <f>VLOOKUP(B5906,'uc_2024-25'!D:AB, 25, FALSE)</f>
        <v>Maria da Conceição Brálio de Brito Caldeira</v>
      </c>
      <c r="H5907" s="3">
        <v>12</v>
      </c>
      <c r="I5907" s="9"/>
    </row>
    <row r="5908" spans="1:9">
      <c r="A5908" t="s">
        <v>16</v>
      </c>
      <c r="B5908" t="s">
        <v>959</v>
      </c>
      <c r="C5908" t="str">
        <f t="shared" si="92"/>
        <v xml:space="preserve"> </v>
      </c>
      <c r="D5908" t="s">
        <v>21</v>
      </c>
      <c r="E5908">
        <v>1</v>
      </c>
      <c r="F5908" t="s">
        <v>960</v>
      </c>
      <c r="G5908" s="3" t="s">
        <v>122</v>
      </c>
      <c r="H5908" s="3">
        <v>14</v>
      </c>
      <c r="I5908" s="9"/>
    </row>
    <row r="5909" spans="1:9" ht="30.75">
      <c r="A5909" s="1" t="s">
        <v>16</v>
      </c>
      <c r="B5909" s="1" t="s">
        <v>959</v>
      </c>
      <c r="C5909" t="str">
        <f t="shared" si="92"/>
        <v xml:space="preserve"> </v>
      </c>
      <c r="D5909" s="1" t="s">
        <v>21</v>
      </c>
      <c r="E5909" s="1">
        <v>1</v>
      </c>
      <c r="F5909" s="1" t="s">
        <v>960</v>
      </c>
      <c r="G5909" s="3" t="s">
        <v>48</v>
      </c>
      <c r="H5909" s="3">
        <v>10</v>
      </c>
      <c r="I5909" s="9" t="s">
        <v>961</v>
      </c>
    </row>
    <row r="5910" spans="1:9">
      <c r="A5910" t="s">
        <v>16</v>
      </c>
      <c r="B5910" t="s">
        <v>959</v>
      </c>
      <c r="C5910" t="str">
        <f t="shared" si="92"/>
        <v xml:space="preserve"> </v>
      </c>
      <c r="D5910" t="s">
        <v>21</v>
      </c>
      <c r="E5910">
        <v>1</v>
      </c>
      <c r="F5910" t="s">
        <v>960</v>
      </c>
      <c r="G5910" s="3" t="s">
        <v>187</v>
      </c>
      <c r="H5910" s="3">
        <v>10</v>
      </c>
      <c r="I5910" s="9"/>
    </row>
    <row r="5911" spans="1:9" ht="30.75">
      <c r="A5911" s="1" t="s">
        <v>16</v>
      </c>
      <c r="B5911" s="1" t="s">
        <v>959</v>
      </c>
      <c r="C5911" t="str">
        <f t="shared" si="92"/>
        <v xml:space="preserve"> </v>
      </c>
      <c r="D5911" s="1" t="s">
        <v>21</v>
      </c>
      <c r="E5911" s="1">
        <v>1</v>
      </c>
      <c r="F5911" s="1" t="s">
        <v>960</v>
      </c>
      <c r="G5911" s="3" t="s">
        <v>48</v>
      </c>
      <c r="H5911" s="3">
        <v>10</v>
      </c>
      <c r="I5911" s="9" t="s">
        <v>962</v>
      </c>
    </row>
    <row r="5912" spans="1:9">
      <c r="A5912" t="s">
        <v>16</v>
      </c>
      <c r="B5912" t="s">
        <v>959</v>
      </c>
      <c r="C5912" t="str">
        <f t="shared" si="92"/>
        <v xml:space="preserve"> </v>
      </c>
      <c r="D5912" t="s">
        <v>21</v>
      </c>
      <c r="E5912">
        <v>1</v>
      </c>
      <c r="F5912" t="s">
        <v>960</v>
      </c>
      <c r="G5912" s="3"/>
      <c r="H5912" s="3">
        <v>0</v>
      </c>
      <c r="I5912" s="9"/>
    </row>
    <row r="5913" spans="1:9">
      <c r="A5913" s="1" t="s">
        <v>16</v>
      </c>
      <c r="B5913" s="1" t="s">
        <v>959</v>
      </c>
      <c r="C5913" t="str">
        <f t="shared" si="92"/>
        <v xml:space="preserve"> </v>
      </c>
      <c r="D5913" s="1" t="s">
        <v>21</v>
      </c>
      <c r="E5913" s="1">
        <v>1</v>
      </c>
      <c r="F5913" s="1" t="s">
        <v>960</v>
      </c>
      <c r="G5913" s="3"/>
      <c r="H5913" s="3">
        <v>0</v>
      </c>
      <c r="I5913" s="9"/>
    </row>
    <row r="5914" spans="1:9">
      <c r="A5914" t="s">
        <v>16</v>
      </c>
      <c r="B5914" t="s">
        <v>959</v>
      </c>
      <c r="C5914" t="str">
        <f t="shared" si="92"/>
        <v xml:space="preserve"> </v>
      </c>
      <c r="D5914" t="s">
        <v>21</v>
      </c>
      <c r="E5914">
        <v>1</v>
      </c>
      <c r="F5914" t="s">
        <v>960</v>
      </c>
      <c r="G5914" s="3"/>
      <c r="H5914" s="3">
        <v>0</v>
      </c>
      <c r="I5914" s="9"/>
    </row>
    <row r="5915" spans="1:9">
      <c r="A5915" s="1" t="s">
        <v>16</v>
      </c>
      <c r="B5915" s="1" t="s">
        <v>959</v>
      </c>
      <c r="C5915" t="str">
        <f t="shared" si="92"/>
        <v xml:space="preserve"> </v>
      </c>
      <c r="D5915" s="1" t="s">
        <v>21</v>
      </c>
      <c r="E5915" s="1">
        <v>1</v>
      </c>
      <c r="F5915" s="1" t="s">
        <v>960</v>
      </c>
      <c r="G5915" s="3"/>
      <c r="H5915" s="3">
        <v>0</v>
      </c>
      <c r="I5915" s="9"/>
    </row>
    <row r="5916" spans="1:9">
      <c r="A5916" t="s">
        <v>16</v>
      </c>
      <c r="B5916" t="s">
        <v>959</v>
      </c>
      <c r="C5916" t="str">
        <f t="shared" si="92"/>
        <v xml:space="preserve"> </v>
      </c>
      <c r="D5916" t="s">
        <v>21</v>
      </c>
      <c r="E5916">
        <v>1</v>
      </c>
      <c r="F5916" t="s">
        <v>960</v>
      </c>
      <c r="G5916" s="3"/>
      <c r="H5916" s="3">
        <v>0</v>
      </c>
      <c r="I5916" s="9"/>
    </row>
    <row r="5917" spans="1:9">
      <c r="A5917" s="1" t="s">
        <v>16</v>
      </c>
      <c r="B5917" s="1" t="s">
        <v>959</v>
      </c>
      <c r="C5917" t="str">
        <f t="shared" si="92"/>
        <v xml:space="preserve"> </v>
      </c>
      <c r="D5917" s="1" t="s">
        <v>21</v>
      </c>
      <c r="E5917" s="1">
        <v>1</v>
      </c>
      <c r="F5917" s="1" t="s">
        <v>960</v>
      </c>
      <c r="G5917" s="3"/>
      <c r="H5917" s="3">
        <v>0</v>
      </c>
      <c r="I5917" s="9"/>
    </row>
    <row r="5918" spans="1:9">
      <c r="A5918" t="s">
        <v>16</v>
      </c>
      <c r="B5918" t="s">
        <v>959</v>
      </c>
      <c r="C5918" t="str">
        <f t="shared" si="92"/>
        <v xml:space="preserve"> </v>
      </c>
      <c r="D5918" t="s">
        <v>21</v>
      </c>
      <c r="E5918">
        <v>1</v>
      </c>
      <c r="F5918" t="s">
        <v>960</v>
      </c>
      <c r="G5918" s="3"/>
      <c r="H5918" s="3">
        <v>0</v>
      </c>
      <c r="I5918" s="9"/>
    </row>
    <row r="5919" spans="1:9">
      <c r="A5919" s="1" t="s">
        <v>16</v>
      </c>
      <c r="B5919" s="1" t="s">
        <v>959</v>
      </c>
      <c r="C5919" t="str">
        <f t="shared" si="92"/>
        <v xml:space="preserve"> </v>
      </c>
      <c r="D5919" s="1" t="s">
        <v>21</v>
      </c>
      <c r="E5919" s="1">
        <v>1</v>
      </c>
      <c r="F5919" s="1" t="s">
        <v>960</v>
      </c>
      <c r="G5919" s="3"/>
      <c r="H5919" s="3">
        <v>0</v>
      </c>
      <c r="I5919" s="9"/>
    </row>
    <row r="5920" spans="1:9">
      <c r="A5920" t="s">
        <v>16</v>
      </c>
      <c r="B5920" t="s">
        <v>959</v>
      </c>
      <c r="C5920" t="str">
        <f t="shared" si="92"/>
        <v xml:space="preserve"> </v>
      </c>
      <c r="D5920" t="s">
        <v>21</v>
      </c>
      <c r="E5920">
        <v>1</v>
      </c>
      <c r="F5920" t="s">
        <v>960</v>
      </c>
      <c r="G5920" s="3"/>
      <c r="H5920" s="3">
        <v>0</v>
      </c>
      <c r="I5920" s="9"/>
    </row>
    <row r="5921" spans="1:9">
      <c r="A5921" s="1" t="s">
        <v>16</v>
      </c>
      <c r="B5921" s="1" t="s">
        <v>959</v>
      </c>
      <c r="C5921" t="str">
        <f t="shared" si="92"/>
        <v xml:space="preserve"> </v>
      </c>
      <c r="D5921" s="1" t="s">
        <v>21</v>
      </c>
      <c r="E5921" s="1">
        <v>1</v>
      </c>
      <c r="F5921" s="1" t="s">
        <v>960</v>
      </c>
      <c r="G5921" s="3"/>
      <c r="H5921" s="3">
        <v>0</v>
      </c>
      <c r="I5921" s="9"/>
    </row>
    <row r="5922" spans="1:9">
      <c r="A5922" t="s">
        <v>16</v>
      </c>
      <c r="B5922" t="s">
        <v>959</v>
      </c>
      <c r="C5922" t="str">
        <f t="shared" si="92"/>
        <v>10072</v>
      </c>
      <c r="D5922" t="s">
        <v>21</v>
      </c>
      <c r="E5922">
        <v>1</v>
      </c>
      <c r="F5922" t="s">
        <v>960</v>
      </c>
      <c r="G5922" t="s">
        <v>15</v>
      </c>
      <c r="H5922" s="2">
        <f>H5906-SUMIF(G5907:G5921,"&lt;&gt;",H5907:H5921)</f>
        <v>0</v>
      </c>
    </row>
    <row r="5923" spans="1:9">
      <c r="A5923" s="1"/>
      <c r="B5923" s="1"/>
      <c r="C5923" t="str">
        <f t="shared" si="92"/>
        <v xml:space="preserve"> </v>
      </c>
      <c r="D5923" s="1"/>
      <c r="E5923" s="1"/>
      <c r="F5923" s="1"/>
      <c r="G5923" s="1"/>
      <c r="H5923" s="1"/>
      <c r="I5923" s="43"/>
    </row>
    <row r="5924" spans="1:9">
      <c r="A5924" t="s">
        <v>16</v>
      </c>
      <c r="B5924" t="s">
        <v>963</v>
      </c>
      <c r="C5924" t="str">
        <f t="shared" si="92"/>
        <v xml:space="preserve"> </v>
      </c>
      <c r="D5924">
        <v>1</v>
      </c>
      <c r="E5924">
        <v>1</v>
      </c>
      <c r="F5924" t="s">
        <v>964</v>
      </c>
      <c r="G5924" t="s">
        <v>13</v>
      </c>
      <c r="H5924" s="2">
        <f>VLOOKUP(B5924,'uc_2024-25'!D:U, 18, FALSE)</f>
        <v>0</v>
      </c>
      <c r="I5924" s="9"/>
    </row>
    <row r="5925" spans="1:9">
      <c r="A5925" s="1" t="s">
        <v>16</v>
      </c>
      <c r="B5925" s="1" t="s">
        <v>963</v>
      </c>
      <c r="C5925" t="str">
        <f t="shared" si="92"/>
        <v xml:space="preserve"> </v>
      </c>
      <c r="D5925" s="1">
        <v>1</v>
      </c>
      <c r="E5925" s="1">
        <v>1</v>
      </c>
      <c r="F5925" s="1" t="s">
        <v>964</v>
      </c>
      <c r="G5925" s="4" t="str">
        <f>VLOOKUP(B5924,'uc_2024-25'!D:AB, 25, FALSE)</f>
        <v>Coordenação externa ao ISA</v>
      </c>
      <c r="H5925" s="3">
        <v>0</v>
      </c>
      <c r="I5925" s="9"/>
    </row>
    <row r="5926" spans="1:9">
      <c r="A5926" t="s">
        <v>16</v>
      </c>
      <c r="B5926" t="s">
        <v>963</v>
      </c>
      <c r="C5926" t="str">
        <f t="shared" si="92"/>
        <v xml:space="preserve"> </v>
      </c>
      <c r="D5926">
        <v>1</v>
      </c>
      <c r="E5926">
        <v>1</v>
      </c>
      <c r="F5926" t="s">
        <v>964</v>
      </c>
      <c r="G5926" s="3"/>
      <c r="H5926" s="3">
        <v>0</v>
      </c>
      <c r="I5926" s="9"/>
    </row>
    <row r="5927" spans="1:9">
      <c r="A5927" s="1" t="s">
        <v>16</v>
      </c>
      <c r="B5927" s="1" t="s">
        <v>963</v>
      </c>
      <c r="C5927" t="str">
        <f t="shared" si="92"/>
        <v xml:space="preserve"> </v>
      </c>
      <c r="D5927" s="1">
        <v>1</v>
      </c>
      <c r="E5927" s="1">
        <v>1</v>
      </c>
      <c r="F5927" s="1" t="s">
        <v>964</v>
      </c>
      <c r="G5927" s="3"/>
      <c r="H5927" s="3">
        <v>0</v>
      </c>
      <c r="I5927" s="9"/>
    </row>
    <row r="5928" spans="1:9">
      <c r="A5928" t="s">
        <v>16</v>
      </c>
      <c r="B5928" t="s">
        <v>963</v>
      </c>
      <c r="C5928" t="str">
        <f t="shared" si="92"/>
        <v xml:space="preserve"> </v>
      </c>
      <c r="D5928">
        <v>1</v>
      </c>
      <c r="E5928">
        <v>1</v>
      </c>
      <c r="F5928" t="s">
        <v>964</v>
      </c>
      <c r="G5928" s="3"/>
      <c r="H5928" s="3">
        <v>0</v>
      </c>
      <c r="I5928" s="9"/>
    </row>
    <row r="5929" spans="1:9">
      <c r="A5929" s="1" t="s">
        <v>16</v>
      </c>
      <c r="B5929" s="1" t="s">
        <v>963</v>
      </c>
      <c r="C5929" t="str">
        <f t="shared" si="92"/>
        <v xml:space="preserve"> </v>
      </c>
      <c r="D5929" s="1">
        <v>1</v>
      </c>
      <c r="E5929" s="1">
        <v>1</v>
      </c>
      <c r="F5929" s="1" t="s">
        <v>964</v>
      </c>
      <c r="G5929" s="3"/>
      <c r="H5929" s="3">
        <v>0</v>
      </c>
      <c r="I5929" s="9"/>
    </row>
    <row r="5930" spans="1:9">
      <c r="A5930" t="s">
        <v>16</v>
      </c>
      <c r="B5930" t="s">
        <v>963</v>
      </c>
      <c r="C5930" t="str">
        <f t="shared" si="92"/>
        <v xml:space="preserve"> </v>
      </c>
      <c r="D5930">
        <v>1</v>
      </c>
      <c r="E5930">
        <v>1</v>
      </c>
      <c r="F5930" t="s">
        <v>964</v>
      </c>
      <c r="G5930" s="3"/>
      <c r="H5930" s="3">
        <v>0</v>
      </c>
      <c r="I5930" s="9"/>
    </row>
    <row r="5931" spans="1:9">
      <c r="A5931" s="1" t="s">
        <v>16</v>
      </c>
      <c r="B5931" s="1" t="s">
        <v>963</v>
      </c>
      <c r="C5931" t="str">
        <f t="shared" si="92"/>
        <v xml:space="preserve"> </v>
      </c>
      <c r="D5931" s="1">
        <v>1</v>
      </c>
      <c r="E5931" s="1">
        <v>1</v>
      </c>
      <c r="F5931" s="1" t="s">
        <v>964</v>
      </c>
      <c r="G5931" s="3"/>
      <c r="H5931" s="3">
        <v>0</v>
      </c>
      <c r="I5931" s="9"/>
    </row>
    <row r="5932" spans="1:9">
      <c r="A5932" t="s">
        <v>16</v>
      </c>
      <c r="B5932" t="s">
        <v>963</v>
      </c>
      <c r="C5932" t="str">
        <f t="shared" si="92"/>
        <v xml:space="preserve"> </v>
      </c>
      <c r="D5932">
        <v>1</v>
      </c>
      <c r="E5932">
        <v>1</v>
      </c>
      <c r="F5932" t="s">
        <v>964</v>
      </c>
      <c r="G5932" s="3"/>
      <c r="H5932" s="3">
        <v>0</v>
      </c>
      <c r="I5932" s="9"/>
    </row>
    <row r="5933" spans="1:9">
      <c r="A5933" s="1" t="s">
        <v>16</v>
      </c>
      <c r="B5933" s="1" t="s">
        <v>963</v>
      </c>
      <c r="C5933" t="str">
        <f t="shared" si="92"/>
        <v xml:space="preserve"> </v>
      </c>
      <c r="D5933" s="1">
        <v>1</v>
      </c>
      <c r="E5933" s="1">
        <v>1</v>
      </c>
      <c r="F5933" s="1" t="s">
        <v>964</v>
      </c>
      <c r="G5933" s="3"/>
      <c r="H5933" s="3">
        <v>0</v>
      </c>
      <c r="I5933" s="9"/>
    </row>
    <row r="5934" spans="1:9">
      <c r="A5934" t="s">
        <v>16</v>
      </c>
      <c r="B5934" t="s">
        <v>963</v>
      </c>
      <c r="C5934" t="str">
        <f t="shared" si="92"/>
        <v xml:space="preserve"> </v>
      </c>
      <c r="D5934">
        <v>1</v>
      </c>
      <c r="E5934">
        <v>1</v>
      </c>
      <c r="F5934" t="s">
        <v>964</v>
      </c>
      <c r="G5934" s="3"/>
      <c r="H5934" s="3">
        <v>0</v>
      </c>
      <c r="I5934" s="9"/>
    </row>
    <row r="5935" spans="1:9">
      <c r="A5935" s="1" t="s">
        <v>16</v>
      </c>
      <c r="B5935" s="1" t="s">
        <v>963</v>
      </c>
      <c r="C5935" t="str">
        <f t="shared" si="92"/>
        <v xml:space="preserve"> </v>
      </c>
      <c r="D5935" s="1">
        <v>1</v>
      </c>
      <c r="E5935" s="1">
        <v>1</v>
      </c>
      <c r="F5935" s="1" t="s">
        <v>964</v>
      </c>
      <c r="G5935" s="3"/>
      <c r="H5935" s="3">
        <v>0</v>
      </c>
      <c r="I5935" s="9"/>
    </row>
    <row r="5936" spans="1:9">
      <c r="A5936" t="s">
        <v>16</v>
      </c>
      <c r="B5936" t="s">
        <v>963</v>
      </c>
      <c r="C5936" t="str">
        <f t="shared" si="92"/>
        <v xml:space="preserve"> </v>
      </c>
      <c r="D5936">
        <v>1</v>
      </c>
      <c r="E5936">
        <v>1</v>
      </c>
      <c r="F5936" t="s">
        <v>964</v>
      </c>
      <c r="G5936" s="3"/>
      <c r="H5936" s="3">
        <v>0</v>
      </c>
      <c r="I5936" s="9"/>
    </row>
    <row r="5937" spans="1:9">
      <c r="A5937" s="1" t="s">
        <v>16</v>
      </c>
      <c r="B5937" s="1" t="s">
        <v>963</v>
      </c>
      <c r="C5937" t="str">
        <f t="shared" si="92"/>
        <v xml:space="preserve"> </v>
      </c>
      <c r="D5937" s="1">
        <v>1</v>
      </c>
      <c r="E5937" s="1">
        <v>1</v>
      </c>
      <c r="F5937" s="1" t="s">
        <v>964</v>
      </c>
      <c r="G5937" s="3"/>
      <c r="H5937" s="3">
        <v>0</v>
      </c>
      <c r="I5937" s="9"/>
    </row>
    <row r="5938" spans="1:9">
      <c r="A5938" t="s">
        <v>16</v>
      </c>
      <c r="B5938" t="s">
        <v>963</v>
      </c>
      <c r="C5938" t="str">
        <f t="shared" si="92"/>
        <v xml:space="preserve"> </v>
      </c>
      <c r="D5938">
        <v>1</v>
      </c>
      <c r="E5938">
        <v>1</v>
      </c>
      <c r="F5938" t="s">
        <v>964</v>
      </c>
      <c r="G5938" s="3"/>
      <c r="H5938" s="3">
        <v>0</v>
      </c>
      <c r="I5938" s="9"/>
    </row>
    <row r="5939" spans="1:9">
      <c r="A5939" s="1" t="s">
        <v>16</v>
      </c>
      <c r="B5939" s="1" t="s">
        <v>963</v>
      </c>
      <c r="C5939" t="str">
        <f t="shared" si="92"/>
        <v xml:space="preserve"> </v>
      </c>
      <c r="D5939" s="1">
        <v>1</v>
      </c>
      <c r="E5939" s="1">
        <v>1</v>
      </c>
      <c r="F5939" s="1" t="s">
        <v>964</v>
      </c>
      <c r="G5939" s="3"/>
      <c r="H5939" s="3">
        <v>0</v>
      </c>
      <c r="I5939" s="9"/>
    </row>
    <row r="5940" spans="1:9">
      <c r="A5940" t="s">
        <v>16</v>
      </c>
      <c r="B5940" t="s">
        <v>963</v>
      </c>
      <c r="C5940" t="str">
        <f t="shared" si="92"/>
        <v>10071</v>
      </c>
      <c r="D5940">
        <v>1</v>
      </c>
      <c r="E5940">
        <v>1</v>
      </c>
      <c r="F5940" t="s">
        <v>964</v>
      </c>
      <c r="G5940" t="s">
        <v>15</v>
      </c>
      <c r="H5940" s="2">
        <f>H5924-SUMIF(G5925:G5939,"&lt;&gt;",H5925:H5939)</f>
        <v>0</v>
      </c>
    </row>
    <row r="5941" spans="1:9">
      <c r="A5941" s="1"/>
      <c r="B5941" s="1"/>
      <c r="C5941" t="str">
        <f t="shared" si="92"/>
        <v xml:space="preserve"> </v>
      </c>
      <c r="D5941" s="1"/>
      <c r="E5941" s="1"/>
      <c r="F5941" s="1"/>
      <c r="G5941" s="1"/>
      <c r="H5941" s="1"/>
      <c r="I5941" s="43"/>
    </row>
    <row r="5942" spans="1:9">
      <c r="A5942" t="s">
        <v>16</v>
      </c>
      <c r="B5942" t="s">
        <v>965</v>
      </c>
      <c r="C5942" t="str">
        <f t="shared" si="92"/>
        <v xml:space="preserve"> </v>
      </c>
      <c r="D5942">
        <v>2</v>
      </c>
      <c r="E5942">
        <v>1</v>
      </c>
      <c r="F5942" t="s">
        <v>966</v>
      </c>
      <c r="G5942" t="s">
        <v>13</v>
      </c>
      <c r="H5942" s="2">
        <f>VLOOKUP(B5942,'uc_2024-25'!D:U, 18, FALSE)</f>
        <v>28</v>
      </c>
      <c r="I5942" s="9"/>
    </row>
    <row r="5943" spans="1:9">
      <c r="A5943" s="1" t="s">
        <v>16</v>
      </c>
      <c r="B5943" s="1" t="s">
        <v>965</v>
      </c>
      <c r="C5943" t="str">
        <f t="shared" si="92"/>
        <v xml:space="preserve"> </v>
      </c>
      <c r="D5943" s="1">
        <v>2</v>
      </c>
      <c r="E5943" s="1">
        <v>1</v>
      </c>
      <c r="F5943" s="1" t="s">
        <v>966</v>
      </c>
      <c r="G5943" s="4" t="str">
        <f>VLOOKUP(B5942,'uc_2024-25'!D:AB, 25, FALSE)</f>
        <v>Teresa de Jesus da Silva Matos Nolasco Crespo</v>
      </c>
      <c r="H5943" s="3">
        <v>28</v>
      </c>
      <c r="I5943" s="9"/>
    </row>
    <row r="5944" spans="1:9">
      <c r="A5944" t="s">
        <v>16</v>
      </c>
      <c r="B5944" t="s">
        <v>965</v>
      </c>
      <c r="C5944" t="str">
        <f t="shared" si="92"/>
        <v xml:space="preserve"> </v>
      </c>
      <c r="D5944">
        <v>2</v>
      </c>
      <c r="E5944">
        <v>1</v>
      </c>
      <c r="F5944" t="s">
        <v>966</v>
      </c>
      <c r="G5944" s="3"/>
      <c r="H5944" s="3">
        <v>0</v>
      </c>
      <c r="I5944" s="9"/>
    </row>
    <row r="5945" spans="1:9">
      <c r="A5945" s="1" t="s">
        <v>16</v>
      </c>
      <c r="B5945" s="1" t="s">
        <v>965</v>
      </c>
      <c r="C5945" t="str">
        <f t="shared" si="92"/>
        <v xml:space="preserve"> </v>
      </c>
      <c r="D5945" s="1">
        <v>2</v>
      </c>
      <c r="E5945" s="1">
        <v>1</v>
      </c>
      <c r="F5945" s="1" t="s">
        <v>966</v>
      </c>
      <c r="G5945" s="3"/>
      <c r="H5945" s="3">
        <v>0</v>
      </c>
      <c r="I5945" s="9"/>
    </row>
    <row r="5946" spans="1:9">
      <c r="A5946" t="s">
        <v>16</v>
      </c>
      <c r="B5946" t="s">
        <v>965</v>
      </c>
      <c r="C5946" t="str">
        <f t="shared" si="92"/>
        <v xml:space="preserve"> </v>
      </c>
      <c r="D5946">
        <v>2</v>
      </c>
      <c r="E5946">
        <v>1</v>
      </c>
      <c r="F5946" t="s">
        <v>966</v>
      </c>
      <c r="G5946" s="3"/>
      <c r="H5946" s="3">
        <v>0</v>
      </c>
      <c r="I5946" s="9"/>
    </row>
    <row r="5947" spans="1:9">
      <c r="A5947" s="1" t="s">
        <v>16</v>
      </c>
      <c r="B5947" s="1" t="s">
        <v>965</v>
      </c>
      <c r="C5947" t="str">
        <f t="shared" si="92"/>
        <v xml:space="preserve"> </v>
      </c>
      <c r="D5947" s="1">
        <v>2</v>
      </c>
      <c r="E5947" s="1">
        <v>1</v>
      </c>
      <c r="F5947" s="1" t="s">
        <v>966</v>
      </c>
      <c r="G5947" s="3"/>
      <c r="H5947" s="3">
        <v>0</v>
      </c>
      <c r="I5947" s="9"/>
    </row>
    <row r="5948" spans="1:9">
      <c r="A5948" t="s">
        <v>16</v>
      </c>
      <c r="B5948" t="s">
        <v>965</v>
      </c>
      <c r="C5948" t="str">
        <f t="shared" si="92"/>
        <v xml:space="preserve"> </v>
      </c>
      <c r="D5948">
        <v>2</v>
      </c>
      <c r="E5948">
        <v>1</v>
      </c>
      <c r="F5948" t="s">
        <v>966</v>
      </c>
      <c r="G5948" s="3"/>
      <c r="H5948" s="3">
        <v>0</v>
      </c>
      <c r="I5948" s="9"/>
    </row>
    <row r="5949" spans="1:9">
      <c r="A5949" s="1" t="s">
        <v>16</v>
      </c>
      <c r="B5949" s="1" t="s">
        <v>965</v>
      </c>
      <c r="C5949" t="str">
        <f t="shared" si="92"/>
        <v xml:space="preserve"> </v>
      </c>
      <c r="D5949" s="1">
        <v>2</v>
      </c>
      <c r="E5949" s="1">
        <v>1</v>
      </c>
      <c r="F5949" s="1" t="s">
        <v>966</v>
      </c>
      <c r="G5949" s="3"/>
      <c r="H5949" s="3">
        <v>0</v>
      </c>
      <c r="I5949" s="9"/>
    </row>
    <row r="5950" spans="1:9">
      <c r="A5950" t="s">
        <v>16</v>
      </c>
      <c r="B5950" t="s">
        <v>965</v>
      </c>
      <c r="C5950" t="str">
        <f t="shared" si="92"/>
        <v xml:space="preserve"> </v>
      </c>
      <c r="D5950">
        <v>2</v>
      </c>
      <c r="E5950">
        <v>1</v>
      </c>
      <c r="F5950" t="s">
        <v>966</v>
      </c>
      <c r="G5950" s="3"/>
      <c r="H5950" s="3">
        <v>0</v>
      </c>
      <c r="I5950" s="9"/>
    </row>
    <row r="5951" spans="1:9">
      <c r="A5951" s="1" t="s">
        <v>16</v>
      </c>
      <c r="B5951" s="1" t="s">
        <v>965</v>
      </c>
      <c r="C5951" t="str">
        <f t="shared" si="92"/>
        <v xml:space="preserve"> </v>
      </c>
      <c r="D5951" s="1">
        <v>2</v>
      </c>
      <c r="E5951" s="1">
        <v>1</v>
      </c>
      <c r="F5951" s="1" t="s">
        <v>966</v>
      </c>
      <c r="G5951" s="3"/>
      <c r="H5951" s="3">
        <v>0</v>
      </c>
      <c r="I5951" s="9"/>
    </row>
    <row r="5952" spans="1:9">
      <c r="A5952" t="s">
        <v>16</v>
      </c>
      <c r="B5952" t="s">
        <v>965</v>
      </c>
      <c r="C5952" t="str">
        <f t="shared" si="92"/>
        <v xml:space="preserve"> </v>
      </c>
      <c r="D5952">
        <v>2</v>
      </c>
      <c r="E5952">
        <v>1</v>
      </c>
      <c r="F5952" t="s">
        <v>966</v>
      </c>
      <c r="G5952" s="3"/>
      <c r="H5952" s="3">
        <v>0</v>
      </c>
      <c r="I5952" s="9"/>
    </row>
    <row r="5953" spans="1:9">
      <c r="A5953" s="1" t="s">
        <v>16</v>
      </c>
      <c r="B5953" s="1" t="s">
        <v>965</v>
      </c>
      <c r="C5953" t="str">
        <f t="shared" si="92"/>
        <v xml:space="preserve"> </v>
      </c>
      <c r="D5953" s="1">
        <v>2</v>
      </c>
      <c r="E5953" s="1">
        <v>1</v>
      </c>
      <c r="F5953" s="1" t="s">
        <v>966</v>
      </c>
      <c r="G5953" s="3"/>
      <c r="H5953" s="3">
        <v>0</v>
      </c>
      <c r="I5953" s="9"/>
    </row>
    <row r="5954" spans="1:9">
      <c r="A5954" t="s">
        <v>16</v>
      </c>
      <c r="B5954" t="s">
        <v>965</v>
      </c>
      <c r="C5954" t="str">
        <f t="shared" si="92"/>
        <v xml:space="preserve"> </v>
      </c>
      <c r="D5954">
        <v>2</v>
      </c>
      <c r="E5954">
        <v>1</v>
      </c>
      <c r="F5954" t="s">
        <v>966</v>
      </c>
      <c r="G5954" s="3"/>
      <c r="H5954" s="3">
        <v>0</v>
      </c>
      <c r="I5954" s="9"/>
    </row>
    <row r="5955" spans="1:9">
      <c r="A5955" s="1" t="s">
        <v>16</v>
      </c>
      <c r="B5955" s="1" t="s">
        <v>965</v>
      </c>
      <c r="C5955" t="str">
        <f t="shared" ref="C5955:C6018" si="93">IF(G5955="Em falta (positivo); A mais (negativo):",B5955," ")</f>
        <v xml:space="preserve"> </v>
      </c>
      <c r="D5955" s="1">
        <v>2</v>
      </c>
      <c r="E5955" s="1">
        <v>1</v>
      </c>
      <c r="F5955" s="1" t="s">
        <v>966</v>
      </c>
      <c r="G5955" s="3"/>
      <c r="H5955" s="3">
        <v>0</v>
      </c>
      <c r="I5955" s="9"/>
    </row>
    <row r="5956" spans="1:9">
      <c r="A5956" t="s">
        <v>16</v>
      </c>
      <c r="B5956" t="s">
        <v>965</v>
      </c>
      <c r="C5956" t="str">
        <f t="shared" si="93"/>
        <v xml:space="preserve"> </v>
      </c>
      <c r="D5956">
        <v>2</v>
      </c>
      <c r="E5956">
        <v>1</v>
      </c>
      <c r="F5956" t="s">
        <v>966</v>
      </c>
      <c r="G5956" s="3"/>
      <c r="H5956" s="3">
        <v>0</v>
      </c>
      <c r="I5956" s="9"/>
    </row>
    <row r="5957" spans="1:9">
      <c r="A5957" s="1" t="s">
        <v>16</v>
      </c>
      <c r="B5957" s="1" t="s">
        <v>965</v>
      </c>
      <c r="C5957" t="str">
        <f t="shared" si="93"/>
        <v xml:space="preserve"> </v>
      </c>
      <c r="D5957" s="1">
        <v>2</v>
      </c>
      <c r="E5957" s="1">
        <v>1</v>
      </c>
      <c r="F5957" s="1" t="s">
        <v>966</v>
      </c>
      <c r="G5957" s="3"/>
      <c r="H5957" s="3">
        <v>0</v>
      </c>
      <c r="I5957" s="9"/>
    </row>
    <row r="5958" spans="1:9">
      <c r="A5958" t="s">
        <v>16</v>
      </c>
      <c r="B5958" t="s">
        <v>965</v>
      </c>
      <c r="C5958" t="str">
        <f t="shared" si="93"/>
        <v>10073</v>
      </c>
      <c r="D5958">
        <v>2</v>
      </c>
      <c r="E5958">
        <v>1</v>
      </c>
      <c r="F5958" t="s">
        <v>966</v>
      </c>
      <c r="G5958" t="s">
        <v>15</v>
      </c>
      <c r="H5958" s="2">
        <f>H5942-SUMIF(G5943:G5957,"&lt;&gt;",H5943:H5957)</f>
        <v>0</v>
      </c>
    </row>
    <row r="5959" spans="1:9">
      <c r="A5959" s="1"/>
      <c r="B5959" s="1"/>
      <c r="C5959" t="str">
        <f t="shared" si="93"/>
        <v xml:space="preserve"> </v>
      </c>
      <c r="D5959" s="1"/>
      <c r="E5959" s="1"/>
      <c r="F5959" s="1"/>
      <c r="G5959" s="1"/>
      <c r="H5959" s="1"/>
      <c r="I5959" s="43"/>
    </row>
    <row r="5960" spans="1:9">
      <c r="A5960" t="s">
        <v>8</v>
      </c>
      <c r="B5960" t="s">
        <v>967</v>
      </c>
      <c r="C5960" t="str">
        <f t="shared" si="93"/>
        <v xml:space="preserve"> </v>
      </c>
      <c r="D5960">
        <v>1</v>
      </c>
      <c r="E5960">
        <v>1</v>
      </c>
      <c r="F5960" t="s">
        <v>968</v>
      </c>
      <c r="G5960" t="s">
        <v>13</v>
      </c>
      <c r="H5960" s="2">
        <f>VLOOKUP(B5960,'uc_2024-25'!D:U, 18, FALSE)</f>
        <v>9</v>
      </c>
      <c r="I5960" s="9"/>
    </row>
    <row r="5961" spans="1:9" ht="45.75">
      <c r="A5961" s="1" t="s">
        <v>8</v>
      </c>
      <c r="B5961" s="1" t="s">
        <v>967</v>
      </c>
      <c r="C5961" t="str">
        <f t="shared" si="93"/>
        <v xml:space="preserve"> </v>
      </c>
      <c r="D5961" s="1">
        <v>1</v>
      </c>
      <c r="E5961" s="1">
        <v>1</v>
      </c>
      <c r="F5961" s="1" t="s">
        <v>968</v>
      </c>
      <c r="G5961" s="4" t="str">
        <f>VLOOKUP(B5960,'uc_2024-25'!D:AB, 25, FALSE)</f>
        <v>Luís Filipe Sanches Goulão</v>
      </c>
      <c r="H5961" s="3">
        <v>0</v>
      </c>
      <c r="I5961" s="9" t="s">
        <v>969</v>
      </c>
    </row>
    <row r="5962" spans="1:9">
      <c r="A5962" t="s">
        <v>8</v>
      </c>
      <c r="B5962" t="s">
        <v>967</v>
      </c>
      <c r="C5962" t="str">
        <f t="shared" si="93"/>
        <v xml:space="preserve"> </v>
      </c>
      <c r="D5962">
        <v>1</v>
      </c>
      <c r="E5962">
        <v>1</v>
      </c>
      <c r="F5962" t="s">
        <v>968</v>
      </c>
      <c r="G5962" s="3"/>
      <c r="H5962" s="3">
        <v>0</v>
      </c>
      <c r="I5962" s="9"/>
    </row>
    <row r="5963" spans="1:9">
      <c r="A5963" s="1" t="s">
        <v>8</v>
      </c>
      <c r="B5963" s="1" t="s">
        <v>967</v>
      </c>
      <c r="C5963" t="str">
        <f t="shared" si="93"/>
        <v xml:space="preserve"> </v>
      </c>
      <c r="D5963" s="1">
        <v>1</v>
      </c>
      <c r="E5963" s="1">
        <v>1</v>
      </c>
      <c r="F5963" s="1" t="s">
        <v>968</v>
      </c>
      <c r="G5963" s="3"/>
      <c r="H5963" s="3">
        <v>0</v>
      </c>
      <c r="I5963" s="9"/>
    </row>
    <row r="5964" spans="1:9">
      <c r="A5964" t="s">
        <v>8</v>
      </c>
      <c r="B5964" t="s">
        <v>967</v>
      </c>
      <c r="C5964" t="str">
        <f t="shared" si="93"/>
        <v xml:space="preserve"> </v>
      </c>
      <c r="D5964">
        <v>1</v>
      </c>
      <c r="E5964">
        <v>1</v>
      </c>
      <c r="F5964" t="s">
        <v>968</v>
      </c>
      <c r="G5964" s="3"/>
      <c r="H5964" s="3">
        <v>0</v>
      </c>
      <c r="I5964" s="9"/>
    </row>
    <row r="5965" spans="1:9">
      <c r="A5965" s="1" t="s">
        <v>8</v>
      </c>
      <c r="B5965" s="1" t="s">
        <v>967</v>
      </c>
      <c r="C5965" t="str">
        <f t="shared" si="93"/>
        <v xml:space="preserve"> </v>
      </c>
      <c r="D5965" s="1">
        <v>1</v>
      </c>
      <c r="E5965" s="1">
        <v>1</v>
      </c>
      <c r="F5965" s="1" t="s">
        <v>968</v>
      </c>
      <c r="G5965" s="3"/>
      <c r="H5965" s="3">
        <v>0</v>
      </c>
      <c r="I5965" s="9"/>
    </row>
    <row r="5966" spans="1:9">
      <c r="A5966" t="s">
        <v>8</v>
      </c>
      <c r="B5966" t="s">
        <v>967</v>
      </c>
      <c r="C5966" t="str">
        <f t="shared" si="93"/>
        <v xml:space="preserve"> </v>
      </c>
      <c r="D5966">
        <v>1</v>
      </c>
      <c r="E5966">
        <v>1</v>
      </c>
      <c r="F5966" t="s">
        <v>968</v>
      </c>
      <c r="G5966" s="3"/>
      <c r="H5966" s="3">
        <v>0</v>
      </c>
      <c r="I5966" s="9"/>
    </row>
    <row r="5967" spans="1:9">
      <c r="A5967" s="1" t="s">
        <v>8</v>
      </c>
      <c r="B5967" s="1" t="s">
        <v>967</v>
      </c>
      <c r="C5967" t="str">
        <f t="shared" si="93"/>
        <v xml:space="preserve"> </v>
      </c>
      <c r="D5967" s="1">
        <v>1</v>
      </c>
      <c r="E5967" s="1">
        <v>1</v>
      </c>
      <c r="F5967" s="1" t="s">
        <v>968</v>
      </c>
      <c r="G5967" s="3"/>
      <c r="H5967" s="3">
        <v>0</v>
      </c>
      <c r="I5967" s="9"/>
    </row>
    <row r="5968" spans="1:9">
      <c r="A5968" t="s">
        <v>8</v>
      </c>
      <c r="B5968" t="s">
        <v>967</v>
      </c>
      <c r="C5968" t="str">
        <f t="shared" si="93"/>
        <v xml:space="preserve"> </v>
      </c>
      <c r="D5968">
        <v>1</v>
      </c>
      <c r="E5968">
        <v>1</v>
      </c>
      <c r="F5968" t="s">
        <v>968</v>
      </c>
      <c r="G5968" s="3"/>
      <c r="H5968" s="3">
        <v>0</v>
      </c>
      <c r="I5968" s="9"/>
    </row>
    <row r="5969" spans="1:9">
      <c r="A5969" s="1" t="s">
        <v>8</v>
      </c>
      <c r="B5969" s="1" t="s">
        <v>967</v>
      </c>
      <c r="C5969" t="str">
        <f t="shared" si="93"/>
        <v xml:space="preserve"> </v>
      </c>
      <c r="D5969" s="1">
        <v>1</v>
      </c>
      <c r="E5969" s="1">
        <v>1</v>
      </c>
      <c r="F5969" s="1" t="s">
        <v>968</v>
      </c>
      <c r="G5969" s="3"/>
      <c r="H5969" s="3">
        <v>0</v>
      </c>
      <c r="I5969" s="9"/>
    </row>
    <row r="5970" spans="1:9">
      <c r="A5970" t="s">
        <v>8</v>
      </c>
      <c r="B5970" t="s">
        <v>967</v>
      </c>
      <c r="C5970" t="str">
        <f t="shared" si="93"/>
        <v xml:space="preserve"> </v>
      </c>
      <c r="D5970">
        <v>1</v>
      </c>
      <c r="E5970">
        <v>1</v>
      </c>
      <c r="F5970" t="s">
        <v>968</v>
      </c>
      <c r="G5970" s="3"/>
      <c r="H5970" s="3">
        <v>0</v>
      </c>
      <c r="I5970" s="9"/>
    </row>
    <row r="5971" spans="1:9">
      <c r="A5971" s="1" t="s">
        <v>8</v>
      </c>
      <c r="B5971" s="1" t="s">
        <v>967</v>
      </c>
      <c r="C5971" t="str">
        <f t="shared" si="93"/>
        <v xml:space="preserve"> </v>
      </c>
      <c r="D5971" s="1">
        <v>1</v>
      </c>
      <c r="E5971" s="1">
        <v>1</v>
      </c>
      <c r="F5971" s="1" t="s">
        <v>968</v>
      </c>
      <c r="G5971" s="3"/>
      <c r="H5971" s="3">
        <v>0</v>
      </c>
      <c r="I5971" s="9"/>
    </row>
    <row r="5972" spans="1:9">
      <c r="A5972" t="s">
        <v>8</v>
      </c>
      <c r="B5972" t="s">
        <v>967</v>
      </c>
      <c r="C5972" t="str">
        <f t="shared" si="93"/>
        <v xml:space="preserve"> </v>
      </c>
      <c r="D5972">
        <v>1</v>
      </c>
      <c r="E5972">
        <v>1</v>
      </c>
      <c r="F5972" t="s">
        <v>968</v>
      </c>
      <c r="G5972" s="3"/>
      <c r="H5972" s="3">
        <v>0</v>
      </c>
      <c r="I5972" s="9"/>
    </row>
    <row r="5973" spans="1:9">
      <c r="A5973" s="1" t="s">
        <v>8</v>
      </c>
      <c r="B5973" s="1" t="s">
        <v>967</v>
      </c>
      <c r="C5973" t="str">
        <f t="shared" si="93"/>
        <v xml:space="preserve"> </v>
      </c>
      <c r="D5973" s="1">
        <v>1</v>
      </c>
      <c r="E5973" s="1">
        <v>1</v>
      </c>
      <c r="F5973" s="1" t="s">
        <v>968</v>
      </c>
      <c r="G5973" s="3"/>
      <c r="H5973" s="3">
        <v>0</v>
      </c>
      <c r="I5973" s="9"/>
    </row>
    <row r="5974" spans="1:9">
      <c r="A5974" t="s">
        <v>8</v>
      </c>
      <c r="B5974" t="s">
        <v>967</v>
      </c>
      <c r="C5974" t="str">
        <f t="shared" si="93"/>
        <v xml:space="preserve"> </v>
      </c>
      <c r="D5974">
        <v>1</v>
      </c>
      <c r="E5974">
        <v>1</v>
      </c>
      <c r="F5974" t="s">
        <v>968</v>
      </c>
      <c r="G5974" s="3"/>
      <c r="H5974" s="3">
        <v>0</v>
      </c>
      <c r="I5974" s="9"/>
    </row>
    <row r="5975" spans="1:9">
      <c r="A5975" s="1" t="s">
        <v>8</v>
      </c>
      <c r="B5975" s="1" t="s">
        <v>967</v>
      </c>
      <c r="C5975" t="str">
        <f t="shared" si="93"/>
        <v xml:space="preserve"> </v>
      </c>
      <c r="D5975" s="1">
        <v>1</v>
      </c>
      <c r="E5975" s="1">
        <v>1</v>
      </c>
      <c r="F5975" s="1" t="s">
        <v>968</v>
      </c>
      <c r="G5975" s="3"/>
      <c r="H5975" s="3">
        <v>0</v>
      </c>
      <c r="I5975" s="9"/>
    </row>
    <row r="5976" spans="1:9">
      <c r="A5976" t="s">
        <v>8</v>
      </c>
      <c r="B5976" t="s">
        <v>967</v>
      </c>
      <c r="C5976" t="str">
        <f t="shared" si="93"/>
        <v>cod92158181</v>
      </c>
      <c r="D5976">
        <v>1</v>
      </c>
      <c r="E5976">
        <v>1</v>
      </c>
      <c r="F5976" t="s">
        <v>968</v>
      </c>
      <c r="G5976" t="s">
        <v>15</v>
      </c>
      <c r="H5976" s="2">
        <f>H5960-SUMIF(G5961:G5975,"&lt;&gt;",H5961:H5975)</f>
        <v>9</v>
      </c>
    </row>
    <row r="5977" spans="1:9">
      <c r="A5977" s="1"/>
      <c r="B5977" s="1"/>
      <c r="C5977" t="str">
        <f t="shared" si="93"/>
        <v xml:space="preserve"> </v>
      </c>
      <c r="D5977" s="1"/>
      <c r="E5977" s="1"/>
      <c r="F5977" s="1"/>
      <c r="G5977" s="1"/>
      <c r="H5977" s="1"/>
      <c r="I5977" s="43"/>
    </row>
    <row r="5978" spans="1:9">
      <c r="A5978" t="s">
        <v>16</v>
      </c>
      <c r="B5978" t="s">
        <v>970</v>
      </c>
      <c r="C5978" t="str">
        <f t="shared" si="93"/>
        <v xml:space="preserve"> </v>
      </c>
      <c r="D5978">
        <v>1</v>
      </c>
      <c r="E5978">
        <v>1</v>
      </c>
      <c r="F5978" t="s">
        <v>971</v>
      </c>
      <c r="G5978" t="s">
        <v>13</v>
      </c>
      <c r="H5978" s="2">
        <f>VLOOKUP(B5978,'uc_2024-25'!D:U, 18, FALSE)</f>
        <v>28</v>
      </c>
      <c r="I5978" s="9"/>
    </row>
    <row r="5979" spans="1:9">
      <c r="A5979" s="1" t="s">
        <v>16</v>
      </c>
      <c r="B5979" s="1" t="s">
        <v>970</v>
      </c>
      <c r="C5979" t="str">
        <f t="shared" si="93"/>
        <v xml:space="preserve"> </v>
      </c>
      <c r="D5979" s="1">
        <v>1</v>
      </c>
      <c r="E5979" s="1">
        <v>1</v>
      </c>
      <c r="F5979" s="1" t="s">
        <v>971</v>
      </c>
      <c r="G5979" s="4" t="str">
        <f>VLOOKUP(B5978,'uc_2024-25'!D:AB, 25, FALSE)</f>
        <v>Luís Filipe Sanches Goulão</v>
      </c>
      <c r="H5979" s="3">
        <v>28</v>
      </c>
      <c r="I5979" s="9"/>
    </row>
    <row r="5980" spans="1:9">
      <c r="A5980" t="s">
        <v>16</v>
      </c>
      <c r="B5980" t="s">
        <v>970</v>
      </c>
      <c r="C5980" t="str">
        <f t="shared" si="93"/>
        <v xml:space="preserve"> </v>
      </c>
      <c r="D5980">
        <v>1</v>
      </c>
      <c r="E5980">
        <v>1</v>
      </c>
      <c r="F5980" t="s">
        <v>971</v>
      </c>
      <c r="G5980" s="3"/>
      <c r="H5980" s="3">
        <v>0</v>
      </c>
      <c r="I5980" s="9"/>
    </row>
    <row r="5981" spans="1:9">
      <c r="A5981" s="1" t="s">
        <v>16</v>
      </c>
      <c r="B5981" s="1" t="s">
        <v>970</v>
      </c>
      <c r="C5981" t="str">
        <f t="shared" si="93"/>
        <v xml:space="preserve"> </v>
      </c>
      <c r="D5981" s="1">
        <v>1</v>
      </c>
      <c r="E5981" s="1">
        <v>1</v>
      </c>
      <c r="F5981" s="1" t="s">
        <v>971</v>
      </c>
      <c r="G5981" s="3"/>
      <c r="H5981" s="3">
        <v>0</v>
      </c>
      <c r="I5981" s="9"/>
    </row>
    <row r="5982" spans="1:9">
      <c r="A5982" t="s">
        <v>16</v>
      </c>
      <c r="B5982" t="s">
        <v>970</v>
      </c>
      <c r="C5982" t="str">
        <f t="shared" si="93"/>
        <v xml:space="preserve"> </v>
      </c>
      <c r="D5982">
        <v>1</v>
      </c>
      <c r="E5982">
        <v>1</v>
      </c>
      <c r="F5982" t="s">
        <v>971</v>
      </c>
      <c r="G5982" s="3"/>
      <c r="H5982" s="3">
        <v>0</v>
      </c>
      <c r="I5982" s="9"/>
    </row>
    <row r="5983" spans="1:9">
      <c r="A5983" s="1" t="s">
        <v>16</v>
      </c>
      <c r="B5983" s="1" t="s">
        <v>970</v>
      </c>
      <c r="C5983" t="str">
        <f t="shared" si="93"/>
        <v xml:space="preserve"> </v>
      </c>
      <c r="D5983" s="1">
        <v>1</v>
      </c>
      <c r="E5983" s="1">
        <v>1</v>
      </c>
      <c r="F5983" s="1" t="s">
        <v>971</v>
      </c>
      <c r="G5983" s="3"/>
      <c r="H5983" s="3">
        <v>0</v>
      </c>
      <c r="I5983" s="9"/>
    </row>
    <row r="5984" spans="1:9">
      <c r="A5984" t="s">
        <v>16</v>
      </c>
      <c r="B5984" t="s">
        <v>970</v>
      </c>
      <c r="C5984" t="str">
        <f t="shared" si="93"/>
        <v xml:space="preserve"> </v>
      </c>
      <c r="D5984">
        <v>1</v>
      </c>
      <c r="E5984">
        <v>1</v>
      </c>
      <c r="F5984" t="s">
        <v>971</v>
      </c>
      <c r="G5984" s="3"/>
      <c r="H5984" s="3">
        <v>0</v>
      </c>
      <c r="I5984" s="9"/>
    </row>
    <row r="5985" spans="1:9">
      <c r="A5985" s="1" t="s">
        <v>16</v>
      </c>
      <c r="B5985" s="1" t="s">
        <v>970</v>
      </c>
      <c r="C5985" t="str">
        <f t="shared" si="93"/>
        <v xml:space="preserve"> </v>
      </c>
      <c r="D5985" s="1">
        <v>1</v>
      </c>
      <c r="E5985" s="1">
        <v>1</v>
      </c>
      <c r="F5985" s="1" t="s">
        <v>971</v>
      </c>
      <c r="G5985" s="3"/>
      <c r="H5985" s="3">
        <v>0</v>
      </c>
      <c r="I5985" s="9"/>
    </row>
    <row r="5986" spans="1:9">
      <c r="A5986" t="s">
        <v>16</v>
      </c>
      <c r="B5986" t="s">
        <v>970</v>
      </c>
      <c r="C5986" t="str">
        <f t="shared" si="93"/>
        <v xml:space="preserve"> </v>
      </c>
      <c r="D5986">
        <v>1</v>
      </c>
      <c r="E5986">
        <v>1</v>
      </c>
      <c r="F5986" t="s">
        <v>971</v>
      </c>
      <c r="G5986" s="3"/>
      <c r="H5986" s="3">
        <v>0</v>
      </c>
      <c r="I5986" s="9"/>
    </row>
    <row r="5987" spans="1:9">
      <c r="A5987" s="1" t="s">
        <v>16</v>
      </c>
      <c r="B5987" s="1" t="s">
        <v>970</v>
      </c>
      <c r="C5987" t="str">
        <f t="shared" si="93"/>
        <v xml:space="preserve"> </v>
      </c>
      <c r="D5987" s="1">
        <v>1</v>
      </c>
      <c r="E5987" s="1">
        <v>1</v>
      </c>
      <c r="F5987" s="1" t="s">
        <v>971</v>
      </c>
      <c r="G5987" s="3"/>
      <c r="H5987" s="3">
        <v>0</v>
      </c>
      <c r="I5987" s="9"/>
    </row>
    <row r="5988" spans="1:9">
      <c r="A5988" t="s">
        <v>16</v>
      </c>
      <c r="B5988" t="s">
        <v>970</v>
      </c>
      <c r="C5988" t="str">
        <f t="shared" si="93"/>
        <v xml:space="preserve"> </v>
      </c>
      <c r="D5988">
        <v>1</v>
      </c>
      <c r="E5988">
        <v>1</v>
      </c>
      <c r="F5988" t="s">
        <v>971</v>
      </c>
      <c r="G5988" s="3"/>
      <c r="H5988" s="3">
        <v>0</v>
      </c>
      <c r="I5988" s="9"/>
    </row>
    <row r="5989" spans="1:9">
      <c r="A5989" s="1" t="s">
        <v>16</v>
      </c>
      <c r="B5989" s="1" t="s">
        <v>970</v>
      </c>
      <c r="C5989" t="str">
        <f t="shared" si="93"/>
        <v xml:space="preserve"> </v>
      </c>
      <c r="D5989" s="1">
        <v>1</v>
      </c>
      <c r="E5989" s="1">
        <v>1</v>
      </c>
      <c r="F5989" s="1" t="s">
        <v>971</v>
      </c>
      <c r="G5989" s="3"/>
      <c r="H5989" s="3">
        <v>0</v>
      </c>
      <c r="I5989" s="9"/>
    </row>
    <row r="5990" spans="1:9">
      <c r="A5990" t="s">
        <v>16</v>
      </c>
      <c r="B5990" t="s">
        <v>970</v>
      </c>
      <c r="C5990" t="str">
        <f t="shared" si="93"/>
        <v xml:space="preserve"> </v>
      </c>
      <c r="D5990">
        <v>1</v>
      </c>
      <c r="E5990">
        <v>1</v>
      </c>
      <c r="F5990" t="s">
        <v>971</v>
      </c>
      <c r="G5990" s="3"/>
      <c r="H5990" s="3">
        <v>0</v>
      </c>
      <c r="I5990" s="9"/>
    </row>
    <row r="5991" spans="1:9">
      <c r="A5991" s="1" t="s">
        <v>16</v>
      </c>
      <c r="B5991" s="1" t="s">
        <v>970</v>
      </c>
      <c r="C5991" t="str">
        <f t="shared" si="93"/>
        <v xml:space="preserve"> </v>
      </c>
      <c r="D5991" s="1">
        <v>1</v>
      </c>
      <c r="E5991" s="1">
        <v>1</v>
      </c>
      <c r="F5991" s="1" t="s">
        <v>971</v>
      </c>
      <c r="G5991" s="3"/>
      <c r="H5991" s="3">
        <v>0</v>
      </c>
      <c r="I5991" s="9"/>
    </row>
    <row r="5992" spans="1:9">
      <c r="A5992" t="s">
        <v>16</v>
      </c>
      <c r="B5992" t="s">
        <v>970</v>
      </c>
      <c r="C5992" t="str">
        <f t="shared" si="93"/>
        <v xml:space="preserve"> </v>
      </c>
      <c r="D5992">
        <v>1</v>
      </c>
      <c r="E5992">
        <v>1</v>
      </c>
      <c r="F5992" t="s">
        <v>971</v>
      </c>
      <c r="G5992" s="3"/>
      <c r="H5992" s="3">
        <v>0</v>
      </c>
      <c r="I5992" s="9"/>
    </row>
    <row r="5993" spans="1:9">
      <c r="A5993" s="1" t="s">
        <v>16</v>
      </c>
      <c r="B5993" s="1" t="s">
        <v>970</v>
      </c>
      <c r="C5993" t="str">
        <f t="shared" si="93"/>
        <v xml:space="preserve"> </v>
      </c>
      <c r="D5993" s="1">
        <v>1</v>
      </c>
      <c r="E5993" s="1">
        <v>1</v>
      </c>
      <c r="F5993" s="1" t="s">
        <v>971</v>
      </c>
      <c r="G5993" s="3"/>
      <c r="H5993" s="3">
        <v>0</v>
      </c>
      <c r="I5993" s="9"/>
    </row>
    <row r="5994" spans="1:9">
      <c r="A5994" t="s">
        <v>16</v>
      </c>
      <c r="B5994" t="s">
        <v>970</v>
      </c>
      <c r="C5994" t="str">
        <f t="shared" si="93"/>
        <v>1563</v>
      </c>
      <c r="D5994">
        <v>1</v>
      </c>
      <c r="E5994">
        <v>1</v>
      </c>
      <c r="F5994" t="s">
        <v>971</v>
      </c>
      <c r="G5994" t="s">
        <v>15</v>
      </c>
      <c r="H5994" s="2">
        <f>H5978-SUMIF(G5979:G5993,"&lt;&gt;",H5979:H5993)</f>
        <v>0</v>
      </c>
    </row>
    <row r="5995" spans="1:9">
      <c r="A5995" s="1"/>
      <c r="B5995" s="1"/>
      <c r="C5995" t="str">
        <f t="shared" si="93"/>
        <v xml:space="preserve"> </v>
      </c>
      <c r="D5995" s="1"/>
      <c r="E5995" s="1"/>
      <c r="F5995" s="1"/>
      <c r="G5995" s="1"/>
      <c r="H5995" s="1"/>
      <c r="I5995" s="43"/>
    </row>
    <row r="5996" spans="1:9">
      <c r="A5996" t="s">
        <v>16</v>
      </c>
      <c r="B5996" t="s">
        <v>972</v>
      </c>
      <c r="C5996" t="str">
        <f t="shared" si="93"/>
        <v xml:space="preserve"> </v>
      </c>
      <c r="D5996">
        <v>1</v>
      </c>
      <c r="E5996">
        <v>2</v>
      </c>
      <c r="F5996" t="s">
        <v>973</v>
      </c>
      <c r="G5996" t="s">
        <v>13</v>
      </c>
      <c r="H5996" s="2">
        <f>VLOOKUP(B5996,'uc_2024-25'!D:U, 18, FALSE)</f>
        <v>0</v>
      </c>
      <c r="I5996" s="9"/>
    </row>
    <row r="5997" spans="1:9">
      <c r="A5997" s="1" t="s">
        <v>16</v>
      </c>
      <c r="B5997" s="1" t="s">
        <v>972</v>
      </c>
      <c r="C5997" t="str">
        <f t="shared" si="93"/>
        <v xml:space="preserve"> </v>
      </c>
      <c r="D5997" s="1">
        <v>1</v>
      </c>
      <c r="E5997" s="1">
        <v>2</v>
      </c>
      <c r="F5997" s="1" t="s">
        <v>973</v>
      </c>
      <c r="G5997" s="4" t="str">
        <f>VLOOKUP(B5996,'uc_2024-25'!D:AB, 25, FALSE)</f>
        <v>Coordenação externa ao ISA</v>
      </c>
      <c r="H5997" s="3">
        <v>0</v>
      </c>
      <c r="I5997" s="9"/>
    </row>
    <row r="5998" spans="1:9">
      <c r="A5998" t="s">
        <v>16</v>
      </c>
      <c r="B5998" t="s">
        <v>972</v>
      </c>
      <c r="C5998" t="str">
        <f t="shared" si="93"/>
        <v xml:space="preserve"> </v>
      </c>
      <c r="D5998">
        <v>1</v>
      </c>
      <c r="E5998">
        <v>2</v>
      </c>
      <c r="F5998" t="s">
        <v>973</v>
      </c>
      <c r="G5998" s="3"/>
      <c r="H5998" s="3">
        <v>0</v>
      </c>
      <c r="I5998" s="9"/>
    </row>
    <row r="5999" spans="1:9">
      <c r="A5999" s="1" t="s">
        <v>16</v>
      </c>
      <c r="B5999" s="1" t="s">
        <v>972</v>
      </c>
      <c r="C5999" t="str">
        <f t="shared" si="93"/>
        <v xml:space="preserve"> </v>
      </c>
      <c r="D5999" s="1">
        <v>1</v>
      </c>
      <c r="E5999" s="1">
        <v>2</v>
      </c>
      <c r="F5999" s="1" t="s">
        <v>973</v>
      </c>
      <c r="G5999" s="3"/>
      <c r="H5999" s="3">
        <v>0</v>
      </c>
      <c r="I5999" s="9"/>
    </row>
    <row r="6000" spans="1:9">
      <c r="A6000" t="s">
        <v>16</v>
      </c>
      <c r="B6000" t="s">
        <v>972</v>
      </c>
      <c r="C6000" t="str">
        <f t="shared" si="93"/>
        <v xml:space="preserve"> </v>
      </c>
      <c r="D6000">
        <v>1</v>
      </c>
      <c r="E6000">
        <v>2</v>
      </c>
      <c r="F6000" t="s">
        <v>973</v>
      </c>
      <c r="G6000" s="3"/>
      <c r="H6000" s="3">
        <v>0</v>
      </c>
      <c r="I6000" s="9"/>
    </row>
    <row r="6001" spans="1:9">
      <c r="A6001" s="1" t="s">
        <v>16</v>
      </c>
      <c r="B6001" s="1" t="s">
        <v>972</v>
      </c>
      <c r="C6001" t="str">
        <f t="shared" si="93"/>
        <v xml:space="preserve"> </v>
      </c>
      <c r="D6001" s="1">
        <v>1</v>
      </c>
      <c r="E6001" s="1">
        <v>2</v>
      </c>
      <c r="F6001" s="1" t="s">
        <v>973</v>
      </c>
      <c r="G6001" s="3"/>
      <c r="H6001" s="3">
        <v>0</v>
      </c>
      <c r="I6001" s="9"/>
    </row>
    <row r="6002" spans="1:9">
      <c r="A6002" t="s">
        <v>16</v>
      </c>
      <c r="B6002" t="s">
        <v>972</v>
      </c>
      <c r="C6002" t="str">
        <f t="shared" si="93"/>
        <v xml:space="preserve"> </v>
      </c>
      <c r="D6002">
        <v>1</v>
      </c>
      <c r="E6002">
        <v>2</v>
      </c>
      <c r="F6002" t="s">
        <v>973</v>
      </c>
      <c r="G6002" s="3"/>
      <c r="H6002" s="3">
        <v>0</v>
      </c>
      <c r="I6002" s="9"/>
    </row>
    <row r="6003" spans="1:9">
      <c r="A6003" s="1" t="s">
        <v>16</v>
      </c>
      <c r="B6003" s="1" t="s">
        <v>972</v>
      </c>
      <c r="C6003" t="str">
        <f t="shared" si="93"/>
        <v xml:space="preserve"> </v>
      </c>
      <c r="D6003" s="1">
        <v>1</v>
      </c>
      <c r="E6003" s="1">
        <v>2</v>
      </c>
      <c r="F6003" s="1" t="s">
        <v>973</v>
      </c>
      <c r="G6003" s="3"/>
      <c r="H6003" s="3">
        <v>0</v>
      </c>
      <c r="I6003" s="9"/>
    </row>
    <row r="6004" spans="1:9">
      <c r="A6004" t="s">
        <v>16</v>
      </c>
      <c r="B6004" t="s">
        <v>972</v>
      </c>
      <c r="C6004" t="str">
        <f t="shared" si="93"/>
        <v xml:space="preserve"> </v>
      </c>
      <c r="D6004">
        <v>1</v>
      </c>
      <c r="E6004">
        <v>2</v>
      </c>
      <c r="F6004" t="s">
        <v>973</v>
      </c>
      <c r="G6004" s="3"/>
      <c r="H6004" s="3">
        <v>0</v>
      </c>
      <c r="I6004" s="9"/>
    </row>
    <row r="6005" spans="1:9">
      <c r="A6005" s="1" t="s">
        <v>16</v>
      </c>
      <c r="B6005" s="1" t="s">
        <v>972</v>
      </c>
      <c r="C6005" t="str">
        <f t="shared" si="93"/>
        <v xml:space="preserve"> </v>
      </c>
      <c r="D6005" s="1">
        <v>1</v>
      </c>
      <c r="E6005" s="1">
        <v>2</v>
      </c>
      <c r="F6005" s="1" t="s">
        <v>973</v>
      </c>
      <c r="G6005" s="3"/>
      <c r="H6005" s="3">
        <v>0</v>
      </c>
      <c r="I6005" s="9"/>
    </row>
    <row r="6006" spans="1:9">
      <c r="A6006" t="s">
        <v>16</v>
      </c>
      <c r="B6006" t="s">
        <v>972</v>
      </c>
      <c r="C6006" t="str">
        <f t="shared" si="93"/>
        <v xml:space="preserve"> </v>
      </c>
      <c r="D6006">
        <v>1</v>
      </c>
      <c r="E6006">
        <v>2</v>
      </c>
      <c r="F6006" t="s">
        <v>973</v>
      </c>
      <c r="G6006" s="3"/>
      <c r="H6006" s="3">
        <v>0</v>
      </c>
      <c r="I6006" s="9"/>
    </row>
    <row r="6007" spans="1:9">
      <c r="A6007" s="1" t="s">
        <v>16</v>
      </c>
      <c r="B6007" s="1" t="s">
        <v>972</v>
      </c>
      <c r="C6007" t="str">
        <f t="shared" si="93"/>
        <v xml:space="preserve"> </v>
      </c>
      <c r="D6007" s="1">
        <v>1</v>
      </c>
      <c r="E6007" s="1">
        <v>2</v>
      </c>
      <c r="F6007" s="1" t="s">
        <v>973</v>
      </c>
      <c r="G6007" s="3"/>
      <c r="H6007" s="3">
        <v>0</v>
      </c>
      <c r="I6007" s="9"/>
    </row>
    <row r="6008" spans="1:9">
      <c r="A6008" t="s">
        <v>16</v>
      </c>
      <c r="B6008" t="s">
        <v>972</v>
      </c>
      <c r="C6008" t="str">
        <f t="shared" si="93"/>
        <v xml:space="preserve"> </v>
      </c>
      <c r="D6008">
        <v>1</v>
      </c>
      <c r="E6008">
        <v>2</v>
      </c>
      <c r="F6008" t="s">
        <v>973</v>
      </c>
      <c r="G6008" s="3"/>
      <c r="H6008" s="3">
        <v>0</v>
      </c>
      <c r="I6008" s="9"/>
    </row>
    <row r="6009" spans="1:9">
      <c r="A6009" s="1" t="s">
        <v>16</v>
      </c>
      <c r="B6009" s="1" t="s">
        <v>972</v>
      </c>
      <c r="C6009" t="str">
        <f t="shared" si="93"/>
        <v xml:space="preserve"> </v>
      </c>
      <c r="D6009" s="1">
        <v>1</v>
      </c>
      <c r="E6009" s="1">
        <v>2</v>
      </c>
      <c r="F6009" s="1" t="s">
        <v>973</v>
      </c>
      <c r="G6009" s="3"/>
      <c r="H6009" s="3">
        <v>0</v>
      </c>
      <c r="I6009" s="9"/>
    </row>
    <row r="6010" spans="1:9">
      <c r="A6010" t="s">
        <v>16</v>
      </c>
      <c r="B6010" t="s">
        <v>972</v>
      </c>
      <c r="C6010" t="str">
        <f t="shared" si="93"/>
        <v xml:space="preserve"> </v>
      </c>
      <c r="D6010">
        <v>1</v>
      </c>
      <c r="E6010">
        <v>2</v>
      </c>
      <c r="F6010" t="s">
        <v>973</v>
      </c>
      <c r="G6010" s="3"/>
      <c r="H6010" s="3">
        <v>0</v>
      </c>
      <c r="I6010" s="9"/>
    </row>
    <row r="6011" spans="1:9">
      <c r="A6011" s="1" t="s">
        <v>16</v>
      </c>
      <c r="B6011" s="1" t="s">
        <v>972</v>
      </c>
      <c r="C6011" t="str">
        <f t="shared" si="93"/>
        <v xml:space="preserve"> </v>
      </c>
      <c r="D6011" s="1">
        <v>1</v>
      </c>
      <c r="E6011" s="1">
        <v>2</v>
      </c>
      <c r="F6011" s="1" t="s">
        <v>973</v>
      </c>
      <c r="G6011" s="3"/>
      <c r="H6011" s="3">
        <v>0</v>
      </c>
      <c r="I6011" s="9"/>
    </row>
    <row r="6012" spans="1:9">
      <c r="A6012" t="s">
        <v>16</v>
      </c>
      <c r="B6012" t="s">
        <v>972</v>
      </c>
      <c r="C6012" t="str">
        <f t="shared" si="93"/>
        <v>10090</v>
      </c>
      <c r="D6012">
        <v>1</v>
      </c>
      <c r="E6012">
        <v>2</v>
      </c>
      <c r="F6012" t="s">
        <v>973</v>
      </c>
      <c r="G6012" t="s">
        <v>15</v>
      </c>
      <c r="H6012" s="2">
        <f>H5996-SUMIF(G5997:G6011,"&lt;&gt;",H5997:H6011)</f>
        <v>0</v>
      </c>
    </row>
    <row r="6013" spans="1:9">
      <c r="A6013" s="1"/>
      <c r="B6013" s="1"/>
      <c r="C6013" t="str">
        <f t="shared" si="93"/>
        <v xml:space="preserve"> </v>
      </c>
      <c r="D6013" s="1"/>
      <c r="E6013" s="1"/>
      <c r="F6013" s="1"/>
      <c r="G6013" s="1"/>
      <c r="H6013" s="1"/>
      <c r="I6013" s="43"/>
    </row>
    <row r="6014" spans="1:9">
      <c r="A6014" t="s">
        <v>8</v>
      </c>
      <c r="B6014" t="s">
        <v>974</v>
      </c>
      <c r="C6014" t="str">
        <f t="shared" si="93"/>
        <v xml:space="preserve"> </v>
      </c>
      <c r="D6014" t="s">
        <v>11</v>
      </c>
      <c r="E6014" t="s">
        <v>10</v>
      </c>
      <c r="F6014" t="s">
        <v>975</v>
      </c>
      <c r="G6014" t="s">
        <v>13</v>
      </c>
      <c r="H6014" s="2">
        <f>VLOOKUP(B6014,'uc_2024-25'!D:U, 18, FALSE)</f>
        <v>0</v>
      </c>
      <c r="I6014" s="9"/>
    </row>
    <row r="6015" spans="1:9">
      <c r="A6015" s="1" t="s">
        <v>8</v>
      </c>
      <c r="B6015" s="1" t="s">
        <v>974</v>
      </c>
      <c r="C6015" t="str">
        <f t="shared" si="93"/>
        <v xml:space="preserve"> </v>
      </c>
      <c r="D6015" s="1" t="s">
        <v>11</v>
      </c>
      <c r="E6015" s="1" t="s">
        <v>10</v>
      </c>
      <c r="F6015" s="1" t="s">
        <v>975</v>
      </c>
      <c r="G6015" s="4">
        <f>VLOOKUP(B6014,'uc_2024-25'!D:AB, 25, FALSE)</f>
        <v>0</v>
      </c>
      <c r="H6015" s="3">
        <v>0</v>
      </c>
      <c r="I6015" s="9"/>
    </row>
    <row r="6016" spans="1:9">
      <c r="A6016" t="s">
        <v>8</v>
      </c>
      <c r="B6016" t="s">
        <v>974</v>
      </c>
      <c r="C6016" t="str">
        <f t="shared" si="93"/>
        <v xml:space="preserve"> </v>
      </c>
      <c r="D6016" t="s">
        <v>11</v>
      </c>
      <c r="E6016" t="s">
        <v>10</v>
      </c>
      <c r="F6016" t="s">
        <v>975</v>
      </c>
      <c r="G6016" s="3"/>
      <c r="H6016" s="3">
        <v>0</v>
      </c>
      <c r="I6016" s="9"/>
    </row>
    <row r="6017" spans="1:9">
      <c r="A6017" s="1" t="s">
        <v>8</v>
      </c>
      <c r="B6017" s="1" t="s">
        <v>974</v>
      </c>
      <c r="C6017" t="str">
        <f t="shared" si="93"/>
        <v xml:space="preserve"> </v>
      </c>
      <c r="D6017" s="1" t="s">
        <v>11</v>
      </c>
      <c r="E6017" s="1" t="s">
        <v>10</v>
      </c>
      <c r="F6017" s="1" t="s">
        <v>975</v>
      </c>
      <c r="G6017" s="3"/>
      <c r="H6017" s="3">
        <v>0</v>
      </c>
      <c r="I6017" s="9"/>
    </row>
    <row r="6018" spans="1:9">
      <c r="A6018" t="s">
        <v>8</v>
      </c>
      <c r="B6018" t="s">
        <v>974</v>
      </c>
      <c r="C6018" t="str">
        <f t="shared" si="93"/>
        <v xml:space="preserve"> </v>
      </c>
      <c r="D6018" t="s">
        <v>11</v>
      </c>
      <c r="E6018" t="s">
        <v>10</v>
      </c>
      <c r="F6018" t="s">
        <v>975</v>
      </c>
      <c r="G6018" s="3"/>
      <c r="H6018" s="3">
        <v>0</v>
      </c>
      <c r="I6018" s="9"/>
    </row>
    <row r="6019" spans="1:9">
      <c r="A6019" s="1" t="s">
        <v>8</v>
      </c>
      <c r="B6019" s="1" t="s">
        <v>974</v>
      </c>
      <c r="C6019" t="str">
        <f t="shared" ref="C6019:C6082" si="94">IF(G6019="Em falta (positivo); A mais (negativo):",B6019," ")</f>
        <v xml:space="preserve"> </v>
      </c>
      <c r="D6019" s="1" t="s">
        <v>11</v>
      </c>
      <c r="E6019" s="1" t="s">
        <v>10</v>
      </c>
      <c r="F6019" s="1" t="s">
        <v>975</v>
      </c>
      <c r="G6019" s="3"/>
      <c r="H6019" s="3">
        <v>0</v>
      </c>
      <c r="I6019" s="9"/>
    </row>
    <row r="6020" spans="1:9">
      <c r="A6020" t="s">
        <v>8</v>
      </c>
      <c r="B6020" t="s">
        <v>974</v>
      </c>
      <c r="C6020" t="str">
        <f t="shared" si="94"/>
        <v xml:space="preserve"> </v>
      </c>
      <c r="D6020" t="s">
        <v>11</v>
      </c>
      <c r="E6020" t="s">
        <v>10</v>
      </c>
      <c r="F6020" t="s">
        <v>975</v>
      </c>
      <c r="G6020" s="3"/>
      <c r="H6020" s="3">
        <v>0</v>
      </c>
      <c r="I6020" s="9"/>
    </row>
    <row r="6021" spans="1:9">
      <c r="A6021" s="1" t="s">
        <v>8</v>
      </c>
      <c r="B6021" s="1" t="s">
        <v>974</v>
      </c>
      <c r="C6021" t="str">
        <f t="shared" si="94"/>
        <v xml:space="preserve"> </v>
      </c>
      <c r="D6021" s="1" t="s">
        <v>11</v>
      </c>
      <c r="E6021" s="1" t="s">
        <v>10</v>
      </c>
      <c r="F6021" s="1" t="s">
        <v>975</v>
      </c>
      <c r="G6021" s="3"/>
      <c r="H6021" s="3">
        <v>0</v>
      </c>
      <c r="I6021" s="9"/>
    </row>
    <row r="6022" spans="1:9">
      <c r="A6022" t="s">
        <v>8</v>
      </c>
      <c r="B6022" t="s">
        <v>974</v>
      </c>
      <c r="C6022" t="str">
        <f t="shared" si="94"/>
        <v xml:space="preserve"> </v>
      </c>
      <c r="D6022" t="s">
        <v>11</v>
      </c>
      <c r="E6022" t="s">
        <v>10</v>
      </c>
      <c r="F6022" t="s">
        <v>975</v>
      </c>
      <c r="G6022" s="3"/>
      <c r="H6022" s="3">
        <v>0</v>
      </c>
      <c r="I6022" s="9"/>
    </row>
    <row r="6023" spans="1:9">
      <c r="A6023" s="1" t="s">
        <v>8</v>
      </c>
      <c r="B6023" s="1" t="s">
        <v>974</v>
      </c>
      <c r="C6023" t="str">
        <f t="shared" si="94"/>
        <v xml:space="preserve"> </v>
      </c>
      <c r="D6023" s="1" t="s">
        <v>11</v>
      </c>
      <c r="E6023" s="1" t="s">
        <v>10</v>
      </c>
      <c r="F6023" s="1" t="s">
        <v>975</v>
      </c>
      <c r="G6023" s="3"/>
      <c r="H6023" s="3">
        <v>0</v>
      </c>
      <c r="I6023" s="9"/>
    </row>
    <row r="6024" spans="1:9">
      <c r="A6024" t="s">
        <v>8</v>
      </c>
      <c r="B6024" t="s">
        <v>974</v>
      </c>
      <c r="C6024" t="str">
        <f t="shared" si="94"/>
        <v xml:space="preserve"> </v>
      </c>
      <c r="D6024" t="s">
        <v>11</v>
      </c>
      <c r="E6024" t="s">
        <v>10</v>
      </c>
      <c r="F6024" t="s">
        <v>975</v>
      </c>
      <c r="G6024" s="3"/>
      <c r="H6024" s="3">
        <v>0</v>
      </c>
      <c r="I6024" s="9"/>
    </row>
    <row r="6025" spans="1:9">
      <c r="A6025" s="1" t="s">
        <v>8</v>
      </c>
      <c r="B6025" s="1" t="s">
        <v>974</v>
      </c>
      <c r="C6025" t="str">
        <f t="shared" si="94"/>
        <v xml:space="preserve"> </v>
      </c>
      <c r="D6025" s="1" t="s">
        <v>11</v>
      </c>
      <c r="E6025" s="1" t="s">
        <v>10</v>
      </c>
      <c r="F6025" s="1" t="s">
        <v>975</v>
      </c>
      <c r="G6025" s="3"/>
      <c r="H6025" s="3">
        <v>0</v>
      </c>
      <c r="I6025" s="9"/>
    </row>
    <row r="6026" spans="1:9">
      <c r="A6026" t="s">
        <v>8</v>
      </c>
      <c r="B6026" t="s">
        <v>974</v>
      </c>
      <c r="C6026" t="str">
        <f t="shared" si="94"/>
        <v xml:space="preserve"> </v>
      </c>
      <c r="D6026" t="s">
        <v>11</v>
      </c>
      <c r="E6026" t="s">
        <v>10</v>
      </c>
      <c r="F6026" t="s">
        <v>975</v>
      </c>
      <c r="G6026" s="3"/>
      <c r="H6026" s="3">
        <v>0</v>
      </c>
      <c r="I6026" s="9"/>
    </row>
    <row r="6027" spans="1:9">
      <c r="A6027" s="1" t="s">
        <v>8</v>
      </c>
      <c r="B6027" s="1" t="s">
        <v>974</v>
      </c>
      <c r="C6027" t="str">
        <f t="shared" si="94"/>
        <v xml:space="preserve"> </v>
      </c>
      <c r="D6027" s="1" t="s">
        <v>11</v>
      </c>
      <c r="E6027" s="1" t="s">
        <v>10</v>
      </c>
      <c r="F6027" s="1" t="s">
        <v>975</v>
      </c>
      <c r="G6027" s="3"/>
      <c r="H6027" s="3">
        <v>0</v>
      </c>
      <c r="I6027" s="9"/>
    </row>
    <row r="6028" spans="1:9">
      <c r="A6028" t="s">
        <v>8</v>
      </c>
      <c r="B6028" t="s">
        <v>974</v>
      </c>
      <c r="C6028" t="str">
        <f t="shared" si="94"/>
        <v xml:space="preserve"> </v>
      </c>
      <c r="D6028" t="s">
        <v>11</v>
      </c>
      <c r="E6028" t="s">
        <v>10</v>
      </c>
      <c r="F6028" t="s">
        <v>975</v>
      </c>
      <c r="G6028" s="3"/>
      <c r="H6028" s="3">
        <v>0</v>
      </c>
      <c r="I6028" s="9"/>
    </row>
    <row r="6029" spans="1:9">
      <c r="A6029" s="1" t="s">
        <v>8</v>
      </c>
      <c r="B6029" s="1" t="s">
        <v>974</v>
      </c>
      <c r="C6029" t="str">
        <f t="shared" si="94"/>
        <v xml:space="preserve"> </v>
      </c>
      <c r="D6029" s="1" t="s">
        <v>11</v>
      </c>
      <c r="E6029" s="1" t="s">
        <v>10</v>
      </c>
      <c r="F6029" s="1" t="s">
        <v>975</v>
      </c>
      <c r="G6029" s="3"/>
      <c r="H6029" s="3">
        <v>0</v>
      </c>
      <c r="I6029" s="9"/>
    </row>
    <row r="6030" spans="1:9">
      <c r="A6030" t="s">
        <v>8</v>
      </c>
      <c r="B6030" t="s">
        <v>974</v>
      </c>
      <c r="C6030" t="str">
        <f t="shared" si="94"/>
        <v>1946</v>
      </c>
      <c r="D6030" t="s">
        <v>11</v>
      </c>
      <c r="E6030" t="s">
        <v>10</v>
      </c>
      <c r="F6030" t="s">
        <v>975</v>
      </c>
      <c r="G6030" t="s">
        <v>15</v>
      </c>
      <c r="H6030" s="2">
        <f>H6014-SUMIF(G6015:G6029,"&lt;&gt;",H6015:H6029)</f>
        <v>0</v>
      </c>
    </row>
    <row r="6031" spans="1:9">
      <c r="A6031" s="1"/>
      <c r="B6031" s="1"/>
      <c r="C6031" t="str">
        <f t="shared" si="94"/>
        <v xml:space="preserve"> </v>
      </c>
      <c r="D6031" s="1"/>
      <c r="E6031" s="1"/>
      <c r="F6031" s="1"/>
      <c r="G6031" s="1"/>
      <c r="H6031" s="1"/>
      <c r="I6031" s="43"/>
    </row>
    <row r="6032" spans="1:9">
      <c r="A6032" t="s">
        <v>16</v>
      </c>
      <c r="B6032" t="s">
        <v>976</v>
      </c>
      <c r="C6032" t="str">
        <f t="shared" si="94"/>
        <v xml:space="preserve"> </v>
      </c>
      <c r="D6032">
        <v>2</v>
      </c>
      <c r="E6032">
        <v>1</v>
      </c>
      <c r="F6032" t="s">
        <v>977</v>
      </c>
      <c r="G6032" t="s">
        <v>13</v>
      </c>
      <c r="H6032" s="2">
        <f>VLOOKUP(B6032,'uc_2024-25'!D:U, 18, FALSE)</f>
        <v>28</v>
      </c>
      <c r="I6032" s="9"/>
    </row>
    <row r="6033" spans="1:9">
      <c r="A6033" s="1" t="s">
        <v>16</v>
      </c>
      <c r="B6033" s="1" t="s">
        <v>976</v>
      </c>
      <c r="C6033" t="str">
        <f t="shared" si="94"/>
        <v xml:space="preserve"> </v>
      </c>
      <c r="D6033" s="1">
        <v>2</v>
      </c>
      <c r="E6033" s="1">
        <v>1</v>
      </c>
      <c r="F6033" s="1" t="s">
        <v>977</v>
      </c>
      <c r="G6033" s="4" t="str">
        <f>VLOOKUP(B6032,'uc_2024-25'!D:AB, 25, FALSE)</f>
        <v>Cláudia Saramago de Carvalho Marques-dos-Santos</v>
      </c>
      <c r="H6033" s="3">
        <v>20</v>
      </c>
      <c r="I6033" s="9"/>
    </row>
    <row r="6034" spans="1:9">
      <c r="A6034" t="s">
        <v>16</v>
      </c>
      <c r="B6034" t="s">
        <v>976</v>
      </c>
      <c r="C6034" t="str">
        <f t="shared" si="94"/>
        <v xml:space="preserve"> </v>
      </c>
      <c r="D6034">
        <v>2</v>
      </c>
      <c r="E6034">
        <v>1</v>
      </c>
      <c r="F6034" t="s">
        <v>977</v>
      </c>
      <c r="G6034" s="3" t="s">
        <v>320</v>
      </c>
      <c r="H6034" s="3">
        <v>8</v>
      </c>
      <c r="I6034" s="9"/>
    </row>
    <row r="6035" spans="1:9">
      <c r="A6035" s="1" t="s">
        <v>16</v>
      </c>
      <c r="B6035" s="1" t="s">
        <v>976</v>
      </c>
      <c r="C6035" t="str">
        <f t="shared" si="94"/>
        <v xml:space="preserve"> </v>
      </c>
      <c r="D6035" s="1">
        <v>2</v>
      </c>
      <c r="E6035" s="1">
        <v>1</v>
      </c>
      <c r="F6035" s="1" t="s">
        <v>977</v>
      </c>
      <c r="G6035" s="3"/>
      <c r="H6035" s="3">
        <v>0</v>
      </c>
      <c r="I6035" s="9"/>
    </row>
    <row r="6036" spans="1:9">
      <c r="A6036" t="s">
        <v>16</v>
      </c>
      <c r="B6036" t="s">
        <v>976</v>
      </c>
      <c r="C6036" t="str">
        <f t="shared" si="94"/>
        <v xml:space="preserve"> </v>
      </c>
      <c r="D6036">
        <v>2</v>
      </c>
      <c r="E6036">
        <v>1</v>
      </c>
      <c r="F6036" t="s">
        <v>977</v>
      </c>
      <c r="G6036" s="3"/>
      <c r="H6036" s="3">
        <v>0</v>
      </c>
      <c r="I6036" s="9"/>
    </row>
    <row r="6037" spans="1:9">
      <c r="A6037" s="1" t="s">
        <v>16</v>
      </c>
      <c r="B6037" s="1" t="s">
        <v>976</v>
      </c>
      <c r="C6037" t="str">
        <f t="shared" si="94"/>
        <v xml:space="preserve"> </v>
      </c>
      <c r="D6037" s="1">
        <v>2</v>
      </c>
      <c r="E6037" s="1">
        <v>1</v>
      </c>
      <c r="F6037" s="1" t="s">
        <v>977</v>
      </c>
      <c r="G6037" s="3"/>
      <c r="H6037" s="3">
        <v>0</v>
      </c>
      <c r="I6037" s="9"/>
    </row>
    <row r="6038" spans="1:9">
      <c r="A6038" t="s">
        <v>16</v>
      </c>
      <c r="B6038" t="s">
        <v>976</v>
      </c>
      <c r="C6038" t="str">
        <f t="shared" si="94"/>
        <v xml:space="preserve"> </v>
      </c>
      <c r="D6038">
        <v>2</v>
      </c>
      <c r="E6038">
        <v>1</v>
      </c>
      <c r="F6038" t="s">
        <v>977</v>
      </c>
      <c r="G6038" s="3"/>
      <c r="H6038" s="3">
        <v>0</v>
      </c>
      <c r="I6038" s="9"/>
    </row>
    <row r="6039" spans="1:9">
      <c r="A6039" s="1" t="s">
        <v>16</v>
      </c>
      <c r="B6039" s="1" t="s">
        <v>976</v>
      </c>
      <c r="C6039" t="str">
        <f t="shared" si="94"/>
        <v xml:space="preserve"> </v>
      </c>
      <c r="D6039" s="1">
        <v>2</v>
      </c>
      <c r="E6039" s="1">
        <v>1</v>
      </c>
      <c r="F6039" s="1" t="s">
        <v>977</v>
      </c>
      <c r="G6039" s="3"/>
      <c r="H6039" s="3">
        <v>0</v>
      </c>
      <c r="I6039" s="9"/>
    </row>
    <row r="6040" spans="1:9">
      <c r="A6040" t="s">
        <v>16</v>
      </c>
      <c r="B6040" t="s">
        <v>976</v>
      </c>
      <c r="C6040" t="str">
        <f t="shared" si="94"/>
        <v xml:space="preserve"> </v>
      </c>
      <c r="D6040">
        <v>2</v>
      </c>
      <c r="E6040">
        <v>1</v>
      </c>
      <c r="F6040" t="s">
        <v>977</v>
      </c>
      <c r="G6040" s="3"/>
      <c r="H6040" s="3">
        <v>0</v>
      </c>
      <c r="I6040" s="9"/>
    </row>
    <row r="6041" spans="1:9">
      <c r="A6041" s="1" t="s">
        <v>16</v>
      </c>
      <c r="B6041" s="1" t="s">
        <v>976</v>
      </c>
      <c r="C6041" t="str">
        <f t="shared" si="94"/>
        <v xml:space="preserve"> </v>
      </c>
      <c r="D6041" s="1">
        <v>2</v>
      </c>
      <c r="E6041" s="1">
        <v>1</v>
      </c>
      <c r="F6041" s="1" t="s">
        <v>977</v>
      </c>
      <c r="G6041" s="3"/>
      <c r="H6041" s="3">
        <v>0</v>
      </c>
      <c r="I6041" s="9"/>
    </row>
    <row r="6042" spans="1:9">
      <c r="A6042" t="s">
        <v>16</v>
      </c>
      <c r="B6042" t="s">
        <v>976</v>
      </c>
      <c r="C6042" t="str">
        <f t="shared" si="94"/>
        <v xml:space="preserve"> </v>
      </c>
      <c r="D6042">
        <v>2</v>
      </c>
      <c r="E6042">
        <v>1</v>
      </c>
      <c r="F6042" t="s">
        <v>977</v>
      </c>
      <c r="G6042" s="3"/>
      <c r="H6042" s="3">
        <v>0</v>
      </c>
      <c r="I6042" s="9"/>
    </row>
    <row r="6043" spans="1:9">
      <c r="A6043" s="1" t="s">
        <v>16</v>
      </c>
      <c r="B6043" s="1" t="s">
        <v>976</v>
      </c>
      <c r="C6043" t="str">
        <f t="shared" si="94"/>
        <v xml:space="preserve"> </v>
      </c>
      <c r="D6043" s="1">
        <v>2</v>
      </c>
      <c r="E6043" s="1">
        <v>1</v>
      </c>
      <c r="F6043" s="1" t="s">
        <v>977</v>
      </c>
      <c r="G6043" s="3"/>
      <c r="H6043" s="3">
        <v>0</v>
      </c>
      <c r="I6043" s="9"/>
    </row>
    <row r="6044" spans="1:9">
      <c r="A6044" t="s">
        <v>16</v>
      </c>
      <c r="B6044" t="s">
        <v>976</v>
      </c>
      <c r="C6044" t="str">
        <f t="shared" si="94"/>
        <v xml:space="preserve"> </v>
      </c>
      <c r="D6044">
        <v>2</v>
      </c>
      <c r="E6044">
        <v>1</v>
      </c>
      <c r="F6044" t="s">
        <v>977</v>
      </c>
      <c r="G6044" s="3"/>
      <c r="H6044" s="3">
        <v>0</v>
      </c>
      <c r="I6044" s="9"/>
    </row>
    <row r="6045" spans="1:9">
      <c r="A6045" s="1" t="s">
        <v>16</v>
      </c>
      <c r="B6045" s="1" t="s">
        <v>976</v>
      </c>
      <c r="C6045" t="str">
        <f t="shared" si="94"/>
        <v xml:space="preserve"> </v>
      </c>
      <c r="D6045" s="1">
        <v>2</v>
      </c>
      <c r="E6045" s="1">
        <v>1</v>
      </c>
      <c r="F6045" s="1" t="s">
        <v>977</v>
      </c>
      <c r="G6045" s="3"/>
      <c r="H6045" s="3">
        <v>0</v>
      </c>
      <c r="I6045" s="9"/>
    </row>
    <row r="6046" spans="1:9">
      <c r="A6046" t="s">
        <v>16</v>
      </c>
      <c r="B6046" t="s">
        <v>976</v>
      </c>
      <c r="C6046" t="str">
        <f t="shared" si="94"/>
        <v xml:space="preserve"> </v>
      </c>
      <c r="D6046">
        <v>2</v>
      </c>
      <c r="E6046">
        <v>1</v>
      </c>
      <c r="F6046" t="s">
        <v>977</v>
      </c>
      <c r="G6046" s="3"/>
      <c r="H6046" s="3">
        <v>0</v>
      </c>
      <c r="I6046" s="9"/>
    </row>
    <row r="6047" spans="1:9">
      <c r="A6047" s="1" t="s">
        <v>16</v>
      </c>
      <c r="B6047" s="1" t="s">
        <v>976</v>
      </c>
      <c r="C6047" t="str">
        <f t="shared" si="94"/>
        <v xml:space="preserve"> </v>
      </c>
      <c r="D6047" s="1">
        <v>2</v>
      </c>
      <c r="E6047" s="1">
        <v>1</v>
      </c>
      <c r="F6047" s="1" t="s">
        <v>977</v>
      </c>
      <c r="G6047" s="3"/>
      <c r="H6047" s="3">
        <v>0</v>
      </c>
      <c r="I6047" s="9"/>
    </row>
    <row r="6048" spans="1:9">
      <c r="A6048" t="s">
        <v>16</v>
      </c>
      <c r="B6048" t="s">
        <v>976</v>
      </c>
      <c r="C6048" t="str">
        <f t="shared" si="94"/>
        <v>2182</v>
      </c>
      <c r="D6048">
        <v>2</v>
      </c>
      <c r="E6048">
        <v>1</v>
      </c>
      <c r="F6048" t="s">
        <v>977</v>
      </c>
      <c r="G6048" t="s">
        <v>15</v>
      </c>
      <c r="H6048" s="2">
        <f>H6032-SUMIF(G6033:G6047,"&lt;&gt;",H6033:H6047)</f>
        <v>0</v>
      </c>
    </row>
    <row r="6049" spans="1:9">
      <c r="A6049" s="1"/>
      <c r="B6049" s="1"/>
      <c r="C6049" t="str">
        <f t="shared" si="94"/>
        <v xml:space="preserve"> </v>
      </c>
      <c r="D6049" s="1"/>
      <c r="E6049" s="1"/>
      <c r="F6049" s="1"/>
      <c r="G6049" s="1"/>
      <c r="H6049" s="1"/>
      <c r="I6049" s="43"/>
    </row>
    <row r="6050" spans="1:9">
      <c r="A6050" t="s">
        <v>16</v>
      </c>
      <c r="B6050" t="s">
        <v>978</v>
      </c>
      <c r="C6050" t="str">
        <f t="shared" si="94"/>
        <v xml:space="preserve"> </v>
      </c>
      <c r="D6050">
        <v>2</v>
      </c>
      <c r="E6050">
        <v>1</v>
      </c>
      <c r="F6050" t="s">
        <v>979</v>
      </c>
      <c r="G6050" t="s">
        <v>13</v>
      </c>
      <c r="H6050" s="2">
        <f>VLOOKUP(B6050,'uc_2024-25'!D:U, 18, FALSE)</f>
        <v>14</v>
      </c>
      <c r="I6050" s="9"/>
    </row>
    <row r="6051" spans="1:9">
      <c r="A6051" s="1" t="s">
        <v>16</v>
      </c>
      <c r="B6051" s="1" t="s">
        <v>978</v>
      </c>
      <c r="C6051" t="str">
        <f t="shared" si="94"/>
        <v xml:space="preserve"> </v>
      </c>
      <c r="D6051" s="1">
        <v>2</v>
      </c>
      <c r="E6051" s="1">
        <v>1</v>
      </c>
      <c r="F6051" s="1" t="s">
        <v>979</v>
      </c>
      <c r="G6051" s="4" t="str">
        <f>VLOOKUP(B6050,'uc_2024-25'!D:AB, 25, FALSE)</f>
        <v>José Maria Horta e Costa Silva Santos</v>
      </c>
      <c r="H6051" s="3">
        <v>14</v>
      </c>
      <c r="I6051" s="9"/>
    </row>
    <row r="6052" spans="1:9">
      <c r="A6052" t="s">
        <v>16</v>
      </c>
      <c r="B6052" t="s">
        <v>978</v>
      </c>
      <c r="C6052" t="str">
        <f t="shared" si="94"/>
        <v xml:space="preserve"> </v>
      </c>
      <c r="D6052">
        <v>2</v>
      </c>
      <c r="E6052">
        <v>1</v>
      </c>
      <c r="F6052" t="s">
        <v>979</v>
      </c>
      <c r="G6052" s="3"/>
      <c r="H6052" s="3">
        <v>0</v>
      </c>
      <c r="I6052" s="9"/>
    </row>
    <row r="6053" spans="1:9">
      <c r="A6053" s="1" t="s">
        <v>16</v>
      </c>
      <c r="B6053" s="1" t="s">
        <v>978</v>
      </c>
      <c r="C6053" t="str">
        <f t="shared" si="94"/>
        <v xml:space="preserve"> </v>
      </c>
      <c r="D6053" s="1">
        <v>2</v>
      </c>
      <c r="E6053" s="1">
        <v>1</v>
      </c>
      <c r="F6053" s="1" t="s">
        <v>979</v>
      </c>
      <c r="G6053" s="3"/>
      <c r="H6053" s="3">
        <v>0</v>
      </c>
      <c r="I6053" s="9"/>
    </row>
    <row r="6054" spans="1:9">
      <c r="A6054" t="s">
        <v>16</v>
      </c>
      <c r="B6054" t="s">
        <v>978</v>
      </c>
      <c r="C6054" t="str">
        <f t="shared" si="94"/>
        <v xml:space="preserve"> </v>
      </c>
      <c r="D6054">
        <v>2</v>
      </c>
      <c r="E6054">
        <v>1</v>
      </c>
      <c r="F6054" t="s">
        <v>979</v>
      </c>
      <c r="G6054" s="3"/>
      <c r="H6054" s="3">
        <v>0</v>
      </c>
      <c r="I6054" s="9"/>
    </row>
    <row r="6055" spans="1:9">
      <c r="A6055" s="1" t="s">
        <v>16</v>
      </c>
      <c r="B6055" s="1" t="s">
        <v>978</v>
      </c>
      <c r="C6055" t="str">
        <f t="shared" si="94"/>
        <v xml:space="preserve"> </v>
      </c>
      <c r="D6055" s="1">
        <v>2</v>
      </c>
      <c r="E6055" s="1">
        <v>1</v>
      </c>
      <c r="F6055" s="1" t="s">
        <v>979</v>
      </c>
      <c r="G6055" s="3"/>
      <c r="H6055" s="3">
        <v>0</v>
      </c>
      <c r="I6055" s="9"/>
    </row>
    <row r="6056" spans="1:9">
      <c r="A6056" t="s">
        <v>16</v>
      </c>
      <c r="B6056" t="s">
        <v>978</v>
      </c>
      <c r="C6056" t="str">
        <f t="shared" si="94"/>
        <v xml:space="preserve"> </v>
      </c>
      <c r="D6056">
        <v>2</v>
      </c>
      <c r="E6056">
        <v>1</v>
      </c>
      <c r="F6056" t="s">
        <v>979</v>
      </c>
      <c r="G6056" s="3"/>
      <c r="H6056" s="3">
        <v>0</v>
      </c>
      <c r="I6056" s="9"/>
    </row>
    <row r="6057" spans="1:9">
      <c r="A6057" s="1" t="s">
        <v>16</v>
      </c>
      <c r="B6057" s="1" t="s">
        <v>978</v>
      </c>
      <c r="C6057" t="str">
        <f t="shared" si="94"/>
        <v xml:space="preserve"> </v>
      </c>
      <c r="D6057" s="1">
        <v>2</v>
      </c>
      <c r="E6057" s="1">
        <v>1</v>
      </c>
      <c r="F6057" s="1" t="s">
        <v>979</v>
      </c>
      <c r="G6057" s="3"/>
      <c r="H6057" s="3">
        <v>0</v>
      </c>
      <c r="I6057" s="9"/>
    </row>
    <row r="6058" spans="1:9">
      <c r="A6058" t="s">
        <v>16</v>
      </c>
      <c r="B6058" t="s">
        <v>978</v>
      </c>
      <c r="C6058" t="str">
        <f t="shared" si="94"/>
        <v xml:space="preserve"> </v>
      </c>
      <c r="D6058">
        <v>2</v>
      </c>
      <c r="E6058">
        <v>1</v>
      </c>
      <c r="F6058" t="s">
        <v>979</v>
      </c>
      <c r="G6058" s="3"/>
      <c r="H6058" s="3">
        <v>0</v>
      </c>
      <c r="I6058" s="9"/>
    </row>
    <row r="6059" spans="1:9">
      <c r="A6059" s="1" t="s">
        <v>16</v>
      </c>
      <c r="B6059" s="1" t="s">
        <v>978</v>
      </c>
      <c r="C6059" t="str">
        <f t="shared" si="94"/>
        <v xml:space="preserve"> </v>
      </c>
      <c r="D6059" s="1">
        <v>2</v>
      </c>
      <c r="E6059" s="1">
        <v>1</v>
      </c>
      <c r="F6059" s="1" t="s">
        <v>979</v>
      </c>
      <c r="G6059" s="3"/>
      <c r="H6059" s="3">
        <v>0</v>
      </c>
      <c r="I6059" s="9"/>
    </row>
    <row r="6060" spans="1:9">
      <c r="A6060" t="s">
        <v>16</v>
      </c>
      <c r="B6060" t="s">
        <v>978</v>
      </c>
      <c r="C6060" t="str">
        <f t="shared" si="94"/>
        <v xml:space="preserve"> </v>
      </c>
      <c r="D6060">
        <v>2</v>
      </c>
      <c r="E6060">
        <v>1</v>
      </c>
      <c r="F6060" t="s">
        <v>979</v>
      </c>
      <c r="G6060" s="3"/>
      <c r="H6060" s="3">
        <v>0</v>
      </c>
      <c r="I6060" s="9"/>
    </row>
    <row r="6061" spans="1:9">
      <c r="A6061" s="1" t="s">
        <v>16</v>
      </c>
      <c r="B6061" s="1" t="s">
        <v>978</v>
      </c>
      <c r="C6061" t="str">
        <f t="shared" si="94"/>
        <v xml:space="preserve"> </v>
      </c>
      <c r="D6061" s="1">
        <v>2</v>
      </c>
      <c r="E6061" s="1">
        <v>1</v>
      </c>
      <c r="F6061" s="1" t="s">
        <v>979</v>
      </c>
      <c r="G6061" s="3"/>
      <c r="H6061" s="3">
        <v>0</v>
      </c>
      <c r="I6061" s="9"/>
    </row>
    <row r="6062" spans="1:9">
      <c r="A6062" t="s">
        <v>16</v>
      </c>
      <c r="B6062" t="s">
        <v>978</v>
      </c>
      <c r="C6062" t="str">
        <f t="shared" si="94"/>
        <v xml:space="preserve"> </v>
      </c>
      <c r="D6062">
        <v>2</v>
      </c>
      <c r="E6062">
        <v>1</v>
      </c>
      <c r="F6062" t="s">
        <v>979</v>
      </c>
      <c r="G6062" s="3"/>
      <c r="H6062" s="3">
        <v>0</v>
      </c>
      <c r="I6062" s="9"/>
    </row>
    <row r="6063" spans="1:9">
      <c r="A6063" s="1" t="s">
        <v>16</v>
      </c>
      <c r="B6063" s="1" t="s">
        <v>978</v>
      </c>
      <c r="C6063" t="str">
        <f t="shared" si="94"/>
        <v xml:space="preserve"> </v>
      </c>
      <c r="D6063" s="1">
        <v>2</v>
      </c>
      <c r="E6063" s="1">
        <v>1</v>
      </c>
      <c r="F6063" s="1" t="s">
        <v>979</v>
      </c>
      <c r="G6063" s="3"/>
      <c r="H6063" s="3">
        <v>0</v>
      </c>
      <c r="I6063" s="9"/>
    </row>
    <row r="6064" spans="1:9">
      <c r="A6064" t="s">
        <v>16</v>
      </c>
      <c r="B6064" t="s">
        <v>978</v>
      </c>
      <c r="C6064" t="str">
        <f t="shared" si="94"/>
        <v xml:space="preserve"> </v>
      </c>
      <c r="D6064">
        <v>2</v>
      </c>
      <c r="E6064">
        <v>1</v>
      </c>
      <c r="F6064" t="s">
        <v>979</v>
      </c>
      <c r="G6064" s="3"/>
      <c r="H6064" s="3">
        <v>0</v>
      </c>
      <c r="I6064" s="9"/>
    </row>
    <row r="6065" spans="1:9">
      <c r="A6065" s="1" t="s">
        <v>16</v>
      </c>
      <c r="B6065" s="1" t="s">
        <v>978</v>
      </c>
      <c r="C6065" t="str">
        <f t="shared" si="94"/>
        <v xml:space="preserve"> </v>
      </c>
      <c r="D6065" s="1">
        <v>2</v>
      </c>
      <c r="E6065" s="1">
        <v>1</v>
      </c>
      <c r="F6065" s="1" t="s">
        <v>979</v>
      </c>
      <c r="G6065" s="3"/>
      <c r="H6065" s="3">
        <v>0</v>
      </c>
      <c r="I6065" s="9"/>
    </row>
    <row r="6066" spans="1:9">
      <c r="A6066" t="s">
        <v>16</v>
      </c>
      <c r="B6066" t="s">
        <v>978</v>
      </c>
      <c r="C6066" t="str">
        <f t="shared" si="94"/>
        <v>1499</v>
      </c>
      <c r="D6066">
        <v>2</v>
      </c>
      <c r="E6066">
        <v>1</v>
      </c>
      <c r="F6066" t="s">
        <v>979</v>
      </c>
      <c r="G6066" t="s">
        <v>15</v>
      </c>
      <c r="H6066" s="2">
        <f>H6050-SUMIF(G6051:G6065,"&lt;&gt;",H6051:H6065)</f>
        <v>0</v>
      </c>
    </row>
    <row r="6067" spans="1:9">
      <c r="A6067" s="1"/>
      <c r="B6067" s="1"/>
      <c r="C6067" t="str">
        <f t="shared" si="94"/>
        <v xml:space="preserve"> </v>
      </c>
      <c r="D6067" s="1"/>
      <c r="E6067" s="1"/>
      <c r="F6067" s="1"/>
      <c r="G6067" s="1"/>
      <c r="H6067" s="1"/>
      <c r="I6067" s="43"/>
    </row>
    <row r="6068" spans="1:9">
      <c r="A6068" t="s">
        <v>16</v>
      </c>
      <c r="B6068" t="s">
        <v>980</v>
      </c>
      <c r="C6068" t="str">
        <f t="shared" si="94"/>
        <v xml:space="preserve"> </v>
      </c>
      <c r="D6068">
        <v>2</v>
      </c>
      <c r="E6068">
        <v>2</v>
      </c>
      <c r="F6068" t="s">
        <v>981</v>
      </c>
      <c r="G6068" t="s">
        <v>13</v>
      </c>
      <c r="H6068" s="2">
        <f>VLOOKUP(B6068,'uc_2024-25'!D:U, 18, FALSE)</f>
        <v>14</v>
      </c>
      <c r="I6068" s="9"/>
    </row>
    <row r="6069" spans="1:9">
      <c r="A6069" s="1" t="s">
        <v>16</v>
      </c>
      <c r="B6069" s="1" t="s">
        <v>980</v>
      </c>
      <c r="C6069" t="str">
        <f t="shared" si="94"/>
        <v xml:space="preserve"> </v>
      </c>
      <c r="D6069" s="1">
        <v>2</v>
      </c>
      <c r="E6069" s="1">
        <v>2</v>
      </c>
      <c r="F6069" s="1" t="s">
        <v>981</v>
      </c>
      <c r="G6069" s="4" t="str">
        <f>VLOOKUP(B6068,'uc_2024-25'!D:AB, 25, FALSE)</f>
        <v>Pedro Segurado</v>
      </c>
      <c r="H6069" s="3">
        <v>14</v>
      </c>
      <c r="I6069" s="9"/>
    </row>
    <row r="6070" spans="1:9">
      <c r="A6070" t="s">
        <v>16</v>
      </c>
      <c r="B6070" t="s">
        <v>980</v>
      </c>
      <c r="C6070" t="str">
        <f t="shared" si="94"/>
        <v xml:space="preserve"> </v>
      </c>
      <c r="D6070">
        <v>2</v>
      </c>
      <c r="E6070">
        <v>2</v>
      </c>
      <c r="F6070" t="s">
        <v>981</v>
      </c>
      <c r="G6070" s="3"/>
      <c r="H6070" s="3">
        <v>0</v>
      </c>
      <c r="I6070" s="9"/>
    </row>
    <row r="6071" spans="1:9">
      <c r="A6071" s="1" t="s">
        <v>16</v>
      </c>
      <c r="B6071" s="1" t="s">
        <v>980</v>
      </c>
      <c r="C6071" t="str">
        <f t="shared" si="94"/>
        <v xml:space="preserve"> </v>
      </c>
      <c r="D6071" s="1">
        <v>2</v>
      </c>
      <c r="E6071" s="1">
        <v>2</v>
      </c>
      <c r="F6071" s="1" t="s">
        <v>981</v>
      </c>
      <c r="G6071" s="3"/>
      <c r="H6071" s="3">
        <v>0</v>
      </c>
      <c r="I6071" s="9"/>
    </row>
    <row r="6072" spans="1:9">
      <c r="A6072" t="s">
        <v>16</v>
      </c>
      <c r="B6072" t="s">
        <v>980</v>
      </c>
      <c r="C6072" t="str">
        <f t="shared" si="94"/>
        <v xml:space="preserve"> </v>
      </c>
      <c r="D6072">
        <v>2</v>
      </c>
      <c r="E6072">
        <v>2</v>
      </c>
      <c r="F6072" t="s">
        <v>981</v>
      </c>
      <c r="G6072" s="3"/>
      <c r="H6072" s="3">
        <v>0</v>
      </c>
      <c r="I6072" s="9"/>
    </row>
    <row r="6073" spans="1:9">
      <c r="A6073" s="1" t="s">
        <v>16</v>
      </c>
      <c r="B6073" s="1" t="s">
        <v>980</v>
      </c>
      <c r="C6073" t="str">
        <f t="shared" si="94"/>
        <v xml:space="preserve"> </v>
      </c>
      <c r="D6073" s="1">
        <v>2</v>
      </c>
      <c r="E6073" s="1">
        <v>2</v>
      </c>
      <c r="F6073" s="1" t="s">
        <v>981</v>
      </c>
      <c r="G6073" s="3"/>
      <c r="H6073" s="3">
        <v>0</v>
      </c>
      <c r="I6073" s="9"/>
    </row>
    <row r="6074" spans="1:9">
      <c r="A6074" t="s">
        <v>16</v>
      </c>
      <c r="B6074" t="s">
        <v>980</v>
      </c>
      <c r="C6074" t="str">
        <f t="shared" si="94"/>
        <v xml:space="preserve"> </v>
      </c>
      <c r="D6074">
        <v>2</v>
      </c>
      <c r="E6074">
        <v>2</v>
      </c>
      <c r="F6074" t="s">
        <v>981</v>
      </c>
      <c r="G6074" s="3"/>
      <c r="H6074" s="3">
        <v>0</v>
      </c>
      <c r="I6074" s="9"/>
    </row>
    <row r="6075" spans="1:9">
      <c r="A6075" s="1" t="s">
        <v>16</v>
      </c>
      <c r="B6075" s="1" t="s">
        <v>980</v>
      </c>
      <c r="C6075" t="str">
        <f t="shared" si="94"/>
        <v xml:space="preserve"> </v>
      </c>
      <c r="D6075" s="1">
        <v>2</v>
      </c>
      <c r="E6075" s="1">
        <v>2</v>
      </c>
      <c r="F6075" s="1" t="s">
        <v>981</v>
      </c>
      <c r="G6075" s="3"/>
      <c r="H6075" s="3">
        <v>0</v>
      </c>
      <c r="I6075" s="9"/>
    </row>
    <row r="6076" spans="1:9">
      <c r="A6076" t="s">
        <v>16</v>
      </c>
      <c r="B6076" t="s">
        <v>980</v>
      </c>
      <c r="C6076" t="str">
        <f t="shared" si="94"/>
        <v xml:space="preserve"> </v>
      </c>
      <c r="D6076">
        <v>2</v>
      </c>
      <c r="E6076">
        <v>2</v>
      </c>
      <c r="F6076" t="s">
        <v>981</v>
      </c>
      <c r="G6076" s="3"/>
      <c r="H6076" s="3">
        <v>0</v>
      </c>
      <c r="I6076" s="9"/>
    </row>
    <row r="6077" spans="1:9">
      <c r="A6077" s="1" t="s">
        <v>16</v>
      </c>
      <c r="B6077" s="1" t="s">
        <v>980</v>
      </c>
      <c r="C6077" t="str">
        <f t="shared" si="94"/>
        <v xml:space="preserve"> </v>
      </c>
      <c r="D6077" s="1">
        <v>2</v>
      </c>
      <c r="E6077" s="1">
        <v>2</v>
      </c>
      <c r="F6077" s="1" t="s">
        <v>981</v>
      </c>
      <c r="G6077" s="3"/>
      <c r="H6077" s="3">
        <v>0</v>
      </c>
      <c r="I6077" s="9"/>
    </row>
    <row r="6078" spans="1:9">
      <c r="A6078" t="s">
        <v>16</v>
      </c>
      <c r="B6078" t="s">
        <v>980</v>
      </c>
      <c r="C6078" t="str">
        <f t="shared" si="94"/>
        <v xml:space="preserve"> </v>
      </c>
      <c r="D6078">
        <v>2</v>
      </c>
      <c r="E6078">
        <v>2</v>
      </c>
      <c r="F6078" t="s">
        <v>981</v>
      </c>
      <c r="G6078" s="3"/>
      <c r="H6078" s="3">
        <v>0</v>
      </c>
      <c r="I6078" s="9"/>
    </row>
    <row r="6079" spans="1:9">
      <c r="A6079" s="1" t="s">
        <v>16</v>
      </c>
      <c r="B6079" s="1" t="s">
        <v>980</v>
      </c>
      <c r="C6079" t="str">
        <f t="shared" si="94"/>
        <v xml:space="preserve"> </v>
      </c>
      <c r="D6079" s="1">
        <v>2</v>
      </c>
      <c r="E6079" s="1">
        <v>2</v>
      </c>
      <c r="F6079" s="1" t="s">
        <v>981</v>
      </c>
      <c r="G6079" s="3"/>
      <c r="H6079" s="3">
        <v>0</v>
      </c>
      <c r="I6079" s="9"/>
    </row>
    <row r="6080" spans="1:9">
      <c r="A6080" t="s">
        <v>16</v>
      </c>
      <c r="B6080" t="s">
        <v>980</v>
      </c>
      <c r="C6080" t="str">
        <f t="shared" si="94"/>
        <v xml:space="preserve"> </v>
      </c>
      <c r="D6080">
        <v>2</v>
      </c>
      <c r="E6080">
        <v>2</v>
      </c>
      <c r="F6080" t="s">
        <v>981</v>
      </c>
      <c r="G6080" s="3"/>
      <c r="H6080" s="3">
        <v>0</v>
      </c>
      <c r="I6080" s="9"/>
    </row>
    <row r="6081" spans="1:9">
      <c r="A6081" s="1" t="s">
        <v>16</v>
      </c>
      <c r="B6081" s="1" t="s">
        <v>980</v>
      </c>
      <c r="C6081" t="str">
        <f t="shared" si="94"/>
        <v xml:space="preserve"> </v>
      </c>
      <c r="D6081" s="1">
        <v>2</v>
      </c>
      <c r="E6081" s="1">
        <v>2</v>
      </c>
      <c r="F6081" s="1" t="s">
        <v>981</v>
      </c>
      <c r="G6081" s="3"/>
      <c r="H6081" s="3">
        <v>0</v>
      </c>
      <c r="I6081" s="9"/>
    </row>
    <row r="6082" spans="1:9">
      <c r="A6082" t="s">
        <v>16</v>
      </c>
      <c r="B6082" t="s">
        <v>980</v>
      </c>
      <c r="C6082" t="str">
        <f t="shared" si="94"/>
        <v xml:space="preserve"> </v>
      </c>
      <c r="D6082">
        <v>2</v>
      </c>
      <c r="E6082">
        <v>2</v>
      </c>
      <c r="F6082" t="s">
        <v>981</v>
      </c>
      <c r="G6082" s="3"/>
      <c r="H6082" s="3">
        <v>0</v>
      </c>
      <c r="I6082" s="9"/>
    </row>
    <row r="6083" spans="1:9">
      <c r="A6083" s="1" t="s">
        <v>16</v>
      </c>
      <c r="B6083" s="1" t="s">
        <v>980</v>
      </c>
      <c r="C6083" t="str">
        <f t="shared" ref="C6083:C6146" si="95">IF(G6083="Em falta (positivo); A mais (negativo):",B6083," ")</f>
        <v xml:space="preserve"> </v>
      </c>
      <c r="D6083" s="1">
        <v>2</v>
      </c>
      <c r="E6083" s="1">
        <v>2</v>
      </c>
      <c r="F6083" s="1" t="s">
        <v>981</v>
      </c>
      <c r="G6083" s="3"/>
      <c r="H6083" s="3">
        <v>0</v>
      </c>
      <c r="I6083" s="9"/>
    </row>
    <row r="6084" spans="1:9">
      <c r="A6084" t="s">
        <v>16</v>
      </c>
      <c r="B6084" t="s">
        <v>980</v>
      </c>
      <c r="C6084" t="str">
        <f t="shared" si="95"/>
        <v>2189</v>
      </c>
      <c r="D6084">
        <v>2</v>
      </c>
      <c r="E6084">
        <v>2</v>
      </c>
      <c r="F6084" t="s">
        <v>981</v>
      </c>
      <c r="G6084" t="s">
        <v>15</v>
      </c>
      <c r="H6084" s="2">
        <f>H6068-SUMIF(G6069:G6083,"&lt;&gt;",H6069:H6083)</f>
        <v>0</v>
      </c>
    </row>
    <row r="6085" spans="1:9">
      <c r="A6085" s="1"/>
      <c r="B6085" s="1"/>
      <c r="C6085" t="str">
        <f t="shared" si="95"/>
        <v xml:space="preserve"> </v>
      </c>
      <c r="D6085" s="1"/>
      <c r="E6085" s="1"/>
      <c r="F6085" s="1"/>
      <c r="G6085" s="1"/>
      <c r="H6085" s="1"/>
      <c r="I6085" s="43"/>
    </row>
    <row r="6086" spans="1:9">
      <c r="A6086" t="s">
        <v>16</v>
      </c>
      <c r="B6086" t="s">
        <v>982</v>
      </c>
      <c r="C6086" t="str">
        <f t="shared" si="95"/>
        <v xml:space="preserve"> </v>
      </c>
      <c r="D6086">
        <v>2</v>
      </c>
      <c r="E6086">
        <v>1</v>
      </c>
      <c r="F6086" t="s">
        <v>983</v>
      </c>
      <c r="G6086" t="s">
        <v>13</v>
      </c>
      <c r="H6086" s="2">
        <f>VLOOKUP(B6086,'uc_2024-25'!D:U, 18, FALSE)</f>
        <v>28</v>
      </c>
      <c r="I6086" s="9" t="s">
        <v>984</v>
      </c>
    </row>
    <row r="6087" spans="1:9">
      <c r="A6087" s="1" t="s">
        <v>16</v>
      </c>
      <c r="B6087" s="1" t="s">
        <v>982</v>
      </c>
      <c r="C6087" t="str">
        <f t="shared" si="95"/>
        <v xml:space="preserve"> </v>
      </c>
      <c r="D6087" s="1">
        <v>2</v>
      </c>
      <c r="E6087" s="1">
        <v>1</v>
      </c>
      <c r="F6087" s="1" t="s">
        <v>983</v>
      </c>
      <c r="G6087" s="4" t="str">
        <f>VLOOKUP(B6086,'uc_2024-25'!D:AB, 25, FALSE)</f>
        <v>Maria Teresa Marques Ferreira</v>
      </c>
      <c r="H6087" s="3">
        <v>14</v>
      </c>
      <c r="I6087" s="9"/>
    </row>
    <row r="6088" spans="1:9">
      <c r="A6088" t="s">
        <v>16</v>
      </c>
      <c r="B6088" t="s">
        <v>982</v>
      </c>
      <c r="C6088" t="str">
        <f t="shared" si="95"/>
        <v xml:space="preserve"> </v>
      </c>
      <c r="D6088">
        <v>2</v>
      </c>
      <c r="E6088">
        <v>1</v>
      </c>
      <c r="F6088" t="s">
        <v>983</v>
      </c>
      <c r="G6088" s="3" t="s">
        <v>591</v>
      </c>
      <c r="H6088" s="3">
        <v>14</v>
      </c>
      <c r="I6088" s="9"/>
    </row>
    <row r="6089" spans="1:9">
      <c r="A6089" s="1" t="s">
        <v>16</v>
      </c>
      <c r="B6089" s="1" t="s">
        <v>982</v>
      </c>
      <c r="C6089" t="str">
        <f t="shared" si="95"/>
        <v xml:space="preserve"> </v>
      </c>
      <c r="D6089" s="1">
        <v>2</v>
      </c>
      <c r="E6089" s="1">
        <v>1</v>
      </c>
      <c r="F6089" s="1" t="s">
        <v>983</v>
      </c>
      <c r="G6089" s="3"/>
      <c r="H6089" s="3">
        <v>0</v>
      </c>
      <c r="I6089" s="9"/>
    </row>
    <row r="6090" spans="1:9">
      <c r="A6090" t="s">
        <v>16</v>
      </c>
      <c r="B6090" t="s">
        <v>982</v>
      </c>
      <c r="C6090" t="str">
        <f t="shared" si="95"/>
        <v xml:space="preserve"> </v>
      </c>
      <c r="D6090">
        <v>2</v>
      </c>
      <c r="E6090">
        <v>1</v>
      </c>
      <c r="F6090" t="s">
        <v>983</v>
      </c>
      <c r="G6090" s="3"/>
      <c r="H6090" s="3">
        <v>0</v>
      </c>
      <c r="I6090" s="9"/>
    </row>
    <row r="6091" spans="1:9">
      <c r="A6091" s="1" t="s">
        <v>16</v>
      </c>
      <c r="B6091" s="1" t="s">
        <v>982</v>
      </c>
      <c r="C6091" t="str">
        <f t="shared" si="95"/>
        <v xml:space="preserve"> </v>
      </c>
      <c r="D6091" s="1">
        <v>2</v>
      </c>
      <c r="E6091" s="1">
        <v>1</v>
      </c>
      <c r="F6091" s="1" t="s">
        <v>983</v>
      </c>
      <c r="G6091" s="3"/>
      <c r="H6091" s="3">
        <v>0</v>
      </c>
      <c r="I6091" s="9"/>
    </row>
    <row r="6092" spans="1:9">
      <c r="A6092" t="s">
        <v>16</v>
      </c>
      <c r="B6092" t="s">
        <v>982</v>
      </c>
      <c r="C6092" t="str">
        <f t="shared" si="95"/>
        <v xml:space="preserve"> </v>
      </c>
      <c r="D6092">
        <v>2</v>
      </c>
      <c r="E6092">
        <v>1</v>
      </c>
      <c r="F6092" t="s">
        <v>983</v>
      </c>
      <c r="G6092" s="3"/>
      <c r="H6092" s="3">
        <v>0</v>
      </c>
      <c r="I6092" s="9"/>
    </row>
    <row r="6093" spans="1:9">
      <c r="A6093" s="1" t="s">
        <v>16</v>
      </c>
      <c r="B6093" s="1" t="s">
        <v>982</v>
      </c>
      <c r="C6093" t="str">
        <f t="shared" si="95"/>
        <v xml:space="preserve"> </v>
      </c>
      <c r="D6093" s="1">
        <v>2</v>
      </c>
      <c r="E6093" s="1">
        <v>1</v>
      </c>
      <c r="F6093" s="1" t="s">
        <v>983</v>
      </c>
      <c r="G6093" s="3"/>
      <c r="H6093" s="3">
        <v>0</v>
      </c>
      <c r="I6093" s="9"/>
    </row>
    <row r="6094" spans="1:9">
      <c r="A6094" t="s">
        <v>16</v>
      </c>
      <c r="B6094" t="s">
        <v>982</v>
      </c>
      <c r="C6094" t="str">
        <f t="shared" si="95"/>
        <v xml:space="preserve"> </v>
      </c>
      <c r="D6094">
        <v>2</v>
      </c>
      <c r="E6094">
        <v>1</v>
      </c>
      <c r="F6094" t="s">
        <v>983</v>
      </c>
      <c r="G6094" s="3"/>
      <c r="H6094" s="3">
        <v>0</v>
      </c>
      <c r="I6094" s="9"/>
    </row>
    <row r="6095" spans="1:9">
      <c r="A6095" s="1" t="s">
        <v>16</v>
      </c>
      <c r="B6095" s="1" t="s">
        <v>982</v>
      </c>
      <c r="C6095" t="str">
        <f t="shared" si="95"/>
        <v xml:space="preserve"> </v>
      </c>
      <c r="D6095" s="1">
        <v>2</v>
      </c>
      <c r="E6095" s="1">
        <v>1</v>
      </c>
      <c r="F6095" s="1" t="s">
        <v>983</v>
      </c>
      <c r="G6095" s="3"/>
      <c r="H6095" s="3">
        <v>0</v>
      </c>
      <c r="I6095" s="9"/>
    </row>
    <row r="6096" spans="1:9">
      <c r="A6096" t="s">
        <v>16</v>
      </c>
      <c r="B6096" t="s">
        <v>982</v>
      </c>
      <c r="C6096" t="str">
        <f t="shared" si="95"/>
        <v xml:space="preserve"> </v>
      </c>
      <c r="D6096">
        <v>2</v>
      </c>
      <c r="E6096">
        <v>1</v>
      </c>
      <c r="F6096" t="s">
        <v>983</v>
      </c>
      <c r="G6096" s="3"/>
      <c r="H6096" s="3">
        <v>0</v>
      </c>
      <c r="I6096" s="9"/>
    </row>
    <row r="6097" spans="1:9">
      <c r="A6097" s="1" t="s">
        <v>16</v>
      </c>
      <c r="B6097" s="1" t="s">
        <v>982</v>
      </c>
      <c r="C6097" t="str">
        <f t="shared" si="95"/>
        <v xml:space="preserve"> </v>
      </c>
      <c r="D6097" s="1">
        <v>2</v>
      </c>
      <c r="E6097" s="1">
        <v>1</v>
      </c>
      <c r="F6097" s="1" t="s">
        <v>983</v>
      </c>
      <c r="G6097" s="3"/>
      <c r="H6097" s="3">
        <v>0</v>
      </c>
      <c r="I6097" s="9"/>
    </row>
    <row r="6098" spans="1:9">
      <c r="A6098" t="s">
        <v>16</v>
      </c>
      <c r="B6098" t="s">
        <v>982</v>
      </c>
      <c r="C6098" t="str">
        <f t="shared" si="95"/>
        <v xml:space="preserve"> </v>
      </c>
      <c r="D6098">
        <v>2</v>
      </c>
      <c r="E6098">
        <v>1</v>
      </c>
      <c r="F6098" t="s">
        <v>983</v>
      </c>
      <c r="G6098" s="3"/>
      <c r="H6098" s="3">
        <v>0</v>
      </c>
      <c r="I6098" s="9"/>
    </row>
    <row r="6099" spans="1:9">
      <c r="A6099" s="1" t="s">
        <v>16</v>
      </c>
      <c r="B6099" s="1" t="s">
        <v>982</v>
      </c>
      <c r="C6099" t="str">
        <f t="shared" si="95"/>
        <v xml:space="preserve"> </v>
      </c>
      <c r="D6099" s="1">
        <v>2</v>
      </c>
      <c r="E6099" s="1">
        <v>1</v>
      </c>
      <c r="F6099" s="1" t="s">
        <v>983</v>
      </c>
      <c r="G6099" s="3"/>
      <c r="H6099" s="3">
        <v>0</v>
      </c>
      <c r="I6099" s="9"/>
    </row>
    <row r="6100" spans="1:9">
      <c r="A6100" t="s">
        <v>16</v>
      </c>
      <c r="B6100" t="s">
        <v>982</v>
      </c>
      <c r="C6100" t="str">
        <f t="shared" si="95"/>
        <v xml:space="preserve"> </v>
      </c>
      <c r="D6100">
        <v>2</v>
      </c>
      <c r="E6100">
        <v>1</v>
      </c>
      <c r="F6100" t="s">
        <v>983</v>
      </c>
      <c r="G6100" s="3"/>
      <c r="H6100" s="3">
        <v>0</v>
      </c>
      <c r="I6100" s="9"/>
    </row>
    <row r="6101" spans="1:9">
      <c r="A6101" s="1" t="s">
        <v>16</v>
      </c>
      <c r="B6101" s="1" t="s">
        <v>982</v>
      </c>
      <c r="C6101" t="str">
        <f t="shared" si="95"/>
        <v xml:space="preserve"> </v>
      </c>
      <c r="D6101" s="1">
        <v>2</v>
      </c>
      <c r="E6101" s="1">
        <v>1</v>
      </c>
      <c r="F6101" s="1" t="s">
        <v>983</v>
      </c>
      <c r="G6101" s="3"/>
      <c r="H6101" s="3">
        <v>0</v>
      </c>
      <c r="I6101" s="9"/>
    </row>
    <row r="6102" spans="1:9">
      <c r="A6102" t="s">
        <v>16</v>
      </c>
      <c r="B6102" t="s">
        <v>982</v>
      </c>
      <c r="C6102" t="str">
        <f t="shared" si="95"/>
        <v>10075</v>
      </c>
      <c r="D6102">
        <v>2</v>
      </c>
      <c r="E6102">
        <v>1</v>
      </c>
      <c r="F6102" t="s">
        <v>983</v>
      </c>
      <c r="G6102" t="s">
        <v>15</v>
      </c>
      <c r="H6102" s="2">
        <f>H6086-SUMIF(G6087:G6101,"&lt;&gt;",H6087:H6101)</f>
        <v>0</v>
      </c>
    </row>
    <row r="6103" spans="1:9">
      <c r="A6103" s="1"/>
      <c r="B6103" s="1"/>
      <c r="C6103" t="str">
        <f t="shared" si="95"/>
        <v xml:space="preserve"> </v>
      </c>
      <c r="D6103" s="1"/>
      <c r="E6103" s="1"/>
      <c r="F6103" s="1"/>
      <c r="G6103" s="1"/>
      <c r="H6103" s="1"/>
      <c r="I6103" s="43"/>
    </row>
    <row r="6104" spans="1:9" ht="45.75">
      <c r="A6104" t="s">
        <v>8</v>
      </c>
      <c r="B6104" t="s">
        <v>985</v>
      </c>
      <c r="C6104" t="str">
        <f t="shared" si="95"/>
        <v xml:space="preserve"> </v>
      </c>
      <c r="D6104" t="s">
        <v>11</v>
      </c>
      <c r="E6104" t="s">
        <v>11</v>
      </c>
      <c r="F6104" t="s">
        <v>986</v>
      </c>
      <c r="G6104" t="s">
        <v>13</v>
      </c>
      <c r="H6104" s="2">
        <f>VLOOKUP(B6104,'uc_2024-25'!D:U, 18, FALSE)</f>
        <v>56</v>
      </c>
      <c r="I6104" s="9" t="s">
        <v>987</v>
      </c>
    </row>
    <row r="6105" spans="1:9">
      <c r="A6105" s="1" t="s">
        <v>8</v>
      </c>
      <c r="B6105" s="1" t="s">
        <v>985</v>
      </c>
      <c r="C6105" t="str">
        <f t="shared" si="95"/>
        <v xml:space="preserve"> </v>
      </c>
      <c r="D6105" s="1" t="s">
        <v>11</v>
      </c>
      <c r="E6105" s="1" t="s">
        <v>11</v>
      </c>
      <c r="F6105" s="1" t="s">
        <v>986</v>
      </c>
      <c r="G6105" s="4" t="str">
        <f>VLOOKUP(B6104,'uc_2024-25'!D:AB, 25, FALSE)</f>
        <v>Jorge Manuel Rodrigues Ricardo da Silva</v>
      </c>
      <c r="H6105" s="3">
        <v>28</v>
      </c>
      <c r="I6105" s="9"/>
    </row>
    <row r="6106" spans="1:9">
      <c r="A6106" t="s">
        <v>8</v>
      </c>
      <c r="B6106" t="s">
        <v>985</v>
      </c>
      <c r="C6106" t="str">
        <f t="shared" si="95"/>
        <v xml:space="preserve"> </v>
      </c>
      <c r="D6106" t="s">
        <v>11</v>
      </c>
      <c r="E6106" t="s">
        <v>11</v>
      </c>
      <c r="F6106" t="s">
        <v>986</v>
      </c>
      <c r="G6106" s="3" t="s">
        <v>988</v>
      </c>
      <c r="H6106" s="3">
        <v>6</v>
      </c>
      <c r="I6106" s="9"/>
    </row>
    <row r="6107" spans="1:9">
      <c r="A6107" s="1" t="s">
        <v>8</v>
      </c>
      <c r="B6107" s="1" t="s">
        <v>985</v>
      </c>
      <c r="C6107" t="str">
        <f t="shared" si="95"/>
        <v xml:space="preserve"> </v>
      </c>
      <c r="D6107" s="1" t="s">
        <v>11</v>
      </c>
      <c r="E6107" s="1" t="s">
        <v>11</v>
      </c>
      <c r="F6107" s="1" t="s">
        <v>986</v>
      </c>
      <c r="G6107" s="3" t="s">
        <v>625</v>
      </c>
      <c r="H6107" s="3">
        <v>6</v>
      </c>
      <c r="I6107" s="9"/>
    </row>
    <row r="6108" spans="1:9">
      <c r="A6108" t="s">
        <v>8</v>
      </c>
      <c r="B6108" t="s">
        <v>985</v>
      </c>
      <c r="C6108" t="str">
        <f t="shared" si="95"/>
        <v xml:space="preserve"> </v>
      </c>
      <c r="D6108" t="s">
        <v>11</v>
      </c>
      <c r="E6108" t="s">
        <v>11</v>
      </c>
      <c r="F6108" t="s">
        <v>986</v>
      </c>
      <c r="G6108" s="3" t="s">
        <v>476</v>
      </c>
      <c r="H6108" s="3">
        <v>6</v>
      </c>
      <c r="I6108" s="9"/>
    </row>
    <row r="6109" spans="1:9">
      <c r="A6109" s="1" t="s">
        <v>8</v>
      </c>
      <c r="B6109" s="1" t="s">
        <v>985</v>
      </c>
      <c r="C6109" t="str">
        <f t="shared" si="95"/>
        <v xml:space="preserve"> </v>
      </c>
      <c r="D6109" s="1" t="s">
        <v>11</v>
      </c>
      <c r="E6109" s="1" t="s">
        <v>11</v>
      </c>
      <c r="F6109" s="1" t="s">
        <v>986</v>
      </c>
      <c r="G6109" s="3" t="s">
        <v>791</v>
      </c>
      <c r="H6109" s="3">
        <v>5</v>
      </c>
      <c r="I6109" s="9"/>
    </row>
    <row r="6110" spans="1:9">
      <c r="A6110" t="s">
        <v>8</v>
      </c>
      <c r="B6110" t="s">
        <v>985</v>
      </c>
      <c r="C6110" t="str">
        <f t="shared" si="95"/>
        <v xml:space="preserve"> </v>
      </c>
      <c r="D6110" t="s">
        <v>11</v>
      </c>
      <c r="E6110" t="s">
        <v>11</v>
      </c>
      <c r="F6110" t="s">
        <v>986</v>
      </c>
      <c r="G6110" s="3" t="s">
        <v>562</v>
      </c>
      <c r="H6110" s="3">
        <v>5</v>
      </c>
      <c r="I6110" s="9"/>
    </row>
    <row r="6111" spans="1:9">
      <c r="A6111" s="1" t="s">
        <v>8</v>
      </c>
      <c r="B6111" s="1" t="s">
        <v>985</v>
      </c>
      <c r="C6111" t="str">
        <f t="shared" si="95"/>
        <v xml:space="preserve"> </v>
      </c>
      <c r="D6111" s="1" t="s">
        <v>11</v>
      </c>
      <c r="E6111" s="1" t="s">
        <v>11</v>
      </c>
      <c r="F6111" s="1" t="s">
        <v>986</v>
      </c>
      <c r="G6111" s="3"/>
      <c r="H6111" s="3">
        <v>0</v>
      </c>
      <c r="I6111" s="9"/>
    </row>
    <row r="6112" spans="1:9">
      <c r="A6112" t="s">
        <v>8</v>
      </c>
      <c r="B6112" t="s">
        <v>985</v>
      </c>
      <c r="C6112" t="str">
        <f t="shared" si="95"/>
        <v xml:space="preserve"> </v>
      </c>
      <c r="D6112" t="s">
        <v>11</v>
      </c>
      <c r="E6112" t="s">
        <v>11</v>
      </c>
      <c r="F6112" t="s">
        <v>986</v>
      </c>
      <c r="G6112" s="3"/>
      <c r="H6112" s="3">
        <v>0</v>
      </c>
      <c r="I6112" s="9"/>
    </row>
    <row r="6113" spans="1:9">
      <c r="A6113" s="1" t="s">
        <v>8</v>
      </c>
      <c r="B6113" s="1" t="s">
        <v>985</v>
      </c>
      <c r="C6113" t="str">
        <f t="shared" si="95"/>
        <v xml:space="preserve"> </v>
      </c>
      <c r="D6113" s="1" t="s">
        <v>11</v>
      </c>
      <c r="E6113" s="1" t="s">
        <v>11</v>
      </c>
      <c r="F6113" s="1" t="s">
        <v>986</v>
      </c>
      <c r="G6113" s="3"/>
      <c r="H6113" s="3">
        <v>0</v>
      </c>
      <c r="I6113" s="9"/>
    </row>
    <row r="6114" spans="1:9">
      <c r="A6114" t="s">
        <v>8</v>
      </c>
      <c r="B6114" t="s">
        <v>985</v>
      </c>
      <c r="C6114" t="str">
        <f t="shared" si="95"/>
        <v xml:space="preserve"> </v>
      </c>
      <c r="D6114" t="s">
        <v>11</v>
      </c>
      <c r="E6114" t="s">
        <v>11</v>
      </c>
      <c r="F6114" t="s">
        <v>986</v>
      </c>
      <c r="G6114" s="3"/>
      <c r="H6114" s="3">
        <v>0</v>
      </c>
      <c r="I6114" s="9"/>
    </row>
    <row r="6115" spans="1:9">
      <c r="A6115" s="1" t="s">
        <v>8</v>
      </c>
      <c r="B6115" s="1" t="s">
        <v>985</v>
      </c>
      <c r="C6115" t="str">
        <f t="shared" si="95"/>
        <v xml:space="preserve"> </v>
      </c>
      <c r="D6115" s="1" t="s">
        <v>11</v>
      </c>
      <c r="E6115" s="1" t="s">
        <v>11</v>
      </c>
      <c r="F6115" s="1" t="s">
        <v>986</v>
      </c>
      <c r="G6115" s="3"/>
      <c r="H6115" s="3">
        <v>0</v>
      </c>
      <c r="I6115" s="9"/>
    </row>
    <row r="6116" spans="1:9">
      <c r="A6116" t="s">
        <v>8</v>
      </c>
      <c r="B6116" t="s">
        <v>985</v>
      </c>
      <c r="C6116" t="str">
        <f t="shared" si="95"/>
        <v xml:space="preserve"> </v>
      </c>
      <c r="D6116" t="s">
        <v>11</v>
      </c>
      <c r="E6116" t="s">
        <v>11</v>
      </c>
      <c r="F6116" t="s">
        <v>986</v>
      </c>
      <c r="G6116" s="3"/>
      <c r="H6116" s="3">
        <v>0</v>
      </c>
      <c r="I6116" s="9"/>
    </row>
    <row r="6117" spans="1:9">
      <c r="A6117" s="1" t="s">
        <v>8</v>
      </c>
      <c r="B6117" s="1" t="s">
        <v>985</v>
      </c>
      <c r="C6117" t="str">
        <f t="shared" si="95"/>
        <v xml:space="preserve"> </v>
      </c>
      <c r="D6117" s="1" t="s">
        <v>11</v>
      </c>
      <c r="E6117" s="1" t="s">
        <v>11</v>
      </c>
      <c r="F6117" s="1" t="s">
        <v>986</v>
      </c>
      <c r="G6117" s="3"/>
      <c r="H6117" s="3">
        <v>0</v>
      </c>
      <c r="I6117" s="9"/>
    </row>
    <row r="6118" spans="1:9">
      <c r="A6118" t="s">
        <v>8</v>
      </c>
      <c r="B6118" t="s">
        <v>985</v>
      </c>
      <c r="C6118" t="str">
        <f t="shared" si="95"/>
        <v xml:space="preserve"> </v>
      </c>
      <c r="D6118" t="s">
        <v>11</v>
      </c>
      <c r="E6118" t="s">
        <v>11</v>
      </c>
      <c r="F6118" t="s">
        <v>986</v>
      </c>
      <c r="G6118" s="3"/>
      <c r="H6118" s="3">
        <v>0</v>
      </c>
      <c r="I6118" s="9"/>
    </row>
    <row r="6119" spans="1:9">
      <c r="A6119" s="1" t="s">
        <v>8</v>
      </c>
      <c r="B6119" s="1" t="s">
        <v>985</v>
      </c>
      <c r="C6119" t="str">
        <f t="shared" si="95"/>
        <v xml:space="preserve"> </v>
      </c>
      <c r="D6119" s="1" t="s">
        <v>11</v>
      </c>
      <c r="E6119" s="1" t="s">
        <v>11</v>
      </c>
      <c r="F6119" s="1" t="s">
        <v>986</v>
      </c>
      <c r="G6119" s="3"/>
      <c r="H6119" s="3">
        <v>0</v>
      </c>
      <c r="I6119" s="9"/>
    </row>
    <row r="6120" spans="1:9">
      <c r="A6120" t="s">
        <v>8</v>
      </c>
      <c r="B6120" t="s">
        <v>985</v>
      </c>
      <c r="C6120" t="str">
        <f t="shared" si="95"/>
        <v>2382</v>
      </c>
      <c r="D6120" t="s">
        <v>11</v>
      </c>
      <c r="E6120" t="s">
        <v>11</v>
      </c>
      <c r="F6120" t="s">
        <v>986</v>
      </c>
      <c r="G6120" t="s">
        <v>15</v>
      </c>
      <c r="H6120" s="2">
        <f>H6104-SUMIF(G6105:G6119,"&lt;&gt;",H6105:H6119)</f>
        <v>0</v>
      </c>
    </row>
    <row r="6121" spans="1:9">
      <c r="A6121" s="1"/>
      <c r="B6121" s="1"/>
      <c r="C6121" t="str">
        <f t="shared" si="95"/>
        <v xml:space="preserve"> </v>
      </c>
      <c r="D6121" s="1"/>
      <c r="E6121" s="1"/>
      <c r="F6121" s="1"/>
      <c r="G6121" s="1"/>
      <c r="H6121" s="1"/>
      <c r="I6121" s="43"/>
    </row>
    <row r="6122" spans="1:9">
      <c r="A6122" t="s">
        <v>8</v>
      </c>
      <c r="B6122" t="s">
        <v>989</v>
      </c>
      <c r="C6122" t="str">
        <f t="shared" si="95"/>
        <v xml:space="preserve"> </v>
      </c>
      <c r="D6122">
        <v>2</v>
      </c>
      <c r="E6122">
        <v>1</v>
      </c>
      <c r="F6122" t="s">
        <v>990</v>
      </c>
      <c r="G6122" t="s">
        <v>13</v>
      </c>
      <c r="H6122" s="2">
        <f>VLOOKUP(B6122,'uc_2024-25'!D:U, 18, FALSE)</f>
        <v>0</v>
      </c>
      <c r="I6122" s="9"/>
    </row>
    <row r="6123" spans="1:9">
      <c r="A6123" s="1" t="s">
        <v>8</v>
      </c>
      <c r="B6123" s="1" t="s">
        <v>989</v>
      </c>
      <c r="C6123" t="str">
        <f t="shared" si="95"/>
        <v xml:space="preserve"> </v>
      </c>
      <c r="D6123" s="1">
        <v>2</v>
      </c>
      <c r="E6123" s="1">
        <v>1</v>
      </c>
      <c r="F6123" s="1" t="s">
        <v>990</v>
      </c>
      <c r="G6123" s="4">
        <f>VLOOKUP(B6122,'uc_2024-25'!D:AB, 25, FALSE)</f>
        <v>0</v>
      </c>
      <c r="H6123" s="3">
        <v>0</v>
      </c>
      <c r="I6123" s="9"/>
    </row>
    <row r="6124" spans="1:9">
      <c r="A6124" t="s">
        <v>8</v>
      </c>
      <c r="B6124" t="s">
        <v>989</v>
      </c>
      <c r="C6124" t="str">
        <f t="shared" si="95"/>
        <v xml:space="preserve"> </v>
      </c>
      <c r="D6124">
        <v>2</v>
      </c>
      <c r="E6124">
        <v>1</v>
      </c>
      <c r="F6124" t="s">
        <v>990</v>
      </c>
      <c r="G6124" s="3"/>
      <c r="H6124" s="3">
        <v>0</v>
      </c>
      <c r="I6124" s="9"/>
    </row>
    <row r="6125" spans="1:9">
      <c r="A6125" s="1" t="s">
        <v>8</v>
      </c>
      <c r="B6125" s="1" t="s">
        <v>989</v>
      </c>
      <c r="C6125" t="str">
        <f t="shared" si="95"/>
        <v xml:space="preserve"> </v>
      </c>
      <c r="D6125" s="1">
        <v>2</v>
      </c>
      <c r="E6125" s="1">
        <v>1</v>
      </c>
      <c r="F6125" s="1" t="s">
        <v>990</v>
      </c>
      <c r="G6125" s="3"/>
      <c r="H6125" s="3">
        <v>0</v>
      </c>
      <c r="I6125" s="9"/>
    </row>
    <row r="6126" spans="1:9">
      <c r="A6126" t="s">
        <v>8</v>
      </c>
      <c r="B6126" t="s">
        <v>989</v>
      </c>
      <c r="C6126" t="str">
        <f t="shared" si="95"/>
        <v xml:space="preserve"> </v>
      </c>
      <c r="D6126">
        <v>2</v>
      </c>
      <c r="E6126">
        <v>1</v>
      </c>
      <c r="F6126" t="s">
        <v>990</v>
      </c>
      <c r="G6126" s="3"/>
      <c r="H6126" s="3">
        <v>0</v>
      </c>
      <c r="I6126" s="9"/>
    </row>
    <row r="6127" spans="1:9">
      <c r="A6127" s="1" t="s">
        <v>8</v>
      </c>
      <c r="B6127" s="1" t="s">
        <v>989</v>
      </c>
      <c r="C6127" t="str">
        <f t="shared" si="95"/>
        <v xml:space="preserve"> </v>
      </c>
      <c r="D6127" s="1">
        <v>2</v>
      </c>
      <c r="E6127" s="1">
        <v>1</v>
      </c>
      <c r="F6127" s="1" t="s">
        <v>990</v>
      </c>
      <c r="G6127" s="3"/>
      <c r="H6127" s="3">
        <v>0</v>
      </c>
      <c r="I6127" s="9"/>
    </row>
    <row r="6128" spans="1:9">
      <c r="A6128" t="s">
        <v>8</v>
      </c>
      <c r="B6128" t="s">
        <v>989</v>
      </c>
      <c r="C6128" t="str">
        <f t="shared" si="95"/>
        <v xml:space="preserve"> </v>
      </c>
      <c r="D6128">
        <v>2</v>
      </c>
      <c r="E6128">
        <v>1</v>
      </c>
      <c r="F6128" t="s">
        <v>990</v>
      </c>
      <c r="G6128" s="3"/>
      <c r="H6128" s="3">
        <v>0</v>
      </c>
      <c r="I6128" s="9"/>
    </row>
    <row r="6129" spans="1:9">
      <c r="A6129" s="1" t="s">
        <v>8</v>
      </c>
      <c r="B6129" s="1" t="s">
        <v>989</v>
      </c>
      <c r="C6129" t="str">
        <f t="shared" si="95"/>
        <v xml:space="preserve"> </v>
      </c>
      <c r="D6129" s="1">
        <v>2</v>
      </c>
      <c r="E6129" s="1">
        <v>1</v>
      </c>
      <c r="F6129" s="1" t="s">
        <v>990</v>
      </c>
      <c r="G6129" s="3"/>
      <c r="H6129" s="3">
        <v>0</v>
      </c>
      <c r="I6129" s="9"/>
    </row>
    <row r="6130" spans="1:9">
      <c r="A6130" t="s">
        <v>8</v>
      </c>
      <c r="B6130" t="s">
        <v>989</v>
      </c>
      <c r="C6130" t="str">
        <f t="shared" si="95"/>
        <v xml:space="preserve"> </v>
      </c>
      <c r="D6130">
        <v>2</v>
      </c>
      <c r="E6130">
        <v>1</v>
      </c>
      <c r="F6130" t="s">
        <v>990</v>
      </c>
      <c r="G6130" s="3"/>
      <c r="H6130" s="3">
        <v>0</v>
      </c>
      <c r="I6130" s="9"/>
    </row>
    <row r="6131" spans="1:9">
      <c r="A6131" s="1" t="s">
        <v>8</v>
      </c>
      <c r="B6131" s="1" t="s">
        <v>989</v>
      </c>
      <c r="C6131" t="str">
        <f t="shared" si="95"/>
        <v xml:space="preserve"> </v>
      </c>
      <c r="D6131" s="1">
        <v>2</v>
      </c>
      <c r="E6131" s="1">
        <v>1</v>
      </c>
      <c r="F6131" s="1" t="s">
        <v>990</v>
      </c>
      <c r="G6131" s="3"/>
      <c r="H6131" s="3">
        <v>0</v>
      </c>
      <c r="I6131" s="9"/>
    </row>
    <row r="6132" spans="1:9">
      <c r="A6132" t="s">
        <v>8</v>
      </c>
      <c r="B6132" t="s">
        <v>989</v>
      </c>
      <c r="C6132" t="str">
        <f t="shared" si="95"/>
        <v xml:space="preserve"> </v>
      </c>
      <c r="D6132">
        <v>2</v>
      </c>
      <c r="E6132">
        <v>1</v>
      </c>
      <c r="F6132" t="s">
        <v>990</v>
      </c>
      <c r="G6132" s="3"/>
      <c r="H6132" s="3">
        <v>0</v>
      </c>
      <c r="I6132" s="9"/>
    </row>
    <row r="6133" spans="1:9">
      <c r="A6133" s="1" t="s">
        <v>8</v>
      </c>
      <c r="B6133" s="1" t="s">
        <v>989</v>
      </c>
      <c r="C6133" t="str">
        <f t="shared" si="95"/>
        <v xml:space="preserve"> </v>
      </c>
      <c r="D6133" s="1">
        <v>2</v>
      </c>
      <c r="E6133" s="1">
        <v>1</v>
      </c>
      <c r="F6133" s="1" t="s">
        <v>990</v>
      </c>
      <c r="G6133" s="3"/>
      <c r="H6133" s="3">
        <v>0</v>
      </c>
      <c r="I6133" s="9"/>
    </row>
    <row r="6134" spans="1:9">
      <c r="A6134" t="s">
        <v>8</v>
      </c>
      <c r="B6134" t="s">
        <v>989</v>
      </c>
      <c r="C6134" t="str">
        <f t="shared" si="95"/>
        <v xml:space="preserve"> </v>
      </c>
      <c r="D6134">
        <v>2</v>
      </c>
      <c r="E6134">
        <v>1</v>
      </c>
      <c r="F6134" t="s">
        <v>990</v>
      </c>
      <c r="G6134" s="3"/>
      <c r="H6134" s="3">
        <v>0</v>
      </c>
      <c r="I6134" s="9"/>
    </row>
    <row r="6135" spans="1:9">
      <c r="A6135" s="1" t="s">
        <v>8</v>
      </c>
      <c r="B6135" s="1" t="s">
        <v>989</v>
      </c>
      <c r="C6135" t="str">
        <f t="shared" si="95"/>
        <v xml:space="preserve"> </v>
      </c>
      <c r="D6135" s="1">
        <v>2</v>
      </c>
      <c r="E6135" s="1">
        <v>1</v>
      </c>
      <c r="F6135" s="1" t="s">
        <v>990</v>
      </c>
      <c r="G6135" s="3"/>
      <c r="H6135" s="3">
        <v>0</v>
      </c>
      <c r="I6135" s="9"/>
    </row>
    <row r="6136" spans="1:9">
      <c r="A6136" t="s">
        <v>8</v>
      </c>
      <c r="B6136" t="s">
        <v>989</v>
      </c>
      <c r="C6136" t="str">
        <f t="shared" si="95"/>
        <v xml:space="preserve"> </v>
      </c>
      <c r="D6136">
        <v>2</v>
      </c>
      <c r="E6136">
        <v>1</v>
      </c>
      <c r="F6136" t="s">
        <v>990</v>
      </c>
      <c r="G6136" s="3"/>
      <c r="H6136" s="3">
        <v>0</v>
      </c>
      <c r="I6136" s="9"/>
    </row>
    <row r="6137" spans="1:9">
      <c r="A6137" s="1" t="s">
        <v>8</v>
      </c>
      <c r="B6137" s="1" t="s">
        <v>989</v>
      </c>
      <c r="C6137" t="str">
        <f t="shared" si="95"/>
        <v xml:space="preserve"> </v>
      </c>
      <c r="D6137" s="1">
        <v>2</v>
      </c>
      <c r="E6137" s="1">
        <v>1</v>
      </c>
      <c r="F6137" s="1" t="s">
        <v>990</v>
      </c>
      <c r="G6137" s="3"/>
      <c r="H6137" s="3">
        <v>0</v>
      </c>
      <c r="I6137" s="9"/>
    </row>
    <row r="6138" spans="1:9">
      <c r="A6138" t="s">
        <v>8</v>
      </c>
      <c r="B6138" t="s">
        <v>989</v>
      </c>
      <c r="C6138" t="str">
        <f t="shared" si="95"/>
        <v>cod99314062</v>
      </c>
      <c r="D6138">
        <v>2</v>
      </c>
      <c r="E6138">
        <v>1</v>
      </c>
      <c r="F6138" t="s">
        <v>990</v>
      </c>
      <c r="G6138" t="s">
        <v>15</v>
      </c>
      <c r="H6138" s="2">
        <f>H6122-SUMIF(G6123:G6137,"&lt;&gt;",H6123:H6137)</f>
        <v>0</v>
      </c>
    </row>
    <row r="6139" spans="1:9">
      <c r="A6139" s="1"/>
      <c r="B6139" s="1"/>
      <c r="C6139" t="str">
        <f t="shared" si="95"/>
        <v xml:space="preserve"> </v>
      </c>
      <c r="D6139" s="1"/>
      <c r="E6139" s="1"/>
      <c r="F6139" s="1"/>
      <c r="G6139" s="1"/>
      <c r="H6139" s="1"/>
      <c r="I6139" s="43"/>
    </row>
    <row r="6140" spans="1:9">
      <c r="A6140" t="s">
        <v>8</v>
      </c>
      <c r="B6140" t="s">
        <v>991</v>
      </c>
      <c r="C6140" t="str">
        <f t="shared" si="95"/>
        <v xml:space="preserve"> </v>
      </c>
      <c r="D6140">
        <v>2</v>
      </c>
      <c r="E6140">
        <v>2</v>
      </c>
      <c r="F6140" t="s">
        <v>992</v>
      </c>
      <c r="G6140" t="s">
        <v>13</v>
      </c>
      <c r="H6140" s="2">
        <f>VLOOKUP(B6140,'uc_2024-25'!D:U, 18, FALSE)</f>
        <v>0</v>
      </c>
      <c r="I6140" s="9"/>
    </row>
    <row r="6141" spans="1:9">
      <c r="A6141" s="1" t="s">
        <v>8</v>
      </c>
      <c r="B6141" s="1" t="s">
        <v>991</v>
      </c>
      <c r="C6141" t="str">
        <f t="shared" si="95"/>
        <v xml:space="preserve"> </v>
      </c>
      <c r="D6141" s="1">
        <v>2</v>
      </c>
      <c r="E6141" s="1">
        <v>2</v>
      </c>
      <c r="F6141" s="1" t="s">
        <v>992</v>
      </c>
      <c r="G6141" s="4">
        <f>VLOOKUP(B6140,'uc_2024-25'!D:AB, 25, FALSE)</f>
        <v>0</v>
      </c>
      <c r="H6141" s="3">
        <v>0</v>
      </c>
      <c r="I6141" s="9"/>
    </row>
    <row r="6142" spans="1:9">
      <c r="A6142" t="s">
        <v>8</v>
      </c>
      <c r="B6142" t="s">
        <v>991</v>
      </c>
      <c r="C6142" t="str">
        <f t="shared" si="95"/>
        <v xml:space="preserve"> </v>
      </c>
      <c r="D6142">
        <v>2</v>
      </c>
      <c r="E6142">
        <v>2</v>
      </c>
      <c r="F6142" t="s">
        <v>992</v>
      </c>
      <c r="G6142" s="3"/>
      <c r="H6142" s="3">
        <v>0</v>
      </c>
      <c r="I6142" s="9"/>
    </row>
    <row r="6143" spans="1:9">
      <c r="A6143" s="1" t="s">
        <v>8</v>
      </c>
      <c r="B6143" s="1" t="s">
        <v>991</v>
      </c>
      <c r="C6143" t="str">
        <f t="shared" si="95"/>
        <v xml:space="preserve"> </v>
      </c>
      <c r="D6143" s="1">
        <v>2</v>
      </c>
      <c r="E6143" s="1">
        <v>2</v>
      </c>
      <c r="F6143" s="1" t="s">
        <v>992</v>
      </c>
      <c r="G6143" s="3"/>
      <c r="H6143" s="3">
        <v>0</v>
      </c>
      <c r="I6143" s="9"/>
    </row>
    <row r="6144" spans="1:9">
      <c r="A6144" t="s">
        <v>8</v>
      </c>
      <c r="B6144" t="s">
        <v>991</v>
      </c>
      <c r="C6144" t="str">
        <f t="shared" si="95"/>
        <v xml:space="preserve"> </v>
      </c>
      <c r="D6144">
        <v>2</v>
      </c>
      <c r="E6144">
        <v>2</v>
      </c>
      <c r="F6144" t="s">
        <v>992</v>
      </c>
      <c r="G6144" s="3"/>
      <c r="H6144" s="3">
        <v>0</v>
      </c>
      <c r="I6144" s="9"/>
    </row>
    <row r="6145" spans="1:9">
      <c r="A6145" s="1" t="s">
        <v>8</v>
      </c>
      <c r="B6145" s="1" t="s">
        <v>991</v>
      </c>
      <c r="C6145" t="str">
        <f t="shared" si="95"/>
        <v xml:space="preserve"> </v>
      </c>
      <c r="D6145" s="1">
        <v>2</v>
      </c>
      <c r="E6145" s="1">
        <v>2</v>
      </c>
      <c r="F6145" s="1" t="s">
        <v>992</v>
      </c>
      <c r="G6145" s="3"/>
      <c r="H6145" s="3">
        <v>0</v>
      </c>
      <c r="I6145" s="9"/>
    </row>
    <row r="6146" spans="1:9">
      <c r="A6146" t="s">
        <v>8</v>
      </c>
      <c r="B6146" t="s">
        <v>991</v>
      </c>
      <c r="C6146" t="str">
        <f t="shared" si="95"/>
        <v xml:space="preserve"> </v>
      </c>
      <c r="D6146">
        <v>2</v>
      </c>
      <c r="E6146">
        <v>2</v>
      </c>
      <c r="F6146" t="s">
        <v>992</v>
      </c>
      <c r="G6146" s="3"/>
      <c r="H6146" s="3">
        <v>0</v>
      </c>
      <c r="I6146" s="9"/>
    </row>
    <row r="6147" spans="1:9">
      <c r="A6147" s="1" t="s">
        <v>8</v>
      </c>
      <c r="B6147" s="1" t="s">
        <v>991</v>
      </c>
      <c r="C6147" t="str">
        <f t="shared" ref="C6147:C6210" si="96">IF(G6147="Em falta (positivo); A mais (negativo):",B6147," ")</f>
        <v xml:space="preserve"> </v>
      </c>
      <c r="D6147" s="1">
        <v>2</v>
      </c>
      <c r="E6147" s="1">
        <v>2</v>
      </c>
      <c r="F6147" s="1" t="s">
        <v>992</v>
      </c>
      <c r="G6147" s="3"/>
      <c r="H6147" s="3">
        <v>0</v>
      </c>
      <c r="I6147" s="9"/>
    </row>
    <row r="6148" spans="1:9">
      <c r="A6148" t="s">
        <v>8</v>
      </c>
      <c r="B6148" t="s">
        <v>991</v>
      </c>
      <c r="C6148" t="str">
        <f t="shared" si="96"/>
        <v xml:space="preserve"> </v>
      </c>
      <c r="D6148">
        <v>2</v>
      </c>
      <c r="E6148">
        <v>2</v>
      </c>
      <c r="F6148" t="s">
        <v>992</v>
      </c>
      <c r="G6148" s="3"/>
      <c r="H6148" s="3">
        <v>0</v>
      </c>
      <c r="I6148" s="9"/>
    </row>
    <row r="6149" spans="1:9">
      <c r="A6149" s="1" t="s">
        <v>8</v>
      </c>
      <c r="B6149" s="1" t="s">
        <v>991</v>
      </c>
      <c r="C6149" t="str">
        <f t="shared" si="96"/>
        <v xml:space="preserve"> </v>
      </c>
      <c r="D6149" s="1">
        <v>2</v>
      </c>
      <c r="E6149" s="1">
        <v>2</v>
      </c>
      <c r="F6149" s="1" t="s">
        <v>992</v>
      </c>
      <c r="G6149" s="3"/>
      <c r="H6149" s="3">
        <v>0</v>
      </c>
      <c r="I6149" s="9"/>
    </row>
    <row r="6150" spans="1:9">
      <c r="A6150" t="s">
        <v>8</v>
      </c>
      <c r="B6150" t="s">
        <v>991</v>
      </c>
      <c r="C6150" t="str">
        <f t="shared" si="96"/>
        <v xml:space="preserve"> </v>
      </c>
      <c r="D6150">
        <v>2</v>
      </c>
      <c r="E6150">
        <v>2</v>
      </c>
      <c r="F6150" t="s">
        <v>992</v>
      </c>
      <c r="G6150" s="3"/>
      <c r="H6150" s="3">
        <v>0</v>
      </c>
      <c r="I6150" s="9"/>
    </row>
    <row r="6151" spans="1:9">
      <c r="A6151" s="1" t="s">
        <v>8</v>
      </c>
      <c r="B6151" s="1" t="s">
        <v>991</v>
      </c>
      <c r="C6151" t="str">
        <f t="shared" si="96"/>
        <v xml:space="preserve"> </v>
      </c>
      <c r="D6151" s="1">
        <v>2</v>
      </c>
      <c r="E6151" s="1">
        <v>2</v>
      </c>
      <c r="F6151" s="1" t="s">
        <v>992</v>
      </c>
      <c r="G6151" s="3"/>
      <c r="H6151" s="3">
        <v>0</v>
      </c>
      <c r="I6151" s="9"/>
    </row>
    <row r="6152" spans="1:9">
      <c r="A6152" t="s">
        <v>8</v>
      </c>
      <c r="B6152" t="s">
        <v>991</v>
      </c>
      <c r="C6152" t="str">
        <f t="shared" si="96"/>
        <v xml:space="preserve"> </v>
      </c>
      <c r="D6152">
        <v>2</v>
      </c>
      <c r="E6152">
        <v>2</v>
      </c>
      <c r="F6152" t="s">
        <v>992</v>
      </c>
      <c r="G6152" s="3"/>
      <c r="H6152" s="3">
        <v>0</v>
      </c>
      <c r="I6152" s="9"/>
    </row>
    <row r="6153" spans="1:9">
      <c r="A6153" s="1" t="s">
        <v>8</v>
      </c>
      <c r="B6153" s="1" t="s">
        <v>991</v>
      </c>
      <c r="C6153" t="str">
        <f t="shared" si="96"/>
        <v xml:space="preserve"> </v>
      </c>
      <c r="D6153" s="1">
        <v>2</v>
      </c>
      <c r="E6153" s="1">
        <v>2</v>
      </c>
      <c r="F6153" s="1" t="s">
        <v>992</v>
      </c>
      <c r="G6153" s="3"/>
      <c r="H6153" s="3">
        <v>0</v>
      </c>
      <c r="I6153" s="9"/>
    </row>
    <row r="6154" spans="1:9">
      <c r="A6154" t="s">
        <v>8</v>
      </c>
      <c r="B6154" t="s">
        <v>991</v>
      </c>
      <c r="C6154" t="str">
        <f t="shared" si="96"/>
        <v xml:space="preserve"> </v>
      </c>
      <c r="D6154">
        <v>2</v>
      </c>
      <c r="E6154">
        <v>2</v>
      </c>
      <c r="F6154" t="s">
        <v>992</v>
      </c>
      <c r="G6154" s="3"/>
      <c r="H6154" s="3">
        <v>0</v>
      </c>
      <c r="I6154" s="9"/>
    </row>
    <row r="6155" spans="1:9">
      <c r="A6155" s="1" t="s">
        <v>8</v>
      </c>
      <c r="B6155" s="1" t="s">
        <v>991</v>
      </c>
      <c r="C6155" t="str">
        <f t="shared" si="96"/>
        <v xml:space="preserve"> </v>
      </c>
      <c r="D6155" s="1">
        <v>2</v>
      </c>
      <c r="E6155" s="1">
        <v>2</v>
      </c>
      <c r="F6155" s="1" t="s">
        <v>992</v>
      </c>
      <c r="G6155" s="3"/>
      <c r="H6155" s="3">
        <v>0</v>
      </c>
      <c r="I6155" s="9"/>
    </row>
    <row r="6156" spans="1:9">
      <c r="A6156" t="s">
        <v>8</v>
      </c>
      <c r="B6156" t="s">
        <v>991</v>
      </c>
      <c r="C6156" t="str">
        <f t="shared" si="96"/>
        <v>cod93339131</v>
      </c>
      <c r="D6156">
        <v>2</v>
      </c>
      <c r="E6156">
        <v>2</v>
      </c>
      <c r="F6156" t="s">
        <v>992</v>
      </c>
      <c r="G6156" t="s">
        <v>15</v>
      </c>
      <c r="H6156" s="2">
        <f>H6140-SUMIF(G6141:G6155,"&lt;&gt;",H6141:H6155)</f>
        <v>0</v>
      </c>
    </row>
    <row r="6157" spans="1:9">
      <c r="A6157" s="1"/>
      <c r="B6157" s="1"/>
      <c r="C6157" t="str">
        <f t="shared" si="96"/>
        <v xml:space="preserve"> </v>
      </c>
      <c r="D6157" s="1"/>
      <c r="E6157" s="1"/>
      <c r="F6157" s="1"/>
      <c r="G6157" s="1"/>
      <c r="H6157" s="1"/>
      <c r="I6157" s="43"/>
    </row>
    <row r="6158" spans="1:9">
      <c r="A6158" t="s">
        <v>8</v>
      </c>
      <c r="B6158" t="s">
        <v>993</v>
      </c>
      <c r="C6158" t="str">
        <f t="shared" si="96"/>
        <v xml:space="preserve"> </v>
      </c>
      <c r="D6158">
        <v>3</v>
      </c>
      <c r="E6158">
        <v>1</v>
      </c>
      <c r="F6158" t="s">
        <v>994</v>
      </c>
      <c r="G6158" t="s">
        <v>13</v>
      </c>
      <c r="H6158" s="2">
        <f>VLOOKUP(B6158,'uc_2024-25'!D:U, 18, FALSE)</f>
        <v>0</v>
      </c>
      <c r="I6158" s="9"/>
    </row>
    <row r="6159" spans="1:9">
      <c r="A6159" s="1" t="s">
        <v>8</v>
      </c>
      <c r="B6159" s="1" t="s">
        <v>993</v>
      </c>
      <c r="C6159" t="str">
        <f t="shared" si="96"/>
        <v xml:space="preserve"> </v>
      </c>
      <c r="D6159" s="1">
        <v>3</v>
      </c>
      <c r="E6159" s="1">
        <v>1</v>
      </c>
      <c r="F6159" s="1" t="s">
        <v>994</v>
      </c>
      <c r="G6159" s="4">
        <f>VLOOKUP(B6158,'uc_2024-25'!D:AB, 25, FALSE)</f>
        <v>0</v>
      </c>
      <c r="H6159" s="3">
        <v>0</v>
      </c>
      <c r="I6159" s="9"/>
    </row>
    <row r="6160" spans="1:9">
      <c r="A6160" t="s">
        <v>8</v>
      </c>
      <c r="B6160" t="s">
        <v>993</v>
      </c>
      <c r="C6160" t="str">
        <f t="shared" si="96"/>
        <v xml:space="preserve"> </v>
      </c>
      <c r="D6160">
        <v>3</v>
      </c>
      <c r="E6160">
        <v>1</v>
      </c>
      <c r="F6160" t="s">
        <v>994</v>
      </c>
      <c r="G6160" s="3"/>
      <c r="H6160" s="3">
        <v>0</v>
      </c>
      <c r="I6160" s="9"/>
    </row>
    <row r="6161" spans="1:9">
      <c r="A6161" s="1" t="s">
        <v>8</v>
      </c>
      <c r="B6161" s="1" t="s">
        <v>993</v>
      </c>
      <c r="C6161" t="str">
        <f t="shared" si="96"/>
        <v xml:space="preserve"> </v>
      </c>
      <c r="D6161" s="1">
        <v>3</v>
      </c>
      <c r="E6161" s="1">
        <v>1</v>
      </c>
      <c r="F6161" s="1" t="s">
        <v>994</v>
      </c>
      <c r="G6161" s="3"/>
      <c r="H6161" s="3">
        <v>0</v>
      </c>
      <c r="I6161" s="9"/>
    </row>
    <row r="6162" spans="1:9">
      <c r="A6162" t="s">
        <v>8</v>
      </c>
      <c r="B6162" t="s">
        <v>993</v>
      </c>
      <c r="C6162" t="str">
        <f t="shared" si="96"/>
        <v xml:space="preserve"> </v>
      </c>
      <c r="D6162">
        <v>3</v>
      </c>
      <c r="E6162">
        <v>1</v>
      </c>
      <c r="F6162" t="s">
        <v>994</v>
      </c>
      <c r="G6162" s="3"/>
      <c r="H6162" s="3">
        <v>0</v>
      </c>
      <c r="I6162" s="9"/>
    </row>
    <row r="6163" spans="1:9">
      <c r="A6163" s="1" t="s">
        <v>8</v>
      </c>
      <c r="B6163" s="1" t="s">
        <v>993</v>
      </c>
      <c r="C6163" t="str">
        <f t="shared" si="96"/>
        <v xml:space="preserve"> </v>
      </c>
      <c r="D6163" s="1">
        <v>3</v>
      </c>
      <c r="E6163" s="1">
        <v>1</v>
      </c>
      <c r="F6163" s="1" t="s">
        <v>994</v>
      </c>
      <c r="G6163" s="3"/>
      <c r="H6163" s="3">
        <v>0</v>
      </c>
      <c r="I6163" s="9"/>
    </row>
    <row r="6164" spans="1:9">
      <c r="A6164" t="s">
        <v>8</v>
      </c>
      <c r="B6164" t="s">
        <v>993</v>
      </c>
      <c r="C6164" t="str">
        <f t="shared" si="96"/>
        <v xml:space="preserve"> </v>
      </c>
      <c r="D6164">
        <v>3</v>
      </c>
      <c r="E6164">
        <v>1</v>
      </c>
      <c r="F6164" t="s">
        <v>994</v>
      </c>
      <c r="G6164" s="3"/>
      <c r="H6164" s="3">
        <v>0</v>
      </c>
      <c r="I6164" s="9"/>
    </row>
    <row r="6165" spans="1:9">
      <c r="A6165" s="1" t="s">
        <v>8</v>
      </c>
      <c r="B6165" s="1" t="s">
        <v>993</v>
      </c>
      <c r="C6165" t="str">
        <f t="shared" si="96"/>
        <v xml:space="preserve"> </v>
      </c>
      <c r="D6165" s="1">
        <v>3</v>
      </c>
      <c r="E6165" s="1">
        <v>1</v>
      </c>
      <c r="F6165" s="1" t="s">
        <v>994</v>
      </c>
      <c r="G6165" s="3"/>
      <c r="H6165" s="3">
        <v>0</v>
      </c>
      <c r="I6165" s="9"/>
    </row>
    <row r="6166" spans="1:9">
      <c r="A6166" t="s">
        <v>8</v>
      </c>
      <c r="B6166" t="s">
        <v>993</v>
      </c>
      <c r="C6166" t="str">
        <f t="shared" si="96"/>
        <v xml:space="preserve"> </v>
      </c>
      <c r="D6166">
        <v>3</v>
      </c>
      <c r="E6166">
        <v>1</v>
      </c>
      <c r="F6166" t="s">
        <v>994</v>
      </c>
      <c r="G6166" s="3"/>
      <c r="H6166" s="3">
        <v>0</v>
      </c>
      <c r="I6166" s="9"/>
    </row>
    <row r="6167" spans="1:9">
      <c r="A6167" s="1" t="s">
        <v>8</v>
      </c>
      <c r="B6167" s="1" t="s">
        <v>993</v>
      </c>
      <c r="C6167" t="str">
        <f t="shared" si="96"/>
        <v xml:space="preserve"> </v>
      </c>
      <c r="D6167" s="1">
        <v>3</v>
      </c>
      <c r="E6167" s="1">
        <v>1</v>
      </c>
      <c r="F6167" s="1" t="s">
        <v>994</v>
      </c>
      <c r="G6167" s="3"/>
      <c r="H6167" s="3">
        <v>0</v>
      </c>
      <c r="I6167" s="9"/>
    </row>
    <row r="6168" spans="1:9">
      <c r="A6168" t="s">
        <v>8</v>
      </c>
      <c r="B6168" t="s">
        <v>993</v>
      </c>
      <c r="C6168" t="str">
        <f t="shared" si="96"/>
        <v xml:space="preserve"> </v>
      </c>
      <c r="D6168">
        <v>3</v>
      </c>
      <c r="E6168">
        <v>1</v>
      </c>
      <c r="F6168" t="s">
        <v>994</v>
      </c>
      <c r="G6168" s="3"/>
      <c r="H6168" s="3">
        <v>0</v>
      </c>
      <c r="I6168" s="9"/>
    </row>
    <row r="6169" spans="1:9">
      <c r="A6169" s="1" t="s">
        <v>8</v>
      </c>
      <c r="B6169" s="1" t="s">
        <v>993</v>
      </c>
      <c r="C6169" t="str">
        <f t="shared" si="96"/>
        <v xml:space="preserve"> </v>
      </c>
      <c r="D6169" s="1">
        <v>3</v>
      </c>
      <c r="E6169" s="1">
        <v>1</v>
      </c>
      <c r="F6169" s="1" t="s">
        <v>994</v>
      </c>
      <c r="G6169" s="3"/>
      <c r="H6169" s="3">
        <v>0</v>
      </c>
      <c r="I6169" s="9"/>
    </row>
    <row r="6170" spans="1:9">
      <c r="A6170" t="s">
        <v>8</v>
      </c>
      <c r="B6170" t="s">
        <v>993</v>
      </c>
      <c r="C6170" t="str">
        <f t="shared" si="96"/>
        <v xml:space="preserve"> </v>
      </c>
      <c r="D6170">
        <v>3</v>
      </c>
      <c r="E6170">
        <v>1</v>
      </c>
      <c r="F6170" t="s">
        <v>994</v>
      </c>
      <c r="G6170" s="3"/>
      <c r="H6170" s="3">
        <v>0</v>
      </c>
      <c r="I6170" s="9"/>
    </row>
    <row r="6171" spans="1:9">
      <c r="A6171" s="1" t="s">
        <v>8</v>
      </c>
      <c r="B6171" s="1" t="s">
        <v>993</v>
      </c>
      <c r="C6171" t="str">
        <f t="shared" si="96"/>
        <v xml:space="preserve"> </v>
      </c>
      <c r="D6171" s="1">
        <v>3</v>
      </c>
      <c r="E6171" s="1">
        <v>1</v>
      </c>
      <c r="F6171" s="1" t="s">
        <v>994</v>
      </c>
      <c r="G6171" s="3"/>
      <c r="H6171" s="3">
        <v>0</v>
      </c>
      <c r="I6171" s="9"/>
    </row>
    <row r="6172" spans="1:9">
      <c r="A6172" t="s">
        <v>8</v>
      </c>
      <c r="B6172" t="s">
        <v>993</v>
      </c>
      <c r="C6172" t="str">
        <f t="shared" si="96"/>
        <v xml:space="preserve"> </v>
      </c>
      <c r="D6172">
        <v>3</v>
      </c>
      <c r="E6172">
        <v>1</v>
      </c>
      <c r="F6172" t="s">
        <v>994</v>
      </c>
      <c r="G6172" s="3"/>
      <c r="H6172" s="3">
        <v>0</v>
      </c>
      <c r="I6172" s="9"/>
    </row>
    <row r="6173" spans="1:9">
      <c r="A6173" s="1" t="s">
        <v>8</v>
      </c>
      <c r="B6173" s="1" t="s">
        <v>993</v>
      </c>
      <c r="C6173" t="str">
        <f t="shared" si="96"/>
        <v xml:space="preserve"> </v>
      </c>
      <c r="D6173" s="1">
        <v>3</v>
      </c>
      <c r="E6173" s="1">
        <v>1</v>
      </c>
      <c r="F6173" s="1" t="s">
        <v>994</v>
      </c>
      <c r="G6173" s="3"/>
      <c r="H6173" s="3">
        <v>0</v>
      </c>
      <c r="I6173" s="9"/>
    </row>
    <row r="6174" spans="1:9">
      <c r="A6174" t="s">
        <v>8</v>
      </c>
      <c r="B6174" t="s">
        <v>993</v>
      </c>
      <c r="C6174" t="str">
        <f t="shared" si="96"/>
        <v>cod77050199</v>
      </c>
      <c r="D6174">
        <v>3</v>
      </c>
      <c r="E6174">
        <v>1</v>
      </c>
      <c r="F6174" t="s">
        <v>994</v>
      </c>
      <c r="G6174" t="s">
        <v>15</v>
      </c>
      <c r="H6174" s="2">
        <f>H6158-SUMIF(G6159:G6173,"&lt;&gt;",H6159:H6173)</f>
        <v>0</v>
      </c>
    </row>
    <row r="6175" spans="1:9">
      <c r="A6175" s="1"/>
      <c r="B6175" s="1"/>
      <c r="C6175" t="str">
        <f t="shared" si="96"/>
        <v xml:space="preserve"> </v>
      </c>
      <c r="D6175" s="1"/>
      <c r="E6175" s="1"/>
      <c r="F6175" s="1"/>
      <c r="G6175" s="1"/>
      <c r="H6175" s="1"/>
      <c r="I6175" s="43"/>
    </row>
    <row r="6176" spans="1:9">
      <c r="A6176" t="s">
        <v>8</v>
      </c>
      <c r="B6176" t="s">
        <v>995</v>
      </c>
      <c r="C6176" t="str">
        <f t="shared" si="96"/>
        <v xml:space="preserve"> </v>
      </c>
      <c r="D6176">
        <v>3</v>
      </c>
      <c r="E6176">
        <v>2</v>
      </c>
      <c r="F6176" t="s">
        <v>996</v>
      </c>
      <c r="G6176" t="s">
        <v>13</v>
      </c>
      <c r="H6176" s="2">
        <f>VLOOKUP(B6176,'uc_2024-25'!D:U, 18, FALSE)</f>
        <v>0</v>
      </c>
      <c r="I6176" s="9"/>
    </row>
    <row r="6177" spans="1:9">
      <c r="A6177" s="1" t="s">
        <v>8</v>
      </c>
      <c r="B6177" s="1" t="s">
        <v>995</v>
      </c>
      <c r="C6177" t="str">
        <f t="shared" si="96"/>
        <v xml:space="preserve"> </v>
      </c>
      <c r="D6177" s="1">
        <v>3</v>
      </c>
      <c r="E6177" s="1">
        <v>2</v>
      </c>
      <c r="F6177" s="1" t="s">
        <v>996</v>
      </c>
      <c r="G6177" s="4">
        <f>VLOOKUP(B6176,'uc_2024-25'!D:AB, 25, FALSE)</f>
        <v>0</v>
      </c>
      <c r="H6177" s="3">
        <v>0</v>
      </c>
      <c r="I6177" s="9"/>
    </row>
    <row r="6178" spans="1:9">
      <c r="A6178" t="s">
        <v>8</v>
      </c>
      <c r="B6178" t="s">
        <v>995</v>
      </c>
      <c r="C6178" t="str">
        <f t="shared" si="96"/>
        <v xml:space="preserve"> </v>
      </c>
      <c r="D6178">
        <v>3</v>
      </c>
      <c r="E6178">
        <v>2</v>
      </c>
      <c r="F6178" t="s">
        <v>996</v>
      </c>
      <c r="G6178" s="3"/>
      <c r="H6178" s="3">
        <v>0</v>
      </c>
      <c r="I6178" s="9"/>
    </row>
    <row r="6179" spans="1:9">
      <c r="A6179" s="1" t="s">
        <v>8</v>
      </c>
      <c r="B6179" s="1" t="s">
        <v>995</v>
      </c>
      <c r="C6179" t="str">
        <f t="shared" si="96"/>
        <v xml:space="preserve"> </v>
      </c>
      <c r="D6179" s="1">
        <v>3</v>
      </c>
      <c r="E6179" s="1">
        <v>2</v>
      </c>
      <c r="F6179" s="1" t="s">
        <v>996</v>
      </c>
      <c r="G6179" s="3"/>
      <c r="H6179" s="3">
        <v>0</v>
      </c>
      <c r="I6179" s="9"/>
    </row>
    <row r="6180" spans="1:9">
      <c r="A6180" t="s">
        <v>8</v>
      </c>
      <c r="B6180" t="s">
        <v>995</v>
      </c>
      <c r="C6180" t="str">
        <f t="shared" si="96"/>
        <v xml:space="preserve"> </v>
      </c>
      <c r="D6180">
        <v>3</v>
      </c>
      <c r="E6180">
        <v>2</v>
      </c>
      <c r="F6180" t="s">
        <v>996</v>
      </c>
      <c r="G6180" s="3"/>
      <c r="H6180" s="3">
        <v>0</v>
      </c>
      <c r="I6180" s="9"/>
    </row>
    <row r="6181" spans="1:9">
      <c r="A6181" s="1" t="s">
        <v>8</v>
      </c>
      <c r="B6181" s="1" t="s">
        <v>995</v>
      </c>
      <c r="C6181" t="str">
        <f t="shared" si="96"/>
        <v xml:space="preserve"> </v>
      </c>
      <c r="D6181" s="1">
        <v>3</v>
      </c>
      <c r="E6181" s="1">
        <v>2</v>
      </c>
      <c r="F6181" s="1" t="s">
        <v>996</v>
      </c>
      <c r="G6181" s="3"/>
      <c r="H6181" s="3">
        <v>0</v>
      </c>
      <c r="I6181" s="9"/>
    </row>
    <row r="6182" spans="1:9">
      <c r="A6182" t="s">
        <v>8</v>
      </c>
      <c r="B6182" t="s">
        <v>995</v>
      </c>
      <c r="C6182" t="str">
        <f t="shared" si="96"/>
        <v xml:space="preserve"> </v>
      </c>
      <c r="D6182">
        <v>3</v>
      </c>
      <c r="E6182">
        <v>2</v>
      </c>
      <c r="F6182" t="s">
        <v>996</v>
      </c>
      <c r="G6182" s="3"/>
      <c r="H6182" s="3">
        <v>0</v>
      </c>
      <c r="I6182" s="9"/>
    </row>
    <row r="6183" spans="1:9">
      <c r="A6183" s="1" t="s">
        <v>8</v>
      </c>
      <c r="B6183" s="1" t="s">
        <v>995</v>
      </c>
      <c r="C6183" t="str">
        <f t="shared" si="96"/>
        <v xml:space="preserve"> </v>
      </c>
      <c r="D6183" s="1">
        <v>3</v>
      </c>
      <c r="E6183" s="1">
        <v>2</v>
      </c>
      <c r="F6183" s="1" t="s">
        <v>996</v>
      </c>
      <c r="G6183" s="3"/>
      <c r="H6183" s="3">
        <v>0</v>
      </c>
      <c r="I6183" s="9"/>
    </row>
    <row r="6184" spans="1:9">
      <c r="A6184" t="s">
        <v>8</v>
      </c>
      <c r="B6184" t="s">
        <v>995</v>
      </c>
      <c r="C6184" t="str">
        <f t="shared" si="96"/>
        <v xml:space="preserve"> </v>
      </c>
      <c r="D6184">
        <v>3</v>
      </c>
      <c r="E6184">
        <v>2</v>
      </c>
      <c r="F6184" t="s">
        <v>996</v>
      </c>
      <c r="G6184" s="3"/>
      <c r="H6184" s="3">
        <v>0</v>
      </c>
      <c r="I6184" s="9"/>
    </row>
    <row r="6185" spans="1:9">
      <c r="A6185" s="1" t="s">
        <v>8</v>
      </c>
      <c r="B6185" s="1" t="s">
        <v>995</v>
      </c>
      <c r="C6185" t="str">
        <f t="shared" si="96"/>
        <v xml:space="preserve"> </v>
      </c>
      <c r="D6185" s="1">
        <v>3</v>
      </c>
      <c r="E6185" s="1">
        <v>2</v>
      </c>
      <c r="F6185" s="1" t="s">
        <v>996</v>
      </c>
      <c r="G6185" s="3"/>
      <c r="H6185" s="3">
        <v>0</v>
      </c>
      <c r="I6185" s="9"/>
    </row>
    <row r="6186" spans="1:9">
      <c r="A6186" t="s">
        <v>8</v>
      </c>
      <c r="B6186" t="s">
        <v>995</v>
      </c>
      <c r="C6186" t="str">
        <f t="shared" si="96"/>
        <v xml:space="preserve"> </v>
      </c>
      <c r="D6186">
        <v>3</v>
      </c>
      <c r="E6186">
        <v>2</v>
      </c>
      <c r="F6186" t="s">
        <v>996</v>
      </c>
      <c r="G6186" s="3"/>
      <c r="H6186" s="3">
        <v>0</v>
      </c>
      <c r="I6186" s="9"/>
    </row>
    <row r="6187" spans="1:9">
      <c r="A6187" s="1" t="s">
        <v>8</v>
      </c>
      <c r="B6187" s="1" t="s">
        <v>995</v>
      </c>
      <c r="C6187" t="str">
        <f t="shared" si="96"/>
        <v xml:space="preserve"> </v>
      </c>
      <c r="D6187" s="1">
        <v>3</v>
      </c>
      <c r="E6187" s="1">
        <v>2</v>
      </c>
      <c r="F6187" s="1" t="s">
        <v>996</v>
      </c>
      <c r="G6187" s="3"/>
      <c r="H6187" s="3">
        <v>0</v>
      </c>
      <c r="I6187" s="9"/>
    </row>
    <row r="6188" spans="1:9">
      <c r="A6188" t="s">
        <v>8</v>
      </c>
      <c r="B6188" t="s">
        <v>995</v>
      </c>
      <c r="C6188" t="str">
        <f t="shared" si="96"/>
        <v xml:space="preserve"> </v>
      </c>
      <c r="D6188">
        <v>3</v>
      </c>
      <c r="E6188">
        <v>2</v>
      </c>
      <c r="F6188" t="s">
        <v>996</v>
      </c>
      <c r="G6188" s="3"/>
      <c r="H6188" s="3">
        <v>0</v>
      </c>
      <c r="I6188" s="9"/>
    </row>
    <row r="6189" spans="1:9">
      <c r="A6189" s="1" t="s">
        <v>8</v>
      </c>
      <c r="B6189" s="1" t="s">
        <v>995</v>
      </c>
      <c r="C6189" t="str">
        <f t="shared" si="96"/>
        <v xml:space="preserve"> </v>
      </c>
      <c r="D6189" s="1">
        <v>3</v>
      </c>
      <c r="E6189" s="1">
        <v>2</v>
      </c>
      <c r="F6189" s="1" t="s">
        <v>996</v>
      </c>
      <c r="G6189" s="3"/>
      <c r="H6189" s="3">
        <v>0</v>
      </c>
      <c r="I6189" s="9"/>
    </row>
    <row r="6190" spans="1:9">
      <c r="A6190" t="s">
        <v>8</v>
      </c>
      <c r="B6190" t="s">
        <v>995</v>
      </c>
      <c r="C6190" t="str">
        <f t="shared" si="96"/>
        <v xml:space="preserve"> </v>
      </c>
      <c r="D6190">
        <v>3</v>
      </c>
      <c r="E6190">
        <v>2</v>
      </c>
      <c r="F6190" t="s">
        <v>996</v>
      </c>
      <c r="G6190" s="3"/>
      <c r="H6190" s="3">
        <v>0</v>
      </c>
      <c r="I6190" s="9"/>
    </row>
    <row r="6191" spans="1:9">
      <c r="A6191" s="1" t="s">
        <v>8</v>
      </c>
      <c r="B6191" s="1" t="s">
        <v>995</v>
      </c>
      <c r="C6191" t="str">
        <f t="shared" si="96"/>
        <v xml:space="preserve"> </v>
      </c>
      <c r="D6191" s="1">
        <v>3</v>
      </c>
      <c r="E6191" s="1">
        <v>2</v>
      </c>
      <c r="F6191" s="1" t="s">
        <v>996</v>
      </c>
      <c r="G6191" s="3"/>
      <c r="H6191" s="3">
        <v>0</v>
      </c>
      <c r="I6191" s="9"/>
    </row>
    <row r="6192" spans="1:9">
      <c r="A6192" t="s">
        <v>8</v>
      </c>
      <c r="B6192" t="s">
        <v>995</v>
      </c>
      <c r="C6192" t="str">
        <f t="shared" si="96"/>
        <v>cod38588679</v>
      </c>
      <c r="D6192">
        <v>3</v>
      </c>
      <c r="E6192">
        <v>2</v>
      </c>
      <c r="F6192" t="s">
        <v>996</v>
      </c>
      <c r="G6192" t="s">
        <v>15</v>
      </c>
      <c r="H6192" s="2">
        <f>H6176-SUMIF(G6177:G6191,"&lt;&gt;",H6177:H6191)</f>
        <v>0</v>
      </c>
    </row>
    <row r="6193" spans="1:9">
      <c r="A6193" s="1"/>
      <c r="B6193" s="1"/>
      <c r="C6193" t="str">
        <f t="shared" si="96"/>
        <v xml:space="preserve"> </v>
      </c>
      <c r="D6193" s="1"/>
      <c r="E6193" s="1"/>
      <c r="F6193" s="1"/>
      <c r="G6193" s="1"/>
      <c r="H6193" s="1"/>
      <c r="I6193" s="43"/>
    </row>
    <row r="6194" spans="1:9">
      <c r="A6194" t="s">
        <v>8</v>
      </c>
      <c r="B6194" t="s">
        <v>997</v>
      </c>
      <c r="C6194" t="str">
        <f t="shared" si="96"/>
        <v xml:space="preserve"> </v>
      </c>
      <c r="D6194" t="s">
        <v>10</v>
      </c>
      <c r="E6194" t="s">
        <v>10</v>
      </c>
      <c r="F6194" t="s">
        <v>998</v>
      </c>
      <c r="G6194" t="s">
        <v>13</v>
      </c>
      <c r="H6194" s="2">
        <f>VLOOKUP(B6194,'uc_2024-25'!D:U, 18, FALSE)</f>
        <v>0</v>
      </c>
      <c r="I6194" s="9"/>
    </row>
    <row r="6195" spans="1:9">
      <c r="A6195" s="1" t="s">
        <v>8</v>
      </c>
      <c r="B6195" s="1" t="s">
        <v>997</v>
      </c>
      <c r="C6195" t="str">
        <f t="shared" si="96"/>
        <v xml:space="preserve"> </v>
      </c>
      <c r="D6195" s="1" t="s">
        <v>10</v>
      </c>
      <c r="E6195" s="1" t="s">
        <v>10</v>
      </c>
      <c r="F6195" s="1" t="s">
        <v>998</v>
      </c>
      <c r="G6195" s="4">
        <f>VLOOKUP(B6194,'uc_2024-25'!D:AB, 25, FALSE)</f>
        <v>0</v>
      </c>
      <c r="H6195" s="3">
        <v>0</v>
      </c>
      <c r="I6195" s="9"/>
    </row>
    <row r="6196" spans="1:9">
      <c r="A6196" t="s">
        <v>8</v>
      </c>
      <c r="B6196" t="s">
        <v>997</v>
      </c>
      <c r="C6196" t="str">
        <f t="shared" si="96"/>
        <v xml:space="preserve"> </v>
      </c>
      <c r="D6196" t="s">
        <v>10</v>
      </c>
      <c r="E6196" t="s">
        <v>10</v>
      </c>
      <c r="F6196" t="s">
        <v>998</v>
      </c>
      <c r="G6196" s="3"/>
      <c r="H6196" s="3">
        <v>0</v>
      </c>
      <c r="I6196" s="9"/>
    </row>
    <row r="6197" spans="1:9">
      <c r="A6197" s="1" t="s">
        <v>8</v>
      </c>
      <c r="B6197" s="1" t="s">
        <v>997</v>
      </c>
      <c r="C6197" t="str">
        <f t="shared" si="96"/>
        <v xml:space="preserve"> </v>
      </c>
      <c r="D6197" s="1" t="s">
        <v>10</v>
      </c>
      <c r="E6197" s="1" t="s">
        <v>10</v>
      </c>
      <c r="F6197" s="1" t="s">
        <v>998</v>
      </c>
      <c r="G6197" s="3"/>
      <c r="H6197" s="3">
        <v>0</v>
      </c>
      <c r="I6197" s="9"/>
    </row>
    <row r="6198" spans="1:9">
      <c r="A6198" t="s">
        <v>8</v>
      </c>
      <c r="B6198" t="s">
        <v>997</v>
      </c>
      <c r="C6198" t="str">
        <f t="shared" si="96"/>
        <v xml:space="preserve"> </v>
      </c>
      <c r="D6198" t="s">
        <v>10</v>
      </c>
      <c r="E6198" t="s">
        <v>10</v>
      </c>
      <c r="F6198" t="s">
        <v>998</v>
      </c>
      <c r="G6198" s="3"/>
      <c r="H6198" s="3">
        <v>0</v>
      </c>
      <c r="I6198" s="9"/>
    </row>
    <row r="6199" spans="1:9">
      <c r="A6199" s="1" t="s">
        <v>8</v>
      </c>
      <c r="B6199" s="1" t="s">
        <v>997</v>
      </c>
      <c r="C6199" t="str">
        <f t="shared" si="96"/>
        <v xml:space="preserve"> </v>
      </c>
      <c r="D6199" s="1" t="s">
        <v>10</v>
      </c>
      <c r="E6199" s="1" t="s">
        <v>10</v>
      </c>
      <c r="F6199" s="1" t="s">
        <v>998</v>
      </c>
      <c r="G6199" s="3"/>
      <c r="H6199" s="3">
        <v>0</v>
      </c>
      <c r="I6199" s="9"/>
    </row>
    <row r="6200" spans="1:9">
      <c r="A6200" t="s">
        <v>8</v>
      </c>
      <c r="B6200" t="s">
        <v>997</v>
      </c>
      <c r="C6200" t="str">
        <f t="shared" si="96"/>
        <v xml:space="preserve"> </v>
      </c>
      <c r="D6200" t="s">
        <v>10</v>
      </c>
      <c r="E6200" t="s">
        <v>10</v>
      </c>
      <c r="F6200" t="s">
        <v>998</v>
      </c>
      <c r="G6200" s="3"/>
      <c r="H6200" s="3">
        <v>0</v>
      </c>
      <c r="I6200" s="9"/>
    </row>
    <row r="6201" spans="1:9">
      <c r="A6201" s="1" t="s">
        <v>8</v>
      </c>
      <c r="B6201" s="1" t="s">
        <v>997</v>
      </c>
      <c r="C6201" t="str">
        <f t="shared" si="96"/>
        <v xml:space="preserve"> </v>
      </c>
      <c r="D6201" s="1" t="s">
        <v>10</v>
      </c>
      <c r="E6201" s="1" t="s">
        <v>10</v>
      </c>
      <c r="F6201" s="1" t="s">
        <v>998</v>
      </c>
      <c r="G6201" s="3"/>
      <c r="H6201" s="3">
        <v>0</v>
      </c>
      <c r="I6201" s="9"/>
    </row>
    <row r="6202" spans="1:9">
      <c r="A6202" t="s">
        <v>8</v>
      </c>
      <c r="B6202" t="s">
        <v>997</v>
      </c>
      <c r="C6202" t="str">
        <f t="shared" si="96"/>
        <v xml:space="preserve"> </v>
      </c>
      <c r="D6202" t="s">
        <v>10</v>
      </c>
      <c r="E6202" t="s">
        <v>10</v>
      </c>
      <c r="F6202" t="s">
        <v>998</v>
      </c>
      <c r="G6202" s="3"/>
      <c r="H6202" s="3">
        <v>0</v>
      </c>
      <c r="I6202" s="9"/>
    </row>
    <row r="6203" spans="1:9">
      <c r="A6203" s="1" t="s">
        <v>8</v>
      </c>
      <c r="B6203" s="1" t="s">
        <v>997</v>
      </c>
      <c r="C6203" t="str">
        <f t="shared" si="96"/>
        <v xml:space="preserve"> </v>
      </c>
      <c r="D6203" s="1" t="s">
        <v>10</v>
      </c>
      <c r="E6203" s="1" t="s">
        <v>10</v>
      </c>
      <c r="F6203" s="1" t="s">
        <v>998</v>
      </c>
      <c r="G6203" s="3"/>
      <c r="H6203" s="3">
        <v>0</v>
      </c>
      <c r="I6203" s="9"/>
    </row>
    <row r="6204" spans="1:9">
      <c r="A6204" t="s">
        <v>8</v>
      </c>
      <c r="B6204" t="s">
        <v>997</v>
      </c>
      <c r="C6204" t="str">
        <f t="shared" si="96"/>
        <v xml:space="preserve"> </v>
      </c>
      <c r="D6204" t="s">
        <v>10</v>
      </c>
      <c r="E6204" t="s">
        <v>10</v>
      </c>
      <c r="F6204" t="s">
        <v>998</v>
      </c>
      <c r="G6204" s="3"/>
      <c r="H6204" s="3">
        <v>0</v>
      </c>
      <c r="I6204" s="9"/>
    </row>
    <row r="6205" spans="1:9">
      <c r="A6205" s="1" t="s">
        <v>8</v>
      </c>
      <c r="B6205" s="1" t="s">
        <v>997</v>
      </c>
      <c r="C6205" t="str">
        <f t="shared" si="96"/>
        <v xml:space="preserve"> </v>
      </c>
      <c r="D6205" s="1" t="s">
        <v>10</v>
      </c>
      <c r="E6205" s="1" t="s">
        <v>10</v>
      </c>
      <c r="F6205" s="1" t="s">
        <v>998</v>
      </c>
      <c r="G6205" s="3"/>
      <c r="H6205" s="3">
        <v>0</v>
      </c>
      <c r="I6205" s="9"/>
    </row>
    <row r="6206" spans="1:9">
      <c r="A6206" t="s">
        <v>8</v>
      </c>
      <c r="B6206" t="s">
        <v>997</v>
      </c>
      <c r="C6206" t="str">
        <f t="shared" si="96"/>
        <v xml:space="preserve"> </v>
      </c>
      <c r="D6206" t="s">
        <v>10</v>
      </c>
      <c r="E6206" t="s">
        <v>10</v>
      </c>
      <c r="F6206" t="s">
        <v>998</v>
      </c>
      <c r="G6206" s="3"/>
      <c r="H6206" s="3">
        <v>0</v>
      </c>
      <c r="I6206" s="9"/>
    </row>
    <row r="6207" spans="1:9">
      <c r="A6207" s="1" t="s">
        <v>8</v>
      </c>
      <c r="B6207" s="1" t="s">
        <v>997</v>
      </c>
      <c r="C6207" t="str">
        <f t="shared" si="96"/>
        <v xml:space="preserve"> </v>
      </c>
      <c r="D6207" s="1" t="s">
        <v>10</v>
      </c>
      <c r="E6207" s="1" t="s">
        <v>10</v>
      </c>
      <c r="F6207" s="1" t="s">
        <v>998</v>
      </c>
      <c r="G6207" s="3"/>
      <c r="H6207" s="3">
        <v>0</v>
      </c>
      <c r="I6207" s="9"/>
    </row>
    <row r="6208" spans="1:9">
      <c r="A6208" t="s">
        <v>8</v>
      </c>
      <c r="B6208" t="s">
        <v>997</v>
      </c>
      <c r="C6208" t="str">
        <f t="shared" si="96"/>
        <v xml:space="preserve"> </v>
      </c>
      <c r="D6208" t="s">
        <v>10</v>
      </c>
      <c r="E6208" t="s">
        <v>10</v>
      </c>
      <c r="F6208" t="s">
        <v>998</v>
      </c>
      <c r="G6208" s="3"/>
      <c r="H6208" s="3">
        <v>0</v>
      </c>
      <c r="I6208" s="9"/>
    </row>
    <row r="6209" spans="1:9">
      <c r="A6209" s="1" t="s">
        <v>8</v>
      </c>
      <c r="B6209" s="1" t="s">
        <v>997</v>
      </c>
      <c r="C6209" t="str">
        <f t="shared" si="96"/>
        <v xml:space="preserve"> </v>
      </c>
      <c r="D6209" s="1" t="s">
        <v>10</v>
      </c>
      <c r="E6209" s="1" t="s">
        <v>10</v>
      </c>
      <c r="F6209" s="1" t="s">
        <v>998</v>
      </c>
      <c r="G6209" s="3"/>
      <c r="H6209" s="3">
        <v>0</v>
      </c>
      <c r="I6209" s="9"/>
    </row>
    <row r="6210" spans="1:9">
      <c r="A6210" t="s">
        <v>8</v>
      </c>
      <c r="B6210" t="s">
        <v>997</v>
      </c>
      <c r="C6210" t="str">
        <f t="shared" si="96"/>
        <v>2027</v>
      </c>
      <c r="D6210" t="s">
        <v>10</v>
      </c>
      <c r="E6210" t="s">
        <v>10</v>
      </c>
      <c r="F6210" t="s">
        <v>998</v>
      </c>
      <c r="G6210" t="s">
        <v>15</v>
      </c>
      <c r="H6210" s="2">
        <f>H6194-SUMIF(G6195:G6209,"&lt;&gt;",H6195:H6209)</f>
        <v>0</v>
      </c>
    </row>
    <row r="6211" spans="1:9">
      <c r="A6211" s="1"/>
      <c r="B6211" s="1"/>
      <c r="C6211" t="str">
        <f t="shared" ref="C6211:C6274" si="97">IF(G6211="Em falta (positivo); A mais (negativo):",B6211," ")</f>
        <v xml:space="preserve"> </v>
      </c>
      <c r="D6211" s="1"/>
      <c r="E6211" s="1"/>
      <c r="F6211" s="1"/>
      <c r="G6211" s="1"/>
      <c r="H6211" s="1"/>
      <c r="I6211" s="43"/>
    </row>
    <row r="6212" spans="1:9">
      <c r="A6212" t="s">
        <v>16</v>
      </c>
      <c r="B6212" t="s">
        <v>999</v>
      </c>
      <c r="C6212" t="str">
        <f t="shared" si="97"/>
        <v xml:space="preserve"> </v>
      </c>
      <c r="D6212">
        <v>2</v>
      </c>
      <c r="E6212">
        <v>1</v>
      </c>
      <c r="F6212" t="s">
        <v>1000</v>
      </c>
      <c r="G6212" t="s">
        <v>13</v>
      </c>
      <c r="H6212" s="2">
        <f>VLOOKUP(B6212,'uc_2024-25'!D:U, 18, FALSE)</f>
        <v>0</v>
      </c>
      <c r="I6212" s="9" t="s">
        <v>1001</v>
      </c>
    </row>
    <row r="6213" spans="1:9">
      <c r="A6213" s="1" t="s">
        <v>16</v>
      </c>
      <c r="B6213" s="1" t="s">
        <v>999</v>
      </c>
      <c r="C6213" t="str">
        <f t="shared" si="97"/>
        <v xml:space="preserve"> </v>
      </c>
      <c r="D6213" s="1">
        <v>2</v>
      </c>
      <c r="E6213" s="1">
        <v>1</v>
      </c>
      <c r="F6213" s="1" t="s">
        <v>1000</v>
      </c>
      <c r="G6213" s="4" t="str">
        <f>VLOOKUP(B6212,'uc_2024-25'!D:AB, 25, FALSE)</f>
        <v>Coordenação externa ao ISA</v>
      </c>
      <c r="H6213" s="3">
        <v>0</v>
      </c>
      <c r="I6213" s="9"/>
    </row>
    <row r="6214" spans="1:9">
      <c r="A6214" t="s">
        <v>16</v>
      </c>
      <c r="B6214" t="s">
        <v>999</v>
      </c>
      <c r="C6214" t="str">
        <f t="shared" si="97"/>
        <v xml:space="preserve"> </v>
      </c>
      <c r="D6214">
        <v>2</v>
      </c>
      <c r="E6214">
        <v>1</v>
      </c>
      <c r="F6214" t="s">
        <v>1000</v>
      </c>
      <c r="G6214" s="3"/>
      <c r="H6214" s="3">
        <v>0</v>
      </c>
      <c r="I6214" s="9"/>
    </row>
    <row r="6215" spans="1:9">
      <c r="A6215" s="1" t="s">
        <v>16</v>
      </c>
      <c r="B6215" s="1" t="s">
        <v>999</v>
      </c>
      <c r="C6215" t="str">
        <f t="shared" si="97"/>
        <v xml:space="preserve"> </v>
      </c>
      <c r="D6215" s="1">
        <v>2</v>
      </c>
      <c r="E6215" s="1">
        <v>1</v>
      </c>
      <c r="F6215" s="1" t="s">
        <v>1000</v>
      </c>
      <c r="G6215" s="3"/>
      <c r="H6215" s="3">
        <v>0</v>
      </c>
      <c r="I6215" s="9"/>
    </row>
    <row r="6216" spans="1:9">
      <c r="A6216" t="s">
        <v>16</v>
      </c>
      <c r="B6216" t="s">
        <v>999</v>
      </c>
      <c r="C6216" t="str">
        <f t="shared" si="97"/>
        <v xml:space="preserve"> </v>
      </c>
      <c r="D6216">
        <v>2</v>
      </c>
      <c r="E6216">
        <v>1</v>
      </c>
      <c r="F6216" t="s">
        <v>1000</v>
      </c>
      <c r="G6216" s="3"/>
      <c r="H6216" s="3">
        <v>0</v>
      </c>
      <c r="I6216" s="9"/>
    </row>
    <row r="6217" spans="1:9">
      <c r="A6217" s="1" t="s">
        <v>16</v>
      </c>
      <c r="B6217" s="1" t="s">
        <v>999</v>
      </c>
      <c r="C6217" t="str">
        <f t="shared" si="97"/>
        <v xml:space="preserve"> </v>
      </c>
      <c r="D6217" s="1">
        <v>2</v>
      </c>
      <c r="E6217" s="1">
        <v>1</v>
      </c>
      <c r="F6217" s="1" t="s">
        <v>1000</v>
      </c>
      <c r="G6217" s="3"/>
      <c r="H6217" s="3">
        <v>0</v>
      </c>
      <c r="I6217" s="9"/>
    </row>
    <row r="6218" spans="1:9">
      <c r="A6218" t="s">
        <v>16</v>
      </c>
      <c r="B6218" t="s">
        <v>999</v>
      </c>
      <c r="C6218" t="str">
        <f t="shared" si="97"/>
        <v xml:space="preserve"> </v>
      </c>
      <c r="D6218">
        <v>2</v>
      </c>
      <c r="E6218">
        <v>1</v>
      </c>
      <c r="F6218" t="s">
        <v>1000</v>
      </c>
      <c r="G6218" s="3"/>
      <c r="H6218" s="3">
        <v>0</v>
      </c>
      <c r="I6218" s="9"/>
    </row>
    <row r="6219" spans="1:9">
      <c r="A6219" s="1" t="s">
        <v>16</v>
      </c>
      <c r="B6219" s="1" t="s">
        <v>999</v>
      </c>
      <c r="C6219" t="str">
        <f t="shared" si="97"/>
        <v xml:space="preserve"> </v>
      </c>
      <c r="D6219" s="1">
        <v>2</v>
      </c>
      <c r="E6219" s="1">
        <v>1</v>
      </c>
      <c r="F6219" s="1" t="s">
        <v>1000</v>
      </c>
      <c r="G6219" s="3"/>
      <c r="H6219" s="3">
        <v>0</v>
      </c>
      <c r="I6219" s="9"/>
    </row>
    <row r="6220" spans="1:9">
      <c r="A6220" t="s">
        <v>16</v>
      </c>
      <c r="B6220" t="s">
        <v>999</v>
      </c>
      <c r="C6220" t="str">
        <f t="shared" si="97"/>
        <v xml:space="preserve"> </v>
      </c>
      <c r="D6220">
        <v>2</v>
      </c>
      <c r="E6220">
        <v>1</v>
      </c>
      <c r="F6220" t="s">
        <v>1000</v>
      </c>
      <c r="G6220" s="3"/>
      <c r="H6220" s="3">
        <v>0</v>
      </c>
      <c r="I6220" s="9"/>
    </row>
    <row r="6221" spans="1:9">
      <c r="A6221" s="1" t="s">
        <v>16</v>
      </c>
      <c r="B6221" s="1" t="s">
        <v>999</v>
      </c>
      <c r="C6221" t="str">
        <f t="shared" si="97"/>
        <v xml:space="preserve"> </v>
      </c>
      <c r="D6221" s="1">
        <v>2</v>
      </c>
      <c r="E6221" s="1">
        <v>1</v>
      </c>
      <c r="F6221" s="1" t="s">
        <v>1000</v>
      </c>
      <c r="G6221" s="3"/>
      <c r="H6221" s="3">
        <v>0</v>
      </c>
      <c r="I6221" s="9"/>
    </row>
    <row r="6222" spans="1:9">
      <c r="A6222" t="s">
        <v>16</v>
      </c>
      <c r="B6222" t="s">
        <v>999</v>
      </c>
      <c r="C6222" t="str">
        <f t="shared" si="97"/>
        <v xml:space="preserve"> </v>
      </c>
      <c r="D6222">
        <v>2</v>
      </c>
      <c r="E6222">
        <v>1</v>
      </c>
      <c r="F6222" t="s">
        <v>1000</v>
      </c>
      <c r="G6222" s="3"/>
      <c r="H6222" s="3">
        <v>0</v>
      </c>
      <c r="I6222" s="9"/>
    </row>
    <row r="6223" spans="1:9">
      <c r="A6223" s="1" t="s">
        <v>16</v>
      </c>
      <c r="B6223" s="1" t="s">
        <v>999</v>
      </c>
      <c r="C6223" t="str">
        <f t="shared" si="97"/>
        <v xml:space="preserve"> </v>
      </c>
      <c r="D6223" s="1">
        <v>2</v>
      </c>
      <c r="E6223" s="1">
        <v>1</v>
      </c>
      <c r="F6223" s="1" t="s">
        <v>1000</v>
      </c>
      <c r="G6223" s="3"/>
      <c r="H6223" s="3">
        <v>0</v>
      </c>
      <c r="I6223" s="9"/>
    </row>
    <row r="6224" spans="1:9">
      <c r="A6224" t="s">
        <v>16</v>
      </c>
      <c r="B6224" t="s">
        <v>999</v>
      </c>
      <c r="C6224" t="str">
        <f t="shared" si="97"/>
        <v xml:space="preserve"> </v>
      </c>
      <c r="D6224">
        <v>2</v>
      </c>
      <c r="E6224">
        <v>1</v>
      </c>
      <c r="F6224" t="s">
        <v>1000</v>
      </c>
      <c r="G6224" s="3"/>
      <c r="H6224" s="3">
        <v>0</v>
      </c>
      <c r="I6224" s="9"/>
    </row>
    <row r="6225" spans="1:9">
      <c r="A6225" s="1" t="s">
        <v>16</v>
      </c>
      <c r="B6225" s="1" t="s">
        <v>999</v>
      </c>
      <c r="C6225" t="str">
        <f t="shared" si="97"/>
        <v xml:space="preserve"> </v>
      </c>
      <c r="D6225" s="1">
        <v>2</v>
      </c>
      <c r="E6225" s="1">
        <v>1</v>
      </c>
      <c r="F6225" s="1" t="s">
        <v>1000</v>
      </c>
      <c r="G6225" s="3"/>
      <c r="H6225" s="3">
        <v>0</v>
      </c>
      <c r="I6225" s="9"/>
    </row>
    <row r="6226" spans="1:9">
      <c r="A6226" t="s">
        <v>16</v>
      </c>
      <c r="B6226" t="s">
        <v>999</v>
      </c>
      <c r="C6226" t="str">
        <f t="shared" si="97"/>
        <v xml:space="preserve"> </v>
      </c>
      <c r="D6226">
        <v>2</v>
      </c>
      <c r="E6226">
        <v>1</v>
      </c>
      <c r="F6226" t="s">
        <v>1000</v>
      </c>
      <c r="G6226" s="3"/>
      <c r="H6226" s="3">
        <v>0</v>
      </c>
      <c r="I6226" s="9"/>
    </row>
    <row r="6227" spans="1:9">
      <c r="A6227" s="1" t="s">
        <v>16</v>
      </c>
      <c r="B6227" s="1" t="s">
        <v>999</v>
      </c>
      <c r="C6227" t="str">
        <f t="shared" si="97"/>
        <v xml:space="preserve"> </v>
      </c>
      <c r="D6227" s="1">
        <v>2</v>
      </c>
      <c r="E6227" s="1">
        <v>1</v>
      </c>
      <c r="F6227" s="1" t="s">
        <v>1000</v>
      </c>
      <c r="G6227" s="3"/>
      <c r="H6227" s="3">
        <v>0</v>
      </c>
      <c r="I6227" s="9"/>
    </row>
    <row r="6228" spans="1:9">
      <c r="A6228" t="s">
        <v>16</v>
      </c>
      <c r="B6228" t="s">
        <v>999</v>
      </c>
      <c r="C6228" t="str">
        <f t="shared" si="97"/>
        <v>10074</v>
      </c>
      <c r="D6228">
        <v>2</v>
      </c>
      <c r="E6228">
        <v>1</v>
      </c>
      <c r="F6228" t="s">
        <v>1000</v>
      </c>
      <c r="G6228" t="s">
        <v>15</v>
      </c>
      <c r="H6228" s="2">
        <f>H6212-SUMIF(G6213:G6227,"&lt;&gt;",H6213:H6227)</f>
        <v>0</v>
      </c>
    </row>
    <row r="6229" spans="1:9">
      <c r="A6229" s="1"/>
      <c r="B6229" s="1"/>
      <c r="C6229" t="str">
        <f t="shared" si="97"/>
        <v xml:space="preserve"> </v>
      </c>
      <c r="D6229" s="1"/>
      <c r="E6229" s="1"/>
      <c r="F6229" s="1"/>
      <c r="G6229" s="1"/>
      <c r="H6229" s="1"/>
      <c r="I6229" s="43"/>
    </row>
    <row r="6230" spans="1:9">
      <c r="A6230" t="s">
        <v>8</v>
      </c>
      <c r="B6230" t="s">
        <v>1002</v>
      </c>
      <c r="C6230" t="str">
        <f t="shared" si="97"/>
        <v xml:space="preserve"> </v>
      </c>
      <c r="D6230">
        <v>3</v>
      </c>
      <c r="E6230">
        <v>2</v>
      </c>
      <c r="F6230" t="s">
        <v>1003</v>
      </c>
      <c r="G6230" t="s">
        <v>13</v>
      </c>
      <c r="H6230" s="2">
        <f>VLOOKUP(B6230,'uc_2024-25'!D:U, 18, FALSE)</f>
        <v>56</v>
      </c>
      <c r="I6230" s="9"/>
    </row>
    <row r="6231" spans="1:9" ht="45.75">
      <c r="A6231" s="1" t="s">
        <v>8</v>
      </c>
      <c r="B6231" s="1" t="s">
        <v>1002</v>
      </c>
      <c r="C6231" t="str">
        <f t="shared" si="97"/>
        <v xml:space="preserve"> </v>
      </c>
      <c r="D6231" s="1">
        <v>3</v>
      </c>
      <c r="E6231" s="1">
        <v>2</v>
      </c>
      <c r="F6231" s="1" t="s">
        <v>1003</v>
      </c>
      <c r="G6231" s="4" t="str">
        <f>VLOOKUP(B6230,'uc_2024-25'!D:AB, 25, FALSE)</f>
        <v>Cristina Maria Moniz Simões de Oliveira</v>
      </c>
      <c r="H6231" s="3">
        <v>28</v>
      </c>
      <c r="I6231" s="9" t="s">
        <v>1004</v>
      </c>
    </row>
    <row r="6232" spans="1:9">
      <c r="A6232" t="s">
        <v>8</v>
      </c>
      <c r="B6232" t="s">
        <v>1002</v>
      </c>
      <c r="C6232" t="str">
        <f t="shared" si="97"/>
        <v xml:space="preserve"> </v>
      </c>
      <c r="D6232">
        <v>3</v>
      </c>
      <c r="E6232">
        <v>2</v>
      </c>
      <c r="F6232" t="s">
        <v>1003</v>
      </c>
      <c r="G6232" s="3" t="s">
        <v>400</v>
      </c>
      <c r="H6232" s="3">
        <v>6</v>
      </c>
      <c r="I6232" s="9"/>
    </row>
    <row r="6233" spans="1:9">
      <c r="A6233" s="1" t="s">
        <v>8</v>
      </c>
      <c r="B6233" s="1" t="s">
        <v>1002</v>
      </c>
      <c r="C6233" t="str">
        <f t="shared" si="97"/>
        <v xml:space="preserve"> </v>
      </c>
      <c r="D6233" s="1">
        <v>3</v>
      </c>
      <c r="E6233" s="1">
        <v>2</v>
      </c>
      <c r="F6233" s="1" t="s">
        <v>1003</v>
      </c>
      <c r="G6233" s="3" t="s">
        <v>476</v>
      </c>
      <c r="H6233" s="3">
        <v>6</v>
      </c>
      <c r="I6233" s="9"/>
    </row>
    <row r="6234" spans="1:9">
      <c r="A6234" t="s">
        <v>8</v>
      </c>
      <c r="B6234" t="s">
        <v>1002</v>
      </c>
      <c r="C6234" t="str">
        <f t="shared" si="97"/>
        <v xml:space="preserve"> </v>
      </c>
      <c r="D6234">
        <v>3</v>
      </c>
      <c r="E6234">
        <v>2</v>
      </c>
      <c r="F6234" t="s">
        <v>1003</v>
      </c>
      <c r="G6234" s="3" t="s">
        <v>625</v>
      </c>
      <c r="H6234" s="3">
        <v>6</v>
      </c>
      <c r="I6234" s="9"/>
    </row>
    <row r="6235" spans="1:9">
      <c r="A6235" s="1" t="s">
        <v>8</v>
      </c>
      <c r="B6235" s="1" t="s">
        <v>1002</v>
      </c>
      <c r="C6235" t="str">
        <f t="shared" si="97"/>
        <v xml:space="preserve"> </v>
      </c>
      <c r="D6235" s="1">
        <v>3</v>
      </c>
      <c r="E6235" s="1">
        <v>2</v>
      </c>
      <c r="F6235" s="1" t="s">
        <v>1003</v>
      </c>
      <c r="G6235" s="3" t="s">
        <v>562</v>
      </c>
      <c r="H6235" s="3">
        <v>5</v>
      </c>
      <c r="I6235" s="9"/>
    </row>
    <row r="6236" spans="1:9">
      <c r="A6236" t="s">
        <v>8</v>
      </c>
      <c r="B6236" t="s">
        <v>1002</v>
      </c>
      <c r="C6236" t="str">
        <f t="shared" si="97"/>
        <v xml:space="preserve"> </v>
      </c>
      <c r="D6236">
        <v>3</v>
      </c>
      <c r="E6236">
        <v>2</v>
      </c>
      <c r="F6236" t="s">
        <v>1003</v>
      </c>
      <c r="G6236" s="3" t="s">
        <v>791</v>
      </c>
      <c r="H6236" s="3">
        <v>5</v>
      </c>
      <c r="I6236" s="9"/>
    </row>
    <row r="6237" spans="1:9">
      <c r="A6237" s="1" t="s">
        <v>8</v>
      </c>
      <c r="B6237" s="1" t="s">
        <v>1002</v>
      </c>
      <c r="C6237" t="str">
        <f t="shared" si="97"/>
        <v xml:space="preserve"> </v>
      </c>
      <c r="D6237" s="1">
        <v>3</v>
      </c>
      <c r="E6237" s="1">
        <v>2</v>
      </c>
      <c r="F6237" s="1" t="s">
        <v>1003</v>
      </c>
      <c r="G6237" s="3"/>
      <c r="H6237" s="3">
        <v>0</v>
      </c>
      <c r="I6237" s="9"/>
    </row>
    <row r="6238" spans="1:9">
      <c r="A6238" t="s">
        <v>8</v>
      </c>
      <c r="B6238" t="s">
        <v>1002</v>
      </c>
      <c r="C6238" t="str">
        <f t="shared" si="97"/>
        <v xml:space="preserve"> </v>
      </c>
      <c r="D6238">
        <v>3</v>
      </c>
      <c r="E6238">
        <v>2</v>
      </c>
      <c r="F6238" t="s">
        <v>1003</v>
      </c>
      <c r="G6238" s="3"/>
      <c r="H6238" s="3">
        <v>0</v>
      </c>
      <c r="I6238" s="9"/>
    </row>
    <row r="6239" spans="1:9">
      <c r="A6239" s="1" t="s">
        <v>8</v>
      </c>
      <c r="B6239" s="1" t="s">
        <v>1002</v>
      </c>
      <c r="C6239" t="str">
        <f t="shared" si="97"/>
        <v xml:space="preserve"> </v>
      </c>
      <c r="D6239" s="1">
        <v>3</v>
      </c>
      <c r="E6239" s="1">
        <v>2</v>
      </c>
      <c r="F6239" s="1" t="s">
        <v>1003</v>
      </c>
      <c r="G6239" s="3"/>
      <c r="H6239" s="3">
        <v>0</v>
      </c>
      <c r="I6239" s="9"/>
    </row>
    <row r="6240" spans="1:9">
      <c r="A6240" t="s">
        <v>8</v>
      </c>
      <c r="B6240" t="s">
        <v>1002</v>
      </c>
      <c r="C6240" t="str">
        <f t="shared" si="97"/>
        <v xml:space="preserve"> </v>
      </c>
      <c r="D6240">
        <v>3</v>
      </c>
      <c r="E6240">
        <v>2</v>
      </c>
      <c r="F6240" t="s">
        <v>1003</v>
      </c>
      <c r="G6240" s="3"/>
      <c r="H6240" s="3">
        <v>0</v>
      </c>
      <c r="I6240" s="9"/>
    </row>
    <row r="6241" spans="1:9">
      <c r="A6241" s="1" t="s">
        <v>8</v>
      </c>
      <c r="B6241" s="1" t="s">
        <v>1002</v>
      </c>
      <c r="C6241" t="str">
        <f t="shared" si="97"/>
        <v xml:space="preserve"> </v>
      </c>
      <c r="D6241" s="1">
        <v>3</v>
      </c>
      <c r="E6241" s="1">
        <v>2</v>
      </c>
      <c r="F6241" s="1" t="s">
        <v>1003</v>
      </c>
      <c r="G6241" s="3"/>
      <c r="H6241" s="3">
        <v>0</v>
      </c>
      <c r="I6241" s="9"/>
    </row>
    <row r="6242" spans="1:9">
      <c r="A6242" t="s">
        <v>8</v>
      </c>
      <c r="B6242" t="s">
        <v>1002</v>
      </c>
      <c r="C6242" t="str">
        <f t="shared" si="97"/>
        <v xml:space="preserve"> </v>
      </c>
      <c r="D6242">
        <v>3</v>
      </c>
      <c r="E6242">
        <v>2</v>
      </c>
      <c r="F6242" t="s">
        <v>1003</v>
      </c>
      <c r="G6242" s="3"/>
      <c r="H6242" s="3">
        <v>0</v>
      </c>
      <c r="I6242" s="9"/>
    </row>
    <row r="6243" spans="1:9">
      <c r="A6243" s="1" t="s">
        <v>8</v>
      </c>
      <c r="B6243" s="1" t="s">
        <v>1002</v>
      </c>
      <c r="C6243" t="str">
        <f t="shared" si="97"/>
        <v xml:space="preserve"> </v>
      </c>
      <c r="D6243" s="1">
        <v>3</v>
      </c>
      <c r="E6243" s="1">
        <v>2</v>
      </c>
      <c r="F6243" s="1" t="s">
        <v>1003</v>
      </c>
      <c r="G6243" s="3"/>
      <c r="H6243" s="3">
        <v>0</v>
      </c>
      <c r="I6243" s="9"/>
    </row>
    <row r="6244" spans="1:9">
      <c r="A6244" t="s">
        <v>8</v>
      </c>
      <c r="B6244" t="s">
        <v>1002</v>
      </c>
      <c r="C6244" t="str">
        <f t="shared" si="97"/>
        <v xml:space="preserve"> </v>
      </c>
      <c r="D6244">
        <v>3</v>
      </c>
      <c r="E6244">
        <v>2</v>
      </c>
      <c r="F6244" t="s">
        <v>1003</v>
      </c>
      <c r="G6244" s="3"/>
      <c r="H6244" s="3">
        <v>0</v>
      </c>
      <c r="I6244" s="9"/>
    </row>
    <row r="6245" spans="1:9">
      <c r="A6245" s="1" t="s">
        <v>8</v>
      </c>
      <c r="B6245" s="1" t="s">
        <v>1002</v>
      </c>
      <c r="C6245" t="str">
        <f t="shared" si="97"/>
        <v xml:space="preserve"> </v>
      </c>
      <c r="D6245" s="1">
        <v>3</v>
      </c>
      <c r="E6245" s="1">
        <v>2</v>
      </c>
      <c r="F6245" s="1" t="s">
        <v>1003</v>
      </c>
      <c r="G6245" s="3"/>
      <c r="H6245" s="3">
        <v>0</v>
      </c>
      <c r="I6245" s="9"/>
    </row>
    <row r="6246" spans="1:9">
      <c r="A6246" t="s">
        <v>8</v>
      </c>
      <c r="B6246" t="s">
        <v>1002</v>
      </c>
      <c r="C6246" t="str">
        <f t="shared" si="97"/>
        <v>2385</v>
      </c>
      <c r="D6246">
        <v>3</v>
      </c>
      <c r="E6246">
        <v>2</v>
      </c>
      <c r="F6246" t="s">
        <v>1003</v>
      </c>
      <c r="G6246" t="s">
        <v>15</v>
      </c>
      <c r="H6246" s="2">
        <f>H6230-SUMIF(G6231:G6245,"&lt;&gt;",H6231:H6245)</f>
        <v>0</v>
      </c>
    </row>
    <row r="6247" spans="1:9">
      <c r="A6247" s="1"/>
      <c r="B6247" s="1"/>
      <c r="C6247" t="str">
        <f t="shared" si="97"/>
        <v xml:space="preserve"> </v>
      </c>
      <c r="D6247" s="1"/>
      <c r="E6247" s="1"/>
      <c r="F6247" s="1"/>
      <c r="G6247" s="1"/>
      <c r="H6247" s="1"/>
      <c r="I6247" s="43"/>
    </row>
    <row r="6248" spans="1:9" ht="45.75">
      <c r="A6248" t="s">
        <v>8</v>
      </c>
      <c r="B6248" t="s">
        <v>1005</v>
      </c>
      <c r="C6248" t="str">
        <f t="shared" si="97"/>
        <v xml:space="preserve"> </v>
      </c>
      <c r="D6248">
        <v>1</v>
      </c>
      <c r="E6248">
        <v>1</v>
      </c>
      <c r="F6248" t="s">
        <v>1006</v>
      </c>
      <c r="G6248" t="s">
        <v>13</v>
      </c>
      <c r="H6248" s="2">
        <f>VLOOKUP(B6248,'uc_2024-25'!D:U, 18, FALSE)</f>
        <v>56</v>
      </c>
      <c r="I6248" s="9" t="s">
        <v>1004</v>
      </c>
    </row>
    <row r="6249" spans="1:9">
      <c r="A6249" s="1" t="s">
        <v>8</v>
      </c>
      <c r="B6249" s="1" t="s">
        <v>1005</v>
      </c>
      <c r="C6249" t="str">
        <f t="shared" si="97"/>
        <v xml:space="preserve"> </v>
      </c>
      <c r="D6249" s="1">
        <v>1</v>
      </c>
      <c r="E6249" s="1">
        <v>1</v>
      </c>
      <c r="F6249" s="1" t="s">
        <v>1006</v>
      </c>
      <c r="G6249" s="4" t="str">
        <f>VLOOKUP(B6248,'uc_2024-25'!D:AB, 25, FALSE)</f>
        <v>Maria Teresa Marques Ferreira</v>
      </c>
      <c r="H6249" s="3">
        <v>28</v>
      </c>
      <c r="I6249" s="9"/>
    </row>
    <row r="6250" spans="1:9">
      <c r="A6250" t="s">
        <v>8</v>
      </c>
      <c r="B6250" t="s">
        <v>1005</v>
      </c>
      <c r="C6250" t="str">
        <f t="shared" si="97"/>
        <v xml:space="preserve"> </v>
      </c>
      <c r="D6250">
        <v>1</v>
      </c>
      <c r="E6250">
        <v>1</v>
      </c>
      <c r="F6250" t="s">
        <v>1006</v>
      </c>
      <c r="G6250" s="3" t="s">
        <v>400</v>
      </c>
      <c r="H6250" s="3">
        <v>6</v>
      </c>
      <c r="I6250" s="9"/>
    </row>
    <row r="6251" spans="1:9">
      <c r="A6251" s="1" t="s">
        <v>8</v>
      </c>
      <c r="B6251" s="1" t="s">
        <v>1005</v>
      </c>
      <c r="C6251" t="str">
        <f t="shared" si="97"/>
        <v xml:space="preserve"> </v>
      </c>
      <c r="D6251" s="1">
        <v>1</v>
      </c>
      <c r="E6251" s="1">
        <v>1</v>
      </c>
      <c r="F6251" s="1" t="s">
        <v>1006</v>
      </c>
      <c r="G6251" s="3" t="s">
        <v>625</v>
      </c>
      <c r="H6251" s="3">
        <v>6</v>
      </c>
      <c r="I6251" s="9"/>
    </row>
    <row r="6252" spans="1:9">
      <c r="A6252" t="s">
        <v>8</v>
      </c>
      <c r="B6252" t="s">
        <v>1005</v>
      </c>
      <c r="C6252" t="str">
        <f t="shared" si="97"/>
        <v xml:space="preserve"> </v>
      </c>
      <c r="D6252">
        <v>1</v>
      </c>
      <c r="E6252">
        <v>1</v>
      </c>
      <c r="F6252" t="s">
        <v>1006</v>
      </c>
      <c r="G6252" s="3" t="s">
        <v>988</v>
      </c>
      <c r="H6252" s="3">
        <v>6</v>
      </c>
      <c r="I6252" s="9"/>
    </row>
    <row r="6253" spans="1:9">
      <c r="A6253" s="1" t="s">
        <v>8</v>
      </c>
      <c r="B6253" s="1" t="s">
        <v>1005</v>
      </c>
      <c r="C6253" t="str">
        <f t="shared" si="97"/>
        <v xml:space="preserve"> </v>
      </c>
      <c r="D6253" s="1">
        <v>1</v>
      </c>
      <c r="E6253" s="1">
        <v>1</v>
      </c>
      <c r="F6253" s="1" t="s">
        <v>1006</v>
      </c>
      <c r="G6253" s="3" t="s">
        <v>562</v>
      </c>
      <c r="H6253" s="3">
        <v>5</v>
      </c>
      <c r="I6253" s="9"/>
    </row>
    <row r="6254" spans="1:9">
      <c r="A6254" t="s">
        <v>8</v>
      </c>
      <c r="B6254" t="s">
        <v>1005</v>
      </c>
      <c r="C6254" t="str">
        <f t="shared" si="97"/>
        <v xml:space="preserve"> </v>
      </c>
      <c r="D6254">
        <v>1</v>
      </c>
      <c r="E6254">
        <v>1</v>
      </c>
      <c r="F6254" t="s">
        <v>1006</v>
      </c>
      <c r="G6254" s="3" t="s">
        <v>791</v>
      </c>
      <c r="H6254" s="3">
        <v>5</v>
      </c>
      <c r="I6254" s="9"/>
    </row>
    <row r="6255" spans="1:9">
      <c r="A6255" s="1" t="s">
        <v>8</v>
      </c>
      <c r="B6255" s="1" t="s">
        <v>1005</v>
      </c>
      <c r="C6255" t="str">
        <f t="shared" si="97"/>
        <v xml:space="preserve"> </v>
      </c>
      <c r="D6255" s="1">
        <v>1</v>
      </c>
      <c r="E6255" s="1">
        <v>1</v>
      </c>
      <c r="F6255" s="1" t="s">
        <v>1006</v>
      </c>
      <c r="G6255" s="3"/>
      <c r="H6255" s="3">
        <v>0</v>
      </c>
      <c r="I6255" s="9"/>
    </row>
    <row r="6256" spans="1:9">
      <c r="A6256" t="s">
        <v>8</v>
      </c>
      <c r="B6256" t="s">
        <v>1005</v>
      </c>
      <c r="C6256" t="str">
        <f t="shared" si="97"/>
        <v xml:space="preserve"> </v>
      </c>
      <c r="D6256">
        <v>1</v>
      </c>
      <c r="E6256">
        <v>1</v>
      </c>
      <c r="F6256" t="s">
        <v>1006</v>
      </c>
      <c r="G6256" s="3"/>
      <c r="H6256" s="3">
        <v>0</v>
      </c>
      <c r="I6256" s="9"/>
    </row>
    <row r="6257" spans="1:9">
      <c r="A6257" s="1" t="s">
        <v>8</v>
      </c>
      <c r="B6257" s="1" t="s">
        <v>1005</v>
      </c>
      <c r="C6257" t="str">
        <f t="shared" si="97"/>
        <v xml:space="preserve"> </v>
      </c>
      <c r="D6257" s="1">
        <v>1</v>
      </c>
      <c r="E6257" s="1">
        <v>1</v>
      </c>
      <c r="F6257" s="1" t="s">
        <v>1006</v>
      </c>
      <c r="G6257" s="3"/>
      <c r="H6257" s="3">
        <v>0</v>
      </c>
      <c r="I6257" s="9"/>
    </row>
    <row r="6258" spans="1:9">
      <c r="A6258" t="s">
        <v>8</v>
      </c>
      <c r="B6258" t="s">
        <v>1005</v>
      </c>
      <c r="C6258" t="str">
        <f t="shared" si="97"/>
        <v xml:space="preserve"> </v>
      </c>
      <c r="D6258">
        <v>1</v>
      </c>
      <c r="E6258">
        <v>1</v>
      </c>
      <c r="F6258" t="s">
        <v>1006</v>
      </c>
      <c r="G6258" s="3"/>
      <c r="H6258" s="3">
        <v>0</v>
      </c>
      <c r="I6258" s="9"/>
    </row>
    <row r="6259" spans="1:9">
      <c r="A6259" s="1" t="s">
        <v>8</v>
      </c>
      <c r="B6259" s="1" t="s">
        <v>1005</v>
      </c>
      <c r="C6259" t="str">
        <f t="shared" si="97"/>
        <v xml:space="preserve"> </v>
      </c>
      <c r="D6259" s="1">
        <v>1</v>
      </c>
      <c r="E6259" s="1">
        <v>1</v>
      </c>
      <c r="F6259" s="1" t="s">
        <v>1006</v>
      </c>
      <c r="G6259" s="3"/>
      <c r="H6259" s="3">
        <v>0</v>
      </c>
      <c r="I6259" s="9"/>
    </row>
    <row r="6260" spans="1:9">
      <c r="A6260" t="s">
        <v>8</v>
      </c>
      <c r="B6260" t="s">
        <v>1005</v>
      </c>
      <c r="C6260" t="str">
        <f t="shared" si="97"/>
        <v xml:space="preserve"> </v>
      </c>
      <c r="D6260">
        <v>1</v>
      </c>
      <c r="E6260">
        <v>1</v>
      </c>
      <c r="F6260" t="s">
        <v>1006</v>
      </c>
      <c r="G6260" s="3"/>
      <c r="H6260" s="3">
        <v>0</v>
      </c>
      <c r="I6260" s="9"/>
    </row>
    <row r="6261" spans="1:9">
      <c r="A6261" s="1" t="s">
        <v>8</v>
      </c>
      <c r="B6261" s="1" t="s">
        <v>1005</v>
      </c>
      <c r="C6261" t="str">
        <f t="shared" si="97"/>
        <v xml:space="preserve"> </v>
      </c>
      <c r="D6261" s="1">
        <v>1</v>
      </c>
      <c r="E6261" s="1">
        <v>1</v>
      </c>
      <c r="F6261" s="1" t="s">
        <v>1006</v>
      </c>
      <c r="G6261" s="3"/>
      <c r="H6261" s="3">
        <v>0</v>
      </c>
      <c r="I6261" s="9"/>
    </row>
    <row r="6262" spans="1:9">
      <c r="A6262" t="s">
        <v>8</v>
      </c>
      <c r="B6262" t="s">
        <v>1005</v>
      </c>
      <c r="C6262" t="str">
        <f t="shared" si="97"/>
        <v xml:space="preserve"> </v>
      </c>
      <c r="D6262">
        <v>1</v>
      </c>
      <c r="E6262">
        <v>1</v>
      </c>
      <c r="F6262" t="s">
        <v>1006</v>
      </c>
      <c r="G6262" s="3"/>
      <c r="H6262" s="3">
        <v>0</v>
      </c>
      <c r="I6262" s="9"/>
    </row>
    <row r="6263" spans="1:9">
      <c r="A6263" s="1" t="s">
        <v>8</v>
      </c>
      <c r="B6263" s="1" t="s">
        <v>1005</v>
      </c>
      <c r="C6263" t="str">
        <f t="shared" si="97"/>
        <v xml:space="preserve"> </v>
      </c>
      <c r="D6263" s="1">
        <v>1</v>
      </c>
      <c r="E6263" s="1">
        <v>1</v>
      </c>
      <c r="F6263" s="1" t="s">
        <v>1006</v>
      </c>
      <c r="G6263" s="3"/>
      <c r="H6263" s="3">
        <v>0</v>
      </c>
      <c r="I6263" s="9"/>
    </row>
    <row r="6264" spans="1:9">
      <c r="A6264" t="s">
        <v>8</v>
      </c>
      <c r="B6264" t="s">
        <v>1005</v>
      </c>
      <c r="C6264" t="str">
        <f t="shared" si="97"/>
        <v>2378</v>
      </c>
      <c r="D6264">
        <v>1</v>
      </c>
      <c r="E6264">
        <v>1</v>
      </c>
      <c r="F6264" t="s">
        <v>1006</v>
      </c>
      <c r="G6264" t="s">
        <v>15</v>
      </c>
      <c r="H6264" s="2">
        <f>H6248-SUMIF(G6249:G6263,"&lt;&gt;",H6249:H6263)</f>
        <v>0</v>
      </c>
    </row>
    <row r="6265" spans="1:9">
      <c r="A6265" s="1"/>
      <c r="B6265" s="1"/>
      <c r="C6265" t="str">
        <f t="shared" si="97"/>
        <v xml:space="preserve"> </v>
      </c>
      <c r="D6265" s="1"/>
      <c r="E6265" s="1"/>
      <c r="F6265" s="1"/>
      <c r="G6265" s="1"/>
      <c r="H6265" s="1"/>
      <c r="I6265" s="43"/>
    </row>
    <row r="6266" spans="1:9">
      <c r="A6266" t="s">
        <v>8</v>
      </c>
      <c r="B6266" t="s">
        <v>1007</v>
      </c>
      <c r="C6266" t="str">
        <f t="shared" si="97"/>
        <v xml:space="preserve"> </v>
      </c>
      <c r="D6266">
        <v>1</v>
      </c>
      <c r="E6266">
        <v>2</v>
      </c>
      <c r="F6266" t="s">
        <v>1008</v>
      </c>
      <c r="G6266" t="s">
        <v>13</v>
      </c>
      <c r="H6266" s="2">
        <f>VLOOKUP(B6266,'uc_2024-25'!D:U, 18, FALSE)</f>
        <v>0</v>
      </c>
      <c r="I6266" s="9"/>
    </row>
    <row r="6267" spans="1:9">
      <c r="A6267" s="1" t="s">
        <v>8</v>
      </c>
      <c r="B6267" s="1" t="s">
        <v>1007</v>
      </c>
      <c r="C6267" t="str">
        <f t="shared" si="97"/>
        <v xml:space="preserve"> </v>
      </c>
      <c r="D6267" s="1">
        <v>1</v>
      </c>
      <c r="E6267" s="1">
        <v>2</v>
      </c>
      <c r="F6267" s="1" t="s">
        <v>1008</v>
      </c>
      <c r="G6267" s="4">
        <f>VLOOKUP(B6266,'uc_2024-25'!D:AB, 25, FALSE)</f>
        <v>0</v>
      </c>
      <c r="H6267" s="3">
        <v>0</v>
      </c>
      <c r="I6267" s="9"/>
    </row>
    <row r="6268" spans="1:9">
      <c r="A6268" t="s">
        <v>8</v>
      </c>
      <c r="B6268" t="s">
        <v>1007</v>
      </c>
      <c r="C6268" t="str">
        <f t="shared" si="97"/>
        <v xml:space="preserve"> </v>
      </c>
      <c r="D6268">
        <v>1</v>
      </c>
      <c r="E6268">
        <v>2</v>
      </c>
      <c r="F6268" t="s">
        <v>1008</v>
      </c>
      <c r="G6268" s="3"/>
      <c r="H6268" s="3">
        <v>0</v>
      </c>
      <c r="I6268" s="9"/>
    </row>
    <row r="6269" spans="1:9">
      <c r="A6269" s="1" t="s">
        <v>8</v>
      </c>
      <c r="B6269" s="1" t="s">
        <v>1007</v>
      </c>
      <c r="C6269" t="str">
        <f t="shared" si="97"/>
        <v xml:space="preserve"> </v>
      </c>
      <c r="D6269" s="1">
        <v>1</v>
      </c>
      <c r="E6269" s="1">
        <v>2</v>
      </c>
      <c r="F6269" s="1" t="s">
        <v>1008</v>
      </c>
      <c r="G6269" s="3"/>
      <c r="H6269" s="3">
        <v>0</v>
      </c>
      <c r="I6269" s="9"/>
    </row>
    <row r="6270" spans="1:9">
      <c r="A6270" t="s">
        <v>8</v>
      </c>
      <c r="B6270" t="s">
        <v>1007</v>
      </c>
      <c r="C6270" t="str">
        <f t="shared" si="97"/>
        <v xml:space="preserve"> </v>
      </c>
      <c r="D6270">
        <v>1</v>
      </c>
      <c r="E6270">
        <v>2</v>
      </c>
      <c r="F6270" t="s">
        <v>1008</v>
      </c>
      <c r="G6270" s="3"/>
      <c r="H6270" s="3">
        <v>0</v>
      </c>
      <c r="I6270" s="9"/>
    </row>
    <row r="6271" spans="1:9">
      <c r="A6271" s="1" t="s">
        <v>8</v>
      </c>
      <c r="B6271" s="1" t="s">
        <v>1007</v>
      </c>
      <c r="C6271" t="str">
        <f t="shared" si="97"/>
        <v xml:space="preserve"> </v>
      </c>
      <c r="D6271" s="1">
        <v>1</v>
      </c>
      <c r="E6271" s="1">
        <v>2</v>
      </c>
      <c r="F6271" s="1" t="s">
        <v>1008</v>
      </c>
      <c r="G6271" s="3"/>
      <c r="H6271" s="3">
        <v>0</v>
      </c>
      <c r="I6271" s="9"/>
    </row>
    <row r="6272" spans="1:9">
      <c r="A6272" t="s">
        <v>8</v>
      </c>
      <c r="B6272" t="s">
        <v>1007</v>
      </c>
      <c r="C6272" t="str">
        <f t="shared" si="97"/>
        <v xml:space="preserve"> </v>
      </c>
      <c r="D6272">
        <v>1</v>
      </c>
      <c r="E6272">
        <v>2</v>
      </c>
      <c r="F6272" t="s">
        <v>1008</v>
      </c>
      <c r="G6272" s="3"/>
      <c r="H6272" s="3">
        <v>0</v>
      </c>
      <c r="I6272" s="9"/>
    </row>
    <row r="6273" spans="1:9">
      <c r="A6273" s="1" t="s">
        <v>8</v>
      </c>
      <c r="B6273" s="1" t="s">
        <v>1007</v>
      </c>
      <c r="C6273" t="str">
        <f t="shared" si="97"/>
        <v xml:space="preserve"> </v>
      </c>
      <c r="D6273" s="1">
        <v>1</v>
      </c>
      <c r="E6273" s="1">
        <v>2</v>
      </c>
      <c r="F6273" s="1" t="s">
        <v>1008</v>
      </c>
      <c r="G6273" s="3"/>
      <c r="H6273" s="3">
        <v>0</v>
      </c>
      <c r="I6273" s="9"/>
    </row>
    <row r="6274" spans="1:9">
      <c r="A6274" t="s">
        <v>8</v>
      </c>
      <c r="B6274" t="s">
        <v>1007</v>
      </c>
      <c r="C6274" t="str">
        <f t="shared" si="97"/>
        <v xml:space="preserve"> </v>
      </c>
      <c r="D6274">
        <v>1</v>
      </c>
      <c r="E6274">
        <v>2</v>
      </c>
      <c r="F6274" t="s">
        <v>1008</v>
      </c>
      <c r="G6274" s="3"/>
      <c r="H6274" s="3">
        <v>0</v>
      </c>
      <c r="I6274" s="9"/>
    </row>
    <row r="6275" spans="1:9">
      <c r="A6275" s="1" t="s">
        <v>8</v>
      </c>
      <c r="B6275" s="1" t="s">
        <v>1007</v>
      </c>
      <c r="C6275" t="str">
        <f t="shared" ref="C6275:C6338" si="98">IF(G6275="Em falta (positivo); A mais (negativo):",B6275," ")</f>
        <v xml:space="preserve"> </v>
      </c>
      <c r="D6275" s="1">
        <v>1</v>
      </c>
      <c r="E6275" s="1">
        <v>2</v>
      </c>
      <c r="F6275" s="1" t="s">
        <v>1008</v>
      </c>
      <c r="G6275" s="3"/>
      <c r="H6275" s="3">
        <v>0</v>
      </c>
      <c r="I6275" s="9"/>
    </row>
    <row r="6276" spans="1:9">
      <c r="A6276" t="s">
        <v>8</v>
      </c>
      <c r="B6276" t="s">
        <v>1007</v>
      </c>
      <c r="C6276" t="str">
        <f t="shared" si="98"/>
        <v xml:space="preserve"> </v>
      </c>
      <c r="D6276">
        <v>1</v>
      </c>
      <c r="E6276">
        <v>2</v>
      </c>
      <c r="F6276" t="s">
        <v>1008</v>
      </c>
      <c r="G6276" s="3"/>
      <c r="H6276" s="3">
        <v>0</v>
      </c>
      <c r="I6276" s="9"/>
    </row>
    <row r="6277" spans="1:9">
      <c r="A6277" s="1" t="s">
        <v>8</v>
      </c>
      <c r="B6277" s="1" t="s">
        <v>1007</v>
      </c>
      <c r="C6277" t="str">
        <f t="shared" si="98"/>
        <v xml:space="preserve"> </v>
      </c>
      <c r="D6277" s="1">
        <v>1</v>
      </c>
      <c r="E6277" s="1">
        <v>2</v>
      </c>
      <c r="F6277" s="1" t="s">
        <v>1008</v>
      </c>
      <c r="G6277" s="3"/>
      <c r="H6277" s="3">
        <v>0</v>
      </c>
      <c r="I6277" s="9"/>
    </row>
    <row r="6278" spans="1:9">
      <c r="A6278" t="s">
        <v>8</v>
      </c>
      <c r="B6278" t="s">
        <v>1007</v>
      </c>
      <c r="C6278" t="str">
        <f t="shared" si="98"/>
        <v xml:space="preserve"> </v>
      </c>
      <c r="D6278">
        <v>1</v>
      </c>
      <c r="E6278">
        <v>2</v>
      </c>
      <c r="F6278" t="s">
        <v>1008</v>
      </c>
      <c r="G6278" s="3"/>
      <c r="H6278" s="3">
        <v>0</v>
      </c>
      <c r="I6278" s="9"/>
    </row>
    <row r="6279" spans="1:9">
      <c r="A6279" s="1" t="s">
        <v>8</v>
      </c>
      <c r="B6279" s="1" t="s">
        <v>1007</v>
      </c>
      <c r="C6279" t="str">
        <f t="shared" si="98"/>
        <v xml:space="preserve"> </v>
      </c>
      <c r="D6279" s="1">
        <v>1</v>
      </c>
      <c r="E6279" s="1">
        <v>2</v>
      </c>
      <c r="F6279" s="1" t="s">
        <v>1008</v>
      </c>
      <c r="G6279" s="3"/>
      <c r="H6279" s="3">
        <v>0</v>
      </c>
      <c r="I6279" s="9"/>
    </row>
    <row r="6280" spans="1:9">
      <c r="A6280" t="s">
        <v>8</v>
      </c>
      <c r="B6280" t="s">
        <v>1007</v>
      </c>
      <c r="C6280" t="str">
        <f t="shared" si="98"/>
        <v xml:space="preserve"> </v>
      </c>
      <c r="D6280">
        <v>1</v>
      </c>
      <c r="E6280">
        <v>2</v>
      </c>
      <c r="F6280" t="s">
        <v>1008</v>
      </c>
      <c r="G6280" s="3"/>
      <c r="H6280" s="3">
        <v>0</v>
      </c>
      <c r="I6280" s="9"/>
    </row>
    <row r="6281" spans="1:9">
      <c r="A6281" s="1" t="s">
        <v>8</v>
      </c>
      <c r="B6281" s="1" t="s">
        <v>1007</v>
      </c>
      <c r="C6281" t="str">
        <f t="shared" si="98"/>
        <v xml:space="preserve"> </v>
      </c>
      <c r="D6281" s="1">
        <v>1</v>
      </c>
      <c r="E6281" s="1">
        <v>2</v>
      </c>
      <c r="F6281" s="1" t="s">
        <v>1008</v>
      </c>
      <c r="G6281" s="3"/>
      <c r="H6281" s="3">
        <v>0</v>
      </c>
      <c r="I6281" s="9"/>
    </row>
    <row r="6282" spans="1:9">
      <c r="A6282" t="s">
        <v>8</v>
      </c>
      <c r="B6282" t="s">
        <v>1007</v>
      </c>
      <c r="C6282" t="str">
        <f t="shared" si="98"/>
        <v>cod99957098</v>
      </c>
      <c r="D6282">
        <v>1</v>
      </c>
      <c r="E6282">
        <v>2</v>
      </c>
      <c r="F6282" t="s">
        <v>1008</v>
      </c>
      <c r="G6282" t="s">
        <v>15</v>
      </c>
      <c r="H6282" s="2">
        <f>H6266-SUMIF(G6267:G6281,"&lt;&gt;",H6267:H6281)</f>
        <v>0</v>
      </c>
    </row>
    <row r="6283" spans="1:9">
      <c r="A6283" s="1"/>
      <c r="B6283" s="1"/>
      <c r="C6283" t="str">
        <f t="shared" si="98"/>
        <v xml:space="preserve"> </v>
      </c>
      <c r="D6283" s="1"/>
      <c r="E6283" s="1"/>
      <c r="F6283" s="1"/>
      <c r="G6283" s="1"/>
      <c r="H6283" s="1"/>
      <c r="I6283" s="43"/>
    </row>
    <row r="6284" spans="1:9">
      <c r="A6284" t="s">
        <v>8</v>
      </c>
      <c r="B6284" t="s">
        <v>1009</v>
      </c>
      <c r="C6284" t="str">
        <f t="shared" si="98"/>
        <v xml:space="preserve"> </v>
      </c>
      <c r="D6284" t="s">
        <v>10</v>
      </c>
      <c r="E6284" t="s">
        <v>10</v>
      </c>
      <c r="F6284" t="s">
        <v>1010</v>
      </c>
      <c r="G6284" t="s">
        <v>13</v>
      </c>
      <c r="H6284" s="2">
        <f>VLOOKUP(B6284,'uc_2024-25'!D:U, 18, FALSE)</f>
        <v>0</v>
      </c>
      <c r="I6284" s="9"/>
    </row>
    <row r="6285" spans="1:9">
      <c r="A6285" s="1" t="s">
        <v>8</v>
      </c>
      <c r="B6285" s="1" t="s">
        <v>1009</v>
      </c>
      <c r="C6285" t="str">
        <f t="shared" si="98"/>
        <v xml:space="preserve"> </v>
      </c>
      <c r="D6285" s="1" t="s">
        <v>10</v>
      </c>
      <c r="E6285" s="1" t="s">
        <v>10</v>
      </c>
      <c r="F6285" s="1" t="s">
        <v>1010</v>
      </c>
      <c r="G6285" s="4">
        <f>VLOOKUP(B6284,'uc_2024-25'!D:AB, 25, FALSE)</f>
        <v>0</v>
      </c>
      <c r="H6285" s="3">
        <v>0</v>
      </c>
      <c r="I6285" s="9"/>
    </row>
    <row r="6286" spans="1:9">
      <c r="A6286" t="s">
        <v>8</v>
      </c>
      <c r="B6286" t="s">
        <v>1009</v>
      </c>
      <c r="C6286" t="str">
        <f t="shared" si="98"/>
        <v xml:space="preserve"> </v>
      </c>
      <c r="D6286" t="s">
        <v>10</v>
      </c>
      <c r="E6286" t="s">
        <v>10</v>
      </c>
      <c r="F6286" t="s">
        <v>1010</v>
      </c>
      <c r="G6286" s="3"/>
      <c r="H6286" s="3">
        <v>0</v>
      </c>
      <c r="I6286" s="9"/>
    </row>
    <row r="6287" spans="1:9">
      <c r="A6287" s="1" t="s">
        <v>8</v>
      </c>
      <c r="B6287" s="1" t="s">
        <v>1009</v>
      </c>
      <c r="C6287" t="str">
        <f t="shared" si="98"/>
        <v xml:space="preserve"> </v>
      </c>
      <c r="D6287" s="1" t="s">
        <v>10</v>
      </c>
      <c r="E6287" s="1" t="s">
        <v>10</v>
      </c>
      <c r="F6287" s="1" t="s">
        <v>1010</v>
      </c>
      <c r="G6287" s="3"/>
      <c r="H6287" s="3">
        <v>0</v>
      </c>
      <c r="I6287" s="9"/>
    </row>
    <row r="6288" spans="1:9">
      <c r="A6288" t="s">
        <v>8</v>
      </c>
      <c r="B6288" t="s">
        <v>1009</v>
      </c>
      <c r="C6288" t="str">
        <f t="shared" si="98"/>
        <v xml:space="preserve"> </v>
      </c>
      <c r="D6288" t="s">
        <v>10</v>
      </c>
      <c r="E6288" t="s">
        <v>10</v>
      </c>
      <c r="F6288" t="s">
        <v>1010</v>
      </c>
      <c r="G6288" s="3"/>
      <c r="H6288" s="3">
        <v>0</v>
      </c>
      <c r="I6288" s="9"/>
    </row>
    <row r="6289" spans="1:9">
      <c r="A6289" s="1" t="s">
        <v>8</v>
      </c>
      <c r="B6289" s="1" t="s">
        <v>1009</v>
      </c>
      <c r="C6289" t="str">
        <f t="shared" si="98"/>
        <v xml:space="preserve"> </v>
      </c>
      <c r="D6289" s="1" t="s">
        <v>10</v>
      </c>
      <c r="E6289" s="1" t="s">
        <v>10</v>
      </c>
      <c r="F6289" s="1" t="s">
        <v>1010</v>
      </c>
      <c r="G6289" s="3"/>
      <c r="H6289" s="3">
        <v>0</v>
      </c>
      <c r="I6289" s="9"/>
    </row>
    <row r="6290" spans="1:9">
      <c r="A6290" t="s">
        <v>8</v>
      </c>
      <c r="B6290" t="s">
        <v>1009</v>
      </c>
      <c r="C6290" t="str">
        <f t="shared" si="98"/>
        <v xml:space="preserve"> </v>
      </c>
      <c r="D6290" t="s">
        <v>10</v>
      </c>
      <c r="E6290" t="s">
        <v>10</v>
      </c>
      <c r="F6290" t="s">
        <v>1010</v>
      </c>
      <c r="G6290" s="3"/>
      <c r="H6290" s="3">
        <v>0</v>
      </c>
      <c r="I6290" s="9"/>
    </row>
    <row r="6291" spans="1:9">
      <c r="A6291" s="1" t="s">
        <v>8</v>
      </c>
      <c r="B6291" s="1" t="s">
        <v>1009</v>
      </c>
      <c r="C6291" t="str">
        <f t="shared" si="98"/>
        <v xml:space="preserve"> </v>
      </c>
      <c r="D6291" s="1" t="s">
        <v>10</v>
      </c>
      <c r="E6291" s="1" t="s">
        <v>10</v>
      </c>
      <c r="F6291" s="1" t="s">
        <v>1010</v>
      </c>
      <c r="G6291" s="3"/>
      <c r="H6291" s="3">
        <v>0</v>
      </c>
      <c r="I6291" s="9"/>
    </row>
    <row r="6292" spans="1:9">
      <c r="A6292" t="s">
        <v>8</v>
      </c>
      <c r="B6292" t="s">
        <v>1009</v>
      </c>
      <c r="C6292" t="str">
        <f t="shared" si="98"/>
        <v xml:space="preserve"> </v>
      </c>
      <c r="D6292" t="s">
        <v>10</v>
      </c>
      <c r="E6292" t="s">
        <v>10</v>
      </c>
      <c r="F6292" t="s">
        <v>1010</v>
      </c>
      <c r="G6292" s="3"/>
      <c r="H6292" s="3">
        <v>0</v>
      </c>
      <c r="I6292" s="9"/>
    </row>
    <row r="6293" spans="1:9">
      <c r="A6293" s="1" t="s">
        <v>8</v>
      </c>
      <c r="B6293" s="1" t="s">
        <v>1009</v>
      </c>
      <c r="C6293" t="str">
        <f t="shared" si="98"/>
        <v xml:space="preserve"> </v>
      </c>
      <c r="D6293" s="1" t="s">
        <v>10</v>
      </c>
      <c r="E6293" s="1" t="s">
        <v>10</v>
      </c>
      <c r="F6293" s="1" t="s">
        <v>1010</v>
      </c>
      <c r="G6293" s="3"/>
      <c r="H6293" s="3">
        <v>0</v>
      </c>
      <c r="I6293" s="9"/>
    </row>
    <row r="6294" spans="1:9">
      <c r="A6294" t="s">
        <v>8</v>
      </c>
      <c r="B6294" t="s">
        <v>1009</v>
      </c>
      <c r="C6294" t="str">
        <f t="shared" si="98"/>
        <v xml:space="preserve"> </v>
      </c>
      <c r="D6294" t="s">
        <v>10</v>
      </c>
      <c r="E6294" t="s">
        <v>10</v>
      </c>
      <c r="F6294" t="s">
        <v>1010</v>
      </c>
      <c r="G6294" s="3"/>
      <c r="H6294" s="3">
        <v>0</v>
      </c>
      <c r="I6294" s="9"/>
    </row>
    <row r="6295" spans="1:9">
      <c r="A6295" s="1" t="s">
        <v>8</v>
      </c>
      <c r="B6295" s="1" t="s">
        <v>1009</v>
      </c>
      <c r="C6295" t="str">
        <f t="shared" si="98"/>
        <v xml:space="preserve"> </v>
      </c>
      <c r="D6295" s="1" t="s">
        <v>10</v>
      </c>
      <c r="E6295" s="1" t="s">
        <v>10</v>
      </c>
      <c r="F6295" s="1" t="s">
        <v>1010</v>
      </c>
      <c r="G6295" s="3"/>
      <c r="H6295" s="3">
        <v>0</v>
      </c>
      <c r="I6295" s="9"/>
    </row>
    <row r="6296" spans="1:9">
      <c r="A6296" t="s">
        <v>8</v>
      </c>
      <c r="B6296" t="s">
        <v>1009</v>
      </c>
      <c r="C6296" t="str">
        <f t="shared" si="98"/>
        <v xml:space="preserve"> </v>
      </c>
      <c r="D6296" t="s">
        <v>10</v>
      </c>
      <c r="E6296" t="s">
        <v>10</v>
      </c>
      <c r="F6296" t="s">
        <v>1010</v>
      </c>
      <c r="G6296" s="3"/>
      <c r="H6296" s="3">
        <v>0</v>
      </c>
      <c r="I6296" s="9"/>
    </row>
    <row r="6297" spans="1:9">
      <c r="A6297" s="1" t="s">
        <v>8</v>
      </c>
      <c r="B6297" s="1" t="s">
        <v>1009</v>
      </c>
      <c r="C6297" t="str">
        <f t="shared" si="98"/>
        <v xml:space="preserve"> </v>
      </c>
      <c r="D6297" s="1" t="s">
        <v>10</v>
      </c>
      <c r="E6297" s="1" t="s">
        <v>10</v>
      </c>
      <c r="F6297" s="1" t="s">
        <v>1010</v>
      </c>
      <c r="G6297" s="3"/>
      <c r="H6297" s="3">
        <v>0</v>
      </c>
      <c r="I6297" s="9"/>
    </row>
    <row r="6298" spans="1:9">
      <c r="A6298" t="s">
        <v>8</v>
      </c>
      <c r="B6298" t="s">
        <v>1009</v>
      </c>
      <c r="C6298" t="str">
        <f t="shared" si="98"/>
        <v xml:space="preserve"> </v>
      </c>
      <c r="D6298" t="s">
        <v>10</v>
      </c>
      <c r="E6298" t="s">
        <v>10</v>
      </c>
      <c r="F6298" t="s">
        <v>1010</v>
      </c>
      <c r="G6298" s="3"/>
      <c r="H6298" s="3">
        <v>0</v>
      </c>
      <c r="I6298" s="9"/>
    </row>
    <row r="6299" spans="1:9">
      <c r="A6299" s="1" t="s">
        <v>8</v>
      </c>
      <c r="B6299" s="1" t="s">
        <v>1009</v>
      </c>
      <c r="C6299" t="str">
        <f t="shared" si="98"/>
        <v xml:space="preserve"> </v>
      </c>
      <c r="D6299" s="1" t="s">
        <v>10</v>
      </c>
      <c r="E6299" s="1" t="s">
        <v>10</v>
      </c>
      <c r="F6299" s="1" t="s">
        <v>1010</v>
      </c>
      <c r="G6299" s="3"/>
      <c r="H6299" s="3">
        <v>0</v>
      </c>
      <c r="I6299" s="9"/>
    </row>
    <row r="6300" spans="1:9">
      <c r="A6300" t="s">
        <v>8</v>
      </c>
      <c r="B6300" t="s">
        <v>1009</v>
      </c>
      <c r="C6300" t="str">
        <f t="shared" si="98"/>
        <v>2254</v>
      </c>
      <c r="D6300" t="s">
        <v>10</v>
      </c>
      <c r="E6300" t="s">
        <v>10</v>
      </c>
      <c r="F6300" t="s">
        <v>1010</v>
      </c>
      <c r="G6300" t="s">
        <v>15</v>
      </c>
      <c r="H6300" s="2">
        <f>H6284-SUMIF(G6285:G6299,"&lt;&gt;",H6285:H6299)</f>
        <v>0</v>
      </c>
    </row>
    <row r="6301" spans="1:9">
      <c r="A6301" s="1"/>
      <c r="B6301" s="1"/>
      <c r="C6301" t="str">
        <f t="shared" si="98"/>
        <v xml:space="preserve"> </v>
      </c>
      <c r="D6301" s="1"/>
      <c r="E6301" s="1"/>
      <c r="F6301" s="1"/>
      <c r="G6301" s="1"/>
      <c r="H6301" s="1"/>
      <c r="I6301" s="43"/>
    </row>
    <row r="6302" spans="1:9">
      <c r="A6302" t="s">
        <v>8</v>
      </c>
      <c r="B6302" t="s">
        <v>1011</v>
      </c>
      <c r="C6302" t="str">
        <f t="shared" si="98"/>
        <v xml:space="preserve"> </v>
      </c>
      <c r="D6302" t="s">
        <v>10</v>
      </c>
      <c r="E6302" t="s">
        <v>11</v>
      </c>
      <c r="F6302" t="s">
        <v>1012</v>
      </c>
      <c r="G6302" t="s">
        <v>13</v>
      </c>
      <c r="H6302" s="2">
        <f>VLOOKUP(B6302,'uc_2024-25'!D:U, 18, FALSE)</f>
        <v>0</v>
      </c>
      <c r="I6302" s="9"/>
    </row>
    <row r="6303" spans="1:9">
      <c r="A6303" s="1" t="s">
        <v>8</v>
      </c>
      <c r="B6303" s="1" t="s">
        <v>1011</v>
      </c>
      <c r="C6303" t="str">
        <f t="shared" si="98"/>
        <v xml:space="preserve"> </v>
      </c>
      <c r="D6303" s="1" t="s">
        <v>10</v>
      </c>
      <c r="E6303" s="1" t="s">
        <v>11</v>
      </c>
      <c r="F6303" s="1" t="s">
        <v>1012</v>
      </c>
      <c r="G6303" s="4">
        <f>VLOOKUP(B6302,'uc_2024-25'!D:AB, 25, FALSE)</f>
        <v>0</v>
      </c>
      <c r="H6303" s="3">
        <v>0</v>
      </c>
      <c r="I6303" s="9"/>
    </row>
    <row r="6304" spans="1:9">
      <c r="A6304" t="s">
        <v>8</v>
      </c>
      <c r="B6304" t="s">
        <v>1011</v>
      </c>
      <c r="C6304" t="str">
        <f t="shared" si="98"/>
        <v xml:space="preserve"> </v>
      </c>
      <c r="D6304" t="s">
        <v>10</v>
      </c>
      <c r="E6304" t="s">
        <v>11</v>
      </c>
      <c r="F6304" t="s">
        <v>1012</v>
      </c>
      <c r="G6304" s="3"/>
      <c r="H6304" s="3">
        <v>0</v>
      </c>
      <c r="I6304" s="9"/>
    </row>
    <row r="6305" spans="1:9">
      <c r="A6305" s="1" t="s">
        <v>8</v>
      </c>
      <c r="B6305" s="1" t="s">
        <v>1011</v>
      </c>
      <c r="C6305" t="str">
        <f t="shared" si="98"/>
        <v xml:space="preserve"> </v>
      </c>
      <c r="D6305" s="1" t="s">
        <v>10</v>
      </c>
      <c r="E6305" s="1" t="s">
        <v>11</v>
      </c>
      <c r="F6305" s="1" t="s">
        <v>1012</v>
      </c>
      <c r="G6305" s="3"/>
      <c r="H6305" s="3">
        <v>0</v>
      </c>
      <c r="I6305" s="9"/>
    </row>
    <row r="6306" spans="1:9">
      <c r="A6306" t="s">
        <v>8</v>
      </c>
      <c r="B6306" t="s">
        <v>1011</v>
      </c>
      <c r="C6306" t="str">
        <f t="shared" si="98"/>
        <v xml:space="preserve"> </v>
      </c>
      <c r="D6306" t="s">
        <v>10</v>
      </c>
      <c r="E6306" t="s">
        <v>11</v>
      </c>
      <c r="F6306" t="s">
        <v>1012</v>
      </c>
      <c r="G6306" s="3"/>
      <c r="H6306" s="3">
        <v>0</v>
      </c>
      <c r="I6306" s="9"/>
    </row>
    <row r="6307" spans="1:9">
      <c r="A6307" s="1" t="s">
        <v>8</v>
      </c>
      <c r="B6307" s="1" t="s">
        <v>1011</v>
      </c>
      <c r="C6307" t="str">
        <f t="shared" si="98"/>
        <v xml:space="preserve"> </v>
      </c>
      <c r="D6307" s="1" t="s">
        <v>10</v>
      </c>
      <c r="E6307" s="1" t="s">
        <v>11</v>
      </c>
      <c r="F6307" s="1" t="s">
        <v>1012</v>
      </c>
      <c r="G6307" s="3"/>
      <c r="H6307" s="3">
        <v>0</v>
      </c>
      <c r="I6307" s="9"/>
    </row>
    <row r="6308" spans="1:9">
      <c r="A6308" t="s">
        <v>8</v>
      </c>
      <c r="B6308" t="s">
        <v>1011</v>
      </c>
      <c r="C6308" t="str">
        <f t="shared" si="98"/>
        <v xml:space="preserve"> </v>
      </c>
      <c r="D6308" t="s">
        <v>10</v>
      </c>
      <c r="E6308" t="s">
        <v>11</v>
      </c>
      <c r="F6308" t="s">
        <v>1012</v>
      </c>
      <c r="G6308" s="3"/>
      <c r="H6308" s="3">
        <v>0</v>
      </c>
      <c r="I6308" s="9"/>
    </row>
    <row r="6309" spans="1:9">
      <c r="A6309" s="1" t="s">
        <v>8</v>
      </c>
      <c r="B6309" s="1" t="s">
        <v>1011</v>
      </c>
      <c r="C6309" t="str">
        <f t="shared" si="98"/>
        <v xml:space="preserve"> </v>
      </c>
      <c r="D6309" s="1" t="s">
        <v>10</v>
      </c>
      <c r="E6309" s="1" t="s">
        <v>11</v>
      </c>
      <c r="F6309" s="1" t="s">
        <v>1012</v>
      </c>
      <c r="G6309" s="3"/>
      <c r="H6309" s="3">
        <v>0</v>
      </c>
      <c r="I6309" s="9"/>
    </row>
    <row r="6310" spans="1:9">
      <c r="A6310" t="s">
        <v>8</v>
      </c>
      <c r="B6310" t="s">
        <v>1011</v>
      </c>
      <c r="C6310" t="str">
        <f t="shared" si="98"/>
        <v xml:space="preserve"> </v>
      </c>
      <c r="D6310" t="s">
        <v>10</v>
      </c>
      <c r="E6310" t="s">
        <v>11</v>
      </c>
      <c r="F6310" t="s">
        <v>1012</v>
      </c>
      <c r="G6310" s="3"/>
      <c r="H6310" s="3">
        <v>0</v>
      </c>
      <c r="I6310" s="9"/>
    </row>
    <row r="6311" spans="1:9">
      <c r="A6311" s="1" t="s">
        <v>8</v>
      </c>
      <c r="B6311" s="1" t="s">
        <v>1011</v>
      </c>
      <c r="C6311" t="str">
        <f t="shared" si="98"/>
        <v xml:space="preserve"> </v>
      </c>
      <c r="D6311" s="1" t="s">
        <v>10</v>
      </c>
      <c r="E6311" s="1" t="s">
        <v>11</v>
      </c>
      <c r="F6311" s="1" t="s">
        <v>1012</v>
      </c>
      <c r="G6311" s="3"/>
      <c r="H6311" s="3">
        <v>0</v>
      </c>
      <c r="I6311" s="9"/>
    </row>
    <row r="6312" spans="1:9">
      <c r="A6312" t="s">
        <v>8</v>
      </c>
      <c r="B6312" t="s">
        <v>1011</v>
      </c>
      <c r="C6312" t="str">
        <f t="shared" si="98"/>
        <v xml:space="preserve"> </v>
      </c>
      <c r="D6312" t="s">
        <v>10</v>
      </c>
      <c r="E6312" t="s">
        <v>11</v>
      </c>
      <c r="F6312" t="s">
        <v>1012</v>
      </c>
      <c r="G6312" s="3"/>
      <c r="H6312" s="3">
        <v>0</v>
      </c>
      <c r="I6312" s="9"/>
    </row>
    <row r="6313" spans="1:9">
      <c r="A6313" s="1" t="s">
        <v>8</v>
      </c>
      <c r="B6313" s="1" t="s">
        <v>1011</v>
      </c>
      <c r="C6313" t="str">
        <f t="shared" si="98"/>
        <v xml:space="preserve"> </v>
      </c>
      <c r="D6313" s="1" t="s">
        <v>10</v>
      </c>
      <c r="E6313" s="1" t="s">
        <v>11</v>
      </c>
      <c r="F6313" s="1" t="s">
        <v>1012</v>
      </c>
      <c r="G6313" s="3"/>
      <c r="H6313" s="3">
        <v>0</v>
      </c>
      <c r="I6313" s="9"/>
    </row>
    <row r="6314" spans="1:9">
      <c r="A6314" t="s">
        <v>8</v>
      </c>
      <c r="B6314" t="s">
        <v>1011</v>
      </c>
      <c r="C6314" t="str">
        <f t="shared" si="98"/>
        <v xml:space="preserve"> </v>
      </c>
      <c r="D6314" t="s">
        <v>10</v>
      </c>
      <c r="E6314" t="s">
        <v>11</v>
      </c>
      <c r="F6314" t="s">
        <v>1012</v>
      </c>
      <c r="G6314" s="3"/>
      <c r="H6314" s="3">
        <v>0</v>
      </c>
      <c r="I6314" s="9"/>
    </row>
    <row r="6315" spans="1:9">
      <c r="A6315" s="1" t="s">
        <v>8</v>
      </c>
      <c r="B6315" s="1" t="s">
        <v>1011</v>
      </c>
      <c r="C6315" t="str">
        <f t="shared" si="98"/>
        <v xml:space="preserve"> </v>
      </c>
      <c r="D6315" s="1" t="s">
        <v>10</v>
      </c>
      <c r="E6315" s="1" t="s">
        <v>11</v>
      </c>
      <c r="F6315" s="1" t="s">
        <v>1012</v>
      </c>
      <c r="G6315" s="3"/>
      <c r="H6315" s="3">
        <v>0</v>
      </c>
      <c r="I6315" s="9"/>
    </row>
    <row r="6316" spans="1:9">
      <c r="A6316" t="s">
        <v>8</v>
      </c>
      <c r="B6316" t="s">
        <v>1011</v>
      </c>
      <c r="C6316" t="str">
        <f t="shared" si="98"/>
        <v xml:space="preserve"> </v>
      </c>
      <c r="D6316" t="s">
        <v>10</v>
      </c>
      <c r="E6316" t="s">
        <v>11</v>
      </c>
      <c r="F6316" t="s">
        <v>1012</v>
      </c>
      <c r="G6316" s="3"/>
      <c r="H6316" s="3">
        <v>0</v>
      </c>
      <c r="I6316" s="9"/>
    </row>
    <row r="6317" spans="1:9">
      <c r="A6317" s="1" t="s">
        <v>8</v>
      </c>
      <c r="B6317" s="1" t="s">
        <v>1011</v>
      </c>
      <c r="C6317" t="str">
        <f t="shared" si="98"/>
        <v xml:space="preserve"> </v>
      </c>
      <c r="D6317" s="1" t="s">
        <v>10</v>
      </c>
      <c r="E6317" s="1" t="s">
        <v>11</v>
      </c>
      <c r="F6317" s="1" t="s">
        <v>1012</v>
      </c>
      <c r="G6317" s="3"/>
      <c r="H6317" s="3">
        <v>0</v>
      </c>
      <c r="I6317" s="9"/>
    </row>
    <row r="6318" spans="1:9">
      <c r="A6318" t="s">
        <v>8</v>
      </c>
      <c r="B6318" t="s">
        <v>1011</v>
      </c>
      <c r="C6318" t="str">
        <f t="shared" si="98"/>
        <v>2259</v>
      </c>
      <c r="D6318" t="s">
        <v>10</v>
      </c>
      <c r="E6318" t="s">
        <v>11</v>
      </c>
      <c r="F6318" t="s">
        <v>1012</v>
      </c>
      <c r="G6318" t="s">
        <v>15</v>
      </c>
      <c r="H6318" s="2">
        <f>H6302-SUMIF(G6303:G6317,"&lt;&gt;",H6303:H6317)</f>
        <v>0</v>
      </c>
    </row>
    <row r="6319" spans="1:9">
      <c r="A6319" s="1"/>
      <c r="B6319" s="1"/>
      <c r="C6319" t="str">
        <f t="shared" si="98"/>
        <v xml:space="preserve"> </v>
      </c>
      <c r="D6319" s="1"/>
      <c r="E6319" s="1"/>
      <c r="F6319" s="1"/>
      <c r="G6319" s="1"/>
      <c r="H6319" s="1"/>
      <c r="I6319" s="43"/>
    </row>
    <row r="6320" spans="1:9" ht="45.75">
      <c r="A6320" t="s">
        <v>16</v>
      </c>
      <c r="B6320" t="s">
        <v>1013</v>
      </c>
      <c r="C6320" t="str">
        <f t="shared" si="98"/>
        <v xml:space="preserve"> </v>
      </c>
      <c r="D6320">
        <v>1</v>
      </c>
      <c r="E6320">
        <v>2</v>
      </c>
      <c r="F6320" t="s">
        <v>1014</v>
      </c>
      <c r="G6320" t="s">
        <v>13</v>
      </c>
      <c r="H6320" s="2">
        <f>VLOOKUP(B6320,'uc_2024-25'!D:U, 18, FALSE)</f>
        <v>28</v>
      </c>
      <c r="I6320" s="9" t="s">
        <v>1015</v>
      </c>
    </row>
    <row r="6321" spans="1:9" ht="45.75">
      <c r="A6321" s="1" t="s">
        <v>16</v>
      </c>
      <c r="B6321" s="1" t="s">
        <v>1013</v>
      </c>
      <c r="C6321" t="str">
        <f t="shared" si="98"/>
        <v xml:space="preserve"> </v>
      </c>
      <c r="D6321" s="1">
        <v>1</v>
      </c>
      <c r="E6321" s="1">
        <v>2</v>
      </c>
      <c r="F6321" s="1" t="s">
        <v>1014</v>
      </c>
      <c r="G6321" s="4" t="str">
        <f>VLOOKUP(B6320,'uc_2024-25'!D:AB, 25, FALSE)</f>
        <v>Maria Cabral Matos Silva Aires Pereira</v>
      </c>
      <c r="H6321" s="3">
        <v>28</v>
      </c>
      <c r="I6321" s="9" t="s">
        <v>1016</v>
      </c>
    </row>
    <row r="6322" spans="1:9">
      <c r="A6322" t="s">
        <v>16</v>
      </c>
      <c r="B6322" t="s">
        <v>1013</v>
      </c>
      <c r="C6322" t="str">
        <f t="shared" si="98"/>
        <v xml:space="preserve"> </v>
      </c>
      <c r="D6322">
        <v>1</v>
      </c>
      <c r="E6322">
        <v>2</v>
      </c>
      <c r="F6322" t="s">
        <v>1014</v>
      </c>
      <c r="G6322" s="3"/>
      <c r="H6322" s="3">
        <v>0</v>
      </c>
      <c r="I6322" s="9"/>
    </row>
    <row r="6323" spans="1:9">
      <c r="A6323" s="1" t="s">
        <v>16</v>
      </c>
      <c r="B6323" s="1" t="s">
        <v>1013</v>
      </c>
      <c r="C6323" t="str">
        <f t="shared" si="98"/>
        <v xml:space="preserve"> </v>
      </c>
      <c r="D6323" s="1">
        <v>1</v>
      </c>
      <c r="E6323" s="1">
        <v>2</v>
      </c>
      <c r="F6323" s="1" t="s">
        <v>1014</v>
      </c>
      <c r="G6323" s="3"/>
      <c r="H6323" s="3">
        <v>0</v>
      </c>
      <c r="I6323" s="9"/>
    </row>
    <row r="6324" spans="1:9">
      <c r="A6324" t="s">
        <v>16</v>
      </c>
      <c r="B6324" t="s">
        <v>1013</v>
      </c>
      <c r="C6324" t="str">
        <f t="shared" si="98"/>
        <v xml:space="preserve"> </v>
      </c>
      <c r="D6324">
        <v>1</v>
      </c>
      <c r="E6324">
        <v>2</v>
      </c>
      <c r="F6324" t="s">
        <v>1014</v>
      </c>
      <c r="G6324" s="3"/>
      <c r="H6324" s="3">
        <v>0</v>
      </c>
      <c r="I6324" s="9"/>
    </row>
    <row r="6325" spans="1:9">
      <c r="A6325" s="1" t="s">
        <v>16</v>
      </c>
      <c r="B6325" s="1" t="s">
        <v>1013</v>
      </c>
      <c r="C6325" t="str">
        <f t="shared" si="98"/>
        <v xml:space="preserve"> </v>
      </c>
      <c r="D6325" s="1">
        <v>1</v>
      </c>
      <c r="E6325" s="1">
        <v>2</v>
      </c>
      <c r="F6325" s="1" t="s">
        <v>1014</v>
      </c>
      <c r="G6325" s="3"/>
      <c r="H6325" s="3">
        <v>0</v>
      </c>
      <c r="I6325" s="9"/>
    </row>
    <row r="6326" spans="1:9">
      <c r="A6326" t="s">
        <v>16</v>
      </c>
      <c r="B6326" t="s">
        <v>1013</v>
      </c>
      <c r="C6326" t="str">
        <f t="shared" si="98"/>
        <v xml:space="preserve"> </v>
      </c>
      <c r="D6326">
        <v>1</v>
      </c>
      <c r="E6326">
        <v>2</v>
      </c>
      <c r="F6326" t="s">
        <v>1014</v>
      </c>
      <c r="G6326" s="3"/>
      <c r="H6326" s="3">
        <v>0</v>
      </c>
      <c r="I6326" s="9"/>
    </row>
    <row r="6327" spans="1:9">
      <c r="A6327" s="1" t="s">
        <v>16</v>
      </c>
      <c r="B6327" s="1" t="s">
        <v>1013</v>
      </c>
      <c r="C6327" t="str">
        <f t="shared" si="98"/>
        <v xml:space="preserve"> </v>
      </c>
      <c r="D6327" s="1">
        <v>1</v>
      </c>
      <c r="E6327" s="1">
        <v>2</v>
      </c>
      <c r="F6327" s="1" t="s">
        <v>1014</v>
      </c>
      <c r="G6327" s="3"/>
      <c r="H6327" s="3">
        <v>0</v>
      </c>
      <c r="I6327" s="9"/>
    </row>
    <row r="6328" spans="1:9">
      <c r="A6328" t="s">
        <v>16</v>
      </c>
      <c r="B6328" t="s">
        <v>1013</v>
      </c>
      <c r="C6328" t="str">
        <f t="shared" si="98"/>
        <v xml:space="preserve"> </v>
      </c>
      <c r="D6328">
        <v>1</v>
      </c>
      <c r="E6328">
        <v>2</v>
      </c>
      <c r="F6328" t="s">
        <v>1014</v>
      </c>
      <c r="G6328" s="3"/>
      <c r="H6328" s="3">
        <v>0</v>
      </c>
      <c r="I6328" s="9"/>
    </row>
    <row r="6329" spans="1:9">
      <c r="A6329" s="1" t="s">
        <v>16</v>
      </c>
      <c r="B6329" s="1" t="s">
        <v>1013</v>
      </c>
      <c r="C6329" t="str">
        <f t="shared" si="98"/>
        <v xml:space="preserve"> </v>
      </c>
      <c r="D6329" s="1">
        <v>1</v>
      </c>
      <c r="E6329" s="1">
        <v>2</v>
      </c>
      <c r="F6329" s="1" t="s">
        <v>1014</v>
      </c>
      <c r="G6329" s="3"/>
      <c r="H6329" s="3">
        <v>0</v>
      </c>
      <c r="I6329" s="9"/>
    </row>
    <row r="6330" spans="1:9">
      <c r="A6330" t="s">
        <v>16</v>
      </c>
      <c r="B6330" t="s">
        <v>1013</v>
      </c>
      <c r="C6330" t="str">
        <f t="shared" si="98"/>
        <v xml:space="preserve"> </v>
      </c>
      <c r="D6330">
        <v>1</v>
      </c>
      <c r="E6330">
        <v>2</v>
      </c>
      <c r="F6330" t="s">
        <v>1014</v>
      </c>
      <c r="G6330" s="3"/>
      <c r="H6330" s="3">
        <v>0</v>
      </c>
      <c r="I6330" s="9"/>
    </row>
    <row r="6331" spans="1:9">
      <c r="A6331" s="1" t="s">
        <v>16</v>
      </c>
      <c r="B6331" s="1" t="s">
        <v>1013</v>
      </c>
      <c r="C6331" t="str">
        <f t="shared" si="98"/>
        <v xml:space="preserve"> </v>
      </c>
      <c r="D6331" s="1">
        <v>1</v>
      </c>
      <c r="E6331" s="1">
        <v>2</v>
      </c>
      <c r="F6331" s="1" t="s">
        <v>1014</v>
      </c>
      <c r="G6331" s="3"/>
      <c r="H6331" s="3">
        <v>0</v>
      </c>
      <c r="I6331" s="9"/>
    </row>
    <row r="6332" spans="1:9">
      <c r="A6332" t="s">
        <v>16</v>
      </c>
      <c r="B6332" t="s">
        <v>1013</v>
      </c>
      <c r="C6332" t="str">
        <f t="shared" si="98"/>
        <v xml:space="preserve"> </v>
      </c>
      <c r="D6332">
        <v>1</v>
      </c>
      <c r="E6332">
        <v>2</v>
      </c>
      <c r="F6332" t="s">
        <v>1014</v>
      </c>
      <c r="G6332" s="3"/>
      <c r="H6332" s="3">
        <v>0</v>
      </c>
      <c r="I6332" s="9"/>
    </row>
    <row r="6333" spans="1:9">
      <c r="A6333" s="1" t="s">
        <v>16</v>
      </c>
      <c r="B6333" s="1" t="s">
        <v>1013</v>
      </c>
      <c r="C6333" t="str">
        <f t="shared" si="98"/>
        <v xml:space="preserve"> </v>
      </c>
      <c r="D6333" s="1">
        <v>1</v>
      </c>
      <c r="E6333" s="1">
        <v>2</v>
      </c>
      <c r="F6333" s="1" t="s">
        <v>1014</v>
      </c>
      <c r="G6333" s="3"/>
      <c r="H6333" s="3">
        <v>0</v>
      </c>
      <c r="I6333" s="9"/>
    </row>
    <row r="6334" spans="1:9">
      <c r="A6334" t="s">
        <v>16</v>
      </c>
      <c r="B6334" t="s">
        <v>1013</v>
      </c>
      <c r="C6334" t="str">
        <f t="shared" si="98"/>
        <v xml:space="preserve"> </v>
      </c>
      <c r="D6334">
        <v>1</v>
      </c>
      <c r="E6334">
        <v>2</v>
      </c>
      <c r="F6334" t="s">
        <v>1014</v>
      </c>
      <c r="G6334" s="3"/>
      <c r="H6334" s="3">
        <v>0</v>
      </c>
      <c r="I6334" s="9"/>
    </row>
    <row r="6335" spans="1:9">
      <c r="A6335" s="1" t="s">
        <v>16</v>
      </c>
      <c r="B6335" s="1" t="s">
        <v>1013</v>
      </c>
      <c r="C6335" t="str">
        <f t="shared" si="98"/>
        <v xml:space="preserve"> </v>
      </c>
      <c r="D6335" s="1">
        <v>1</v>
      </c>
      <c r="E6335" s="1">
        <v>2</v>
      </c>
      <c r="F6335" s="1" t="s">
        <v>1014</v>
      </c>
      <c r="G6335" s="3"/>
      <c r="H6335" s="3">
        <v>0</v>
      </c>
      <c r="I6335" s="9"/>
    </row>
    <row r="6336" spans="1:9">
      <c r="A6336" t="s">
        <v>16</v>
      </c>
      <c r="B6336" t="s">
        <v>1013</v>
      </c>
      <c r="C6336" t="str">
        <f t="shared" si="98"/>
        <v>2173</v>
      </c>
      <c r="D6336">
        <v>1</v>
      </c>
      <c r="E6336">
        <v>2</v>
      </c>
      <c r="F6336" t="s">
        <v>1014</v>
      </c>
      <c r="G6336" t="s">
        <v>15</v>
      </c>
      <c r="H6336" s="2">
        <f>H6320-SUMIF(G6321:G6335,"&lt;&gt;",H6321:H6335)</f>
        <v>0</v>
      </c>
    </row>
    <row r="6337" spans="1:9">
      <c r="A6337" s="1"/>
      <c r="B6337" s="1"/>
      <c r="C6337" t="str">
        <f t="shared" si="98"/>
        <v xml:space="preserve"> </v>
      </c>
      <c r="D6337" s="1"/>
      <c r="E6337" s="1"/>
      <c r="F6337" s="1"/>
      <c r="G6337" s="1"/>
      <c r="H6337" s="1"/>
      <c r="I6337" s="43"/>
    </row>
    <row r="6338" spans="1:9">
      <c r="A6338" t="s">
        <v>16</v>
      </c>
      <c r="B6338" t="s">
        <v>1017</v>
      </c>
      <c r="C6338" t="str">
        <f t="shared" si="98"/>
        <v xml:space="preserve"> </v>
      </c>
      <c r="D6338">
        <v>2</v>
      </c>
      <c r="E6338">
        <v>1</v>
      </c>
      <c r="F6338" t="s">
        <v>1018</v>
      </c>
      <c r="G6338" t="s">
        <v>13</v>
      </c>
      <c r="H6338" s="2">
        <f>VLOOKUP(B6338,'uc_2024-25'!D:U, 18, FALSE)</f>
        <v>56</v>
      </c>
      <c r="I6338" s="9"/>
    </row>
    <row r="6339" spans="1:9">
      <c r="A6339" s="1" t="s">
        <v>16</v>
      </c>
      <c r="B6339" s="1" t="s">
        <v>1017</v>
      </c>
      <c r="C6339" t="str">
        <f t="shared" ref="C6339:C6402" si="99">IF(G6339="Em falta (positivo); A mais (negativo):",B6339," ")</f>
        <v xml:space="preserve"> </v>
      </c>
      <c r="D6339" s="1">
        <v>2</v>
      </c>
      <c r="E6339" s="1">
        <v>1</v>
      </c>
      <c r="F6339" s="1" t="s">
        <v>1018</v>
      </c>
      <c r="G6339" s="4" t="str">
        <f>VLOOKUP(B6338,'uc_2024-25'!D:AB, 25, FALSE)</f>
        <v>Carlos Manuel Antunes Lopes</v>
      </c>
      <c r="H6339" s="3">
        <v>56</v>
      </c>
      <c r="I6339" s="9"/>
    </row>
    <row r="6340" spans="1:9">
      <c r="A6340" t="s">
        <v>16</v>
      </c>
      <c r="B6340" t="s">
        <v>1017</v>
      </c>
      <c r="C6340" t="str">
        <f t="shared" si="99"/>
        <v xml:space="preserve"> </v>
      </c>
      <c r="D6340">
        <v>2</v>
      </c>
      <c r="E6340">
        <v>1</v>
      </c>
      <c r="F6340" t="s">
        <v>1018</v>
      </c>
      <c r="G6340" s="3"/>
      <c r="H6340" s="3">
        <v>0</v>
      </c>
      <c r="I6340" s="9"/>
    </row>
    <row r="6341" spans="1:9">
      <c r="A6341" s="1" t="s">
        <v>16</v>
      </c>
      <c r="B6341" s="1" t="s">
        <v>1017</v>
      </c>
      <c r="C6341" t="str">
        <f t="shared" si="99"/>
        <v xml:space="preserve"> </v>
      </c>
      <c r="D6341" s="1">
        <v>2</v>
      </c>
      <c r="E6341" s="1">
        <v>1</v>
      </c>
      <c r="F6341" s="1" t="s">
        <v>1018</v>
      </c>
      <c r="G6341" s="3"/>
      <c r="H6341" s="3">
        <v>0</v>
      </c>
      <c r="I6341" s="9"/>
    </row>
    <row r="6342" spans="1:9">
      <c r="A6342" t="s">
        <v>16</v>
      </c>
      <c r="B6342" t="s">
        <v>1017</v>
      </c>
      <c r="C6342" t="str">
        <f t="shared" si="99"/>
        <v xml:space="preserve"> </v>
      </c>
      <c r="D6342">
        <v>2</v>
      </c>
      <c r="E6342">
        <v>1</v>
      </c>
      <c r="F6342" t="s">
        <v>1018</v>
      </c>
      <c r="G6342" s="3"/>
      <c r="H6342" s="3">
        <v>0</v>
      </c>
      <c r="I6342" s="9"/>
    </row>
    <row r="6343" spans="1:9">
      <c r="A6343" s="1" t="s">
        <v>16</v>
      </c>
      <c r="B6343" s="1" t="s">
        <v>1017</v>
      </c>
      <c r="C6343" t="str">
        <f t="shared" si="99"/>
        <v xml:space="preserve"> </v>
      </c>
      <c r="D6343" s="1">
        <v>2</v>
      </c>
      <c r="E6343" s="1">
        <v>1</v>
      </c>
      <c r="F6343" s="1" t="s">
        <v>1018</v>
      </c>
      <c r="G6343" s="3"/>
      <c r="H6343" s="3">
        <v>0</v>
      </c>
      <c r="I6343" s="9"/>
    </row>
    <row r="6344" spans="1:9">
      <c r="A6344" t="s">
        <v>16</v>
      </c>
      <c r="B6344" t="s">
        <v>1017</v>
      </c>
      <c r="C6344" t="str">
        <f t="shared" si="99"/>
        <v xml:space="preserve"> </v>
      </c>
      <c r="D6344">
        <v>2</v>
      </c>
      <c r="E6344">
        <v>1</v>
      </c>
      <c r="F6344" t="s">
        <v>1018</v>
      </c>
      <c r="G6344" s="3"/>
      <c r="H6344" s="3">
        <v>0</v>
      </c>
      <c r="I6344" s="9"/>
    </row>
    <row r="6345" spans="1:9">
      <c r="A6345" s="1" t="s">
        <v>16</v>
      </c>
      <c r="B6345" s="1" t="s">
        <v>1017</v>
      </c>
      <c r="C6345" t="str">
        <f t="shared" si="99"/>
        <v xml:space="preserve"> </v>
      </c>
      <c r="D6345" s="1">
        <v>2</v>
      </c>
      <c r="E6345" s="1">
        <v>1</v>
      </c>
      <c r="F6345" s="1" t="s">
        <v>1018</v>
      </c>
      <c r="G6345" s="3"/>
      <c r="H6345" s="3">
        <v>0</v>
      </c>
      <c r="I6345" s="9"/>
    </row>
    <row r="6346" spans="1:9">
      <c r="A6346" t="s">
        <v>16</v>
      </c>
      <c r="B6346" t="s">
        <v>1017</v>
      </c>
      <c r="C6346" t="str">
        <f t="shared" si="99"/>
        <v xml:space="preserve"> </v>
      </c>
      <c r="D6346">
        <v>2</v>
      </c>
      <c r="E6346">
        <v>1</v>
      </c>
      <c r="F6346" t="s">
        <v>1018</v>
      </c>
      <c r="G6346" s="3"/>
      <c r="H6346" s="3">
        <v>0</v>
      </c>
      <c r="I6346" s="9"/>
    </row>
    <row r="6347" spans="1:9">
      <c r="A6347" s="1" t="s">
        <v>16</v>
      </c>
      <c r="B6347" s="1" t="s">
        <v>1017</v>
      </c>
      <c r="C6347" t="str">
        <f t="shared" si="99"/>
        <v xml:space="preserve"> </v>
      </c>
      <c r="D6347" s="1">
        <v>2</v>
      </c>
      <c r="E6347" s="1">
        <v>1</v>
      </c>
      <c r="F6347" s="1" t="s">
        <v>1018</v>
      </c>
      <c r="G6347" s="3"/>
      <c r="H6347" s="3">
        <v>0</v>
      </c>
      <c r="I6347" s="9"/>
    </row>
    <row r="6348" spans="1:9">
      <c r="A6348" t="s">
        <v>16</v>
      </c>
      <c r="B6348" t="s">
        <v>1017</v>
      </c>
      <c r="C6348" t="str">
        <f t="shared" si="99"/>
        <v xml:space="preserve"> </v>
      </c>
      <c r="D6348">
        <v>2</v>
      </c>
      <c r="E6348">
        <v>1</v>
      </c>
      <c r="F6348" t="s">
        <v>1018</v>
      </c>
      <c r="G6348" s="3"/>
      <c r="H6348" s="3">
        <v>0</v>
      </c>
      <c r="I6348" s="9"/>
    </row>
    <row r="6349" spans="1:9">
      <c r="A6349" s="1" t="s">
        <v>16</v>
      </c>
      <c r="B6349" s="1" t="s">
        <v>1017</v>
      </c>
      <c r="C6349" t="str">
        <f t="shared" si="99"/>
        <v xml:space="preserve"> </v>
      </c>
      <c r="D6349" s="1">
        <v>2</v>
      </c>
      <c r="E6349" s="1">
        <v>1</v>
      </c>
      <c r="F6349" s="1" t="s">
        <v>1018</v>
      </c>
      <c r="G6349" s="3"/>
      <c r="H6349" s="3">
        <v>0</v>
      </c>
      <c r="I6349" s="9"/>
    </row>
    <row r="6350" spans="1:9">
      <c r="A6350" t="s">
        <v>16</v>
      </c>
      <c r="B6350" t="s">
        <v>1017</v>
      </c>
      <c r="C6350" t="str">
        <f t="shared" si="99"/>
        <v xml:space="preserve"> </v>
      </c>
      <c r="D6350">
        <v>2</v>
      </c>
      <c r="E6350">
        <v>1</v>
      </c>
      <c r="F6350" t="s">
        <v>1018</v>
      </c>
      <c r="G6350" s="3"/>
      <c r="H6350" s="3">
        <v>0</v>
      </c>
      <c r="I6350" s="9"/>
    </row>
    <row r="6351" spans="1:9">
      <c r="A6351" s="1" t="s">
        <v>16</v>
      </c>
      <c r="B6351" s="1" t="s">
        <v>1017</v>
      </c>
      <c r="C6351" t="str">
        <f t="shared" si="99"/>
        <v xml:space="preserve"> </v>
      </c>
      <c r="D6351" s="1">
        <v>2</v>
      </c>
      <c r="E6351" s="1">
        <v>1</v>
      </c>
      <c r="F6351" s="1" t="s">
        <v>1018</v>
      </c>
      <c r="G6351" s="3"/>
      <c r="H6351" s="3">
        <v>0</v>
      </c>
      <c r="I6351" s="9"/>
    </row>
    <row r="6352" spans="1:9">
      <c r="A6352" t="s">
        <v>16</v>
      </c>
      <c r="B6352" t="s">
        <v>1017</v>
      </c>
      <c r="C6352" t="str">
        <f t="shared" si="99"/>
        <v xml:space="preserve"> </v>
      </c>
      <c r="D6352">
        <v>2</v>
      </c>
      <c r="E6352">
        <v>1</v>
      </c>
      <c r="F6352" t="s">
        <v>1018</v>
      </c>
      <c r="G6352" s="3"/>
      <c r="H6352" s="3">
        <v>0</v>
      </c>
      <c r="I6352" s="9"/>
    </row>
    <row r="6353" spans="1:9">
      <c r="A6353" s="1" t="s">
        <v>16</v>
      </c>
      <c r="B6353" s="1" t="s">
        <v>1017</v>
      </c>
      <c r="C6353" t="str">
        <f t="shared" si="99"/>
        <v xml:space="preserve"> </v>
      </c>
      <c r="D6353" s="1">
        <v>2</v>
      </c>
      <c r="E6353" s="1">
        <v>1</v>
      </c>
      <c r="F6353" s="1" t="s">
        <v>1018</v>
      </c>
      <c r="G6353" s="3"/>
      <c r="H6353" s="3">
        <v>0</v>
      </c>
      <c r="I6353" s="9"/>
    </row>
    <row r="6354" spans="1:9">
      <c r="A6354" t="s">
        <v>16</v>
      </c>
      <c r="B6354" t="s">
        <v>1017</v>
      </c>
      <c r="C6354" t="str">
        <f t="shared" si="99"/>
        <v>2191</v>
      </c>
      <c r="D6354">
        <v>2</v>
      </c>
      <c r="E6354">
        <v>1</v>
      </c>
      <c r="F6354" t="s">
        <v>1018</v>
      </c>
      <c r="G6354" t="s">
        <v>15</v>
      </c>
      <c r="H6354" s="2">
        <f>H6338-SUMIF(G6339:G6353,"&lt;&gt;",H6339:H6353)</f>
        <v>0</v>
      </c>
    </row>
    <row r="6355" spans="1:9">
      <c r="A6355" s="1"/>
      <c r="B6355" s="1"/>
      <c r="C6355" t="str">
        <f t="shared" si="99"/>
        <v xml:space="preserve"> </v>
      </c>
      <c r="D6355" s="1"/>
      <c r="E6355" s="1"/>
      <c r="F6355" s="1"/>
      <c r="G6355" s="1"/>
      <c r="H6355" s="1"/>
      <c r="I6355" s="43"/>
    </row>
    <row r="6356" spans="1:9">
      <c r="A6356" t="s">
        <v>8</v>
      </c>
      <c r="B6356" t="s">
        <v>1019</v>
      </c>
      <c r="C6356" t="str">
        <f t="shared" si="99"/>
        <v xml:space="preserve"> </v>
      </c>
      <c r="D6356" t="s">
        <v>10</v>
      </c>
      <c r="E6356" t="s">
        <v>10</v>
      </c>
      <c r="F6356" t="s">
        <v>1020</v>
      </c>
      <c r="G6356" t="s">
        <v>13</v>
      </c>
      <c r="H6356" s="2">
        <f>VLOOKUP(B6356,'uc_2024-25'!D:U, 18, FALSE)</f>
        <v>0</v>
      </c>
      <c r="I6356" s="9"/>
    </row>
    <row r="6357" spans="1:9">
      <c r="A6357" s="1" t="s">
        <v>8</v>
      </c>
      <c r="B6357" s="1" t="s">
        <v>1019</v>
      </c>
      <c r="C6357" t="str">
        <f t="shared" si="99"/>
        <v xml:space="preserve"> </v>
      </c>
      <c r="D6357" s="1" t="s">
        <v>10</v>
      </c>
      <c r="E6357" s="1" t="s">
        <v>10</v>
      </c>
      <c r="F6357" s="1" t="s">
        <v>1020</v>
      </c>
      <c r="G6357" s="4">
        <f>VLOOKUP(B6356,'uc_2024-25'!D:AB, 25, FALSE)</f>
        <v>0</v>
      </c>
      <c r="H6357" s="3">
        <v>0</v>
      </c>
      <c r="I6357" s="9"/>
    </row>
    <row r="6358" spans="1:9">
      <c r="A6358" t="s">
        <v>8</v>
      </c>
      <c r="B6358" t="s">
        <v>1019</v>
      </c>
      <c r="C6358" t="str">
        <f t="shared" si="99"/>
        <v xml:space="preserve"> </v>
      </c>
      <c r="D6358" t="s">
        <v>10</v>
      </c>
      <c r="E6358" t="s">
        <v>10</v>
      </c>
      <c r="F6358" t="s">
        <v>1020</v>
      </c>
      <c r="G6358" s="3"/>
      <c r="H6358" s="3">
        <v>0</v>
      </c>
      <c r="I6358" s="9"/>
    </row>
    <row r="6359" spans="1:9">
      <c r="A6359" s="1" t="s">
        <v>8</v>
      </c>
      <c r="B6359" s="1" t="s">
        <v>1019</v>
      </c>
      <c r="C6359" t="str">
        <f t="shared" si="99"/>
        <v xml:space="preserve"> </v>
      </c>
      <c r="D6359" s="1" t="s">
        <v>10</v>
      </c>
      <c r="E6359" s="1" t="s">
        <v>10</v>
      </c>
      <c r="F6359" s="1" t="s">
        <v>1020</v>
      </c>
      <c r="G6359" s="3"/>
      <c r="H6359" s="3">
        <v>0</v>
      </c>
      <c r="I6359" s="9"/>
    </row>
    <row r="6360" spans="1:9">
      <c r="A6360" t="s">
        <v>8</v>
      </c>
      <c r="B6360" t="s">
        <v>1019</v>
      </c>
      <c r="C6360" t="str">
        <f t="shared" si="99"/>
        <v xml:space="preserve"> </v>
      </c>
      <c r="D6360" t="s">
        <v>10</v>
      </c>
      <c r="E6360" t="s">
        <v>10</v>
      </c>
      <c r="F6360" t="s">
        <v>1020</v>
      </c>
      <c r="G6360" s="3"/>
      <c r="H6360" s="3">
        <v>0</v>
      </c>
      <c r="I6360" s="9"/>
    </row>
    <row r="6361" spans="1:9">
      <c r="A6361" s="1" t="s">
        <v>8</v>
      </c>
      <c r="B6361" s="1" t="s">
        <v>1019</v>
      </c>
      <c r="C6361" t="str">
        <f t="shared" si="99"/>
        <v xml:space="preserve"> </v>
      </c>
      <c r="D6361" s="1" t="s">
        <v>10</v>
      </c>
      <c r="E6361" s="1" t="s">
        <v>10</v>
      </c>
      <c r="F6361" s="1" t="s">
        <v>1020</v>
      </c>
      <c r="G6361" s="3"/>
      <c r="H6361" s="3">
        <v>0</v>
      </c>
      <c r="I6361" s="9"/>
    </row>
    <row r="6362" spans="1:9">
      <c r="A6362" t="s">
        <v>8</v>
      </c>
      <c r="B6362" t="s">
        <v>1019</v>
      </c>
      <c r="C6362" t="str">
        <f t="shared" si="99"/>
        <v xml:space="preserve"> </v>
      </c>
      <c r="D6362" t="s">
        <v>10</v>
      </c>
      <c r="E6362" t="s">
        <v>10</v>
      </c>
      <c r="F6362" t="s">
        <v>1020</v>
      </c>
      <c r="G6362" s="3"/>
      <c r="H6362" s="3">
        <v>0</v>
      </c>
      <c r="I6362" s="9"/>
    </row>
    <row r="6363" spans="1:9">
      <c r="A6363" s="1" t="s">
        <v>8</v>
      </c>
      <c r="B6363" s="1" t="s">
        <v>1019</v>
      </c>
      <c r="C6363" t="str">
        <f t="shared" si="99"/>
        <v xml:space="preserve"> </v>
      </c>
      <c r="D6363" s="1" t="s">
        <v>10</v>
      </c>
      <c r="E6363" s="1" t="s">
        <v>10</v>
      </c>
      <c r="F6363" s="1" t="s">
        <v>1020</v>
      </c>
      <c r="G6363" s="3"/>
      <c r="H6363" s="3">
        <v>0</v>
      </c>
      <c r="I6363" s="9"/>
    </row>
    <row r="6364" spans="1:9">
      <c r="A6364" t="s">
        <v>8</v>
      </c>
      <c r="B6364" t="s">
        <v>1019</v>
      </c>
      <c r="C6364" t="str">
        <f t="shared" si="99"/>
        <v xml:space="preserve"> </v>
      </c>
      <c r="D6364" t="s">
        <v>10</v>
      </c>
      <c r="E6364" t="s">
        <v>10</v>
      </c>
      <c r="F6364" t="s">
        <v>1020</v>
      </c>
      <c r="G6364" s="3"/>
      <c r="H6364" s="3">
        <v>0</v>
      </c>
      <c r="I6364" s="9"/>
    </row>
    <row r="6365" spans="1:9">
      <c r="A6365" s="1" t="s">
        <v>8</v>
      </c>
      <c r="B6365" s="1" t="s">
        <v>1019</v>
      </c>
      <c r="C6365" t="str">
        <f t="shared" si="99"/>
        <v xml:space="preserve"> </v>
      </c>
      <c r="D6365" s="1" t="s">
        <v>10</v>
      </c>
      <c r="E6365" s="1" t="s">
        <v>10</v>
      </c>
      <c r="F6365" s="1" t="s">
        <v>1020</v>
      </c>
      <c r="G6365" s="3"/>
      <c r="H6365" s="3">
        <v>0</v>
      </c>
      <c r="I6365" s="9"/>
    </row>
    <row r="6366" spans="1:9">
      <c r="A6366" t="s">
        <v>8</v>
      </c>
      <c r="B6366" t="s">
        <v>1019</v>
      </c>
      <c r="C6366" t="str">
        <f t="shared" si="99"/>
        <v xml:space="preserve"> </v>
      </c>
      <c r="D6366" t="s">
        <v>10</v>
      </c>
      <c r="E6366" t="s">
        <v>10</v>
      </c>
      <c r="F6366" t="s">
        <v>1020</v>
      </c>
      <c r="G6366" s="3"/>
      <c r="H6366" s="3">
        <v>0</v>
      </c>
      <c r="I6366" s="9"/>
    </row>
    <row r="6367" spans="1:9">
      <c r="A6367" s="1" t="s">
        <v>8</v>
      </c>
      <c r="B6367" s="1" t="s">
        <v>1019</v>
      </c>
      <c r="C6367" t="str">
        <f t="shared" si="99"/>
        <v xml:space="preserve"> </v>
      </c>
      <c r="D6367" s="1" t="s">
        <v>10</v>
      </c>
      <c r="E6367" s="1" t="s">
        <v>10</v>
      </c>
      <c r="F6367" s="1" t="s">
        <v>1020</v>
      </c>
      <c r="G6367" s="3"/>
      <c r="H6367" s="3">
        <v>0</v>
      </c>
      <c r="I6367" s="9"/>
    </row>
    <row r="6368" spans="1:9">
      <c r="A6368" t="s">
        <v>8</v>
      </c>
      <c r="B6368" t="s">
        <v>1019</v>
      </c>
      <c r="C6368" t="str">
        <f t="shared" si="99"/>
        <v xml:space="preserve"> </v>
      </c>
      <c r="D6368" t="s">
        <v>10</v>
      </c>
      <c r="E6368" t="s">
        <v>10</v>
      </c>
      <c r="F6368" t="s">
        <v>1020</v>
      </c>
      <c r="G6368" s="3"/>
      <c r="H6368" s="3">
        <v>0</v>
      </c>
      <c r="I6368" s="9"/>
    </row>
    <row r="6369" spans="1:9">
      <c r="A6369" s="1" t="s">
        <v>8</v>
      </c>
      <c r="B6369" s="1" t="s">
        <v>1019</v>
      </c>
      <c r="C6369" t="str">
        <f t="shared" si="99"/>
        <v xml:space="preserve"> </v>
      </c>
      <c r="D6369" s="1" t="s">
        <v>10</v>
      </c>
      <c r="E6369" s="1" t="s">
        <v>10</v>
      </c>
      <c r="F6369" s="1" t="s">
        <v>1020</v>
      </c>
      <c r="G6369" s="3"/>
      <c r="H6369" s="3">
        <v>0</v>
      </c>
      <c r="I6369" s="9"/>
    </row>
    <row r="6370" spans="1:9">
      <c r="A6370" t="s">
        <v>8</v>
      </c>
      <c r="B6370" t="s">
        <v>1019</v>
      </c>
      <c r="C6370" t="str">
        <f t="shared" si="99"/>
        <v xml:space="preserve"> </v>
      </c>
      <c r="D6370" t="s">
        <v>10</v>
      </c>
      <c r="E6370" t="s">
        <v>10</v>
      </c>
      <c r="F6370" t="s">
        <v>1020</v>
      </c>
      <c r="G6370" s="3"/>
      <c r="H6370" s="3">
        <v>0</v>
      </c>
      <c r="I6370" s="9"/>
    </row>
    <row r="6371" spans="1:9">
      <c r="A6371" s="1" t="s">
        <v>8</v>
      </c>
      <c r="B6371" s="1" t="s">
        <v>1019</v>
      </c>
      <c r="C6371" t="str">
        <f t="shared" si="99"/>
        <v xml:space="preserve"> </v>
      </c>
      <c r="D6371" s="1" t="s">
        <v>10</v>
      </c>
      <c r="E6371" s="1" t="s">
        <v>10</v>
      </c>
      <c r="F6371" s="1" t="s">
        <v>1020</v>
      </c>
      <c r="G6371" s="3"/>
      <c r="H6371" s="3">
        <v>0</v>
      </c>
      <c r="I6371" s="9"/>
    </row>
    <row r="6372" spans="1:9">
      <c r="A6372" t="s">
        <v>8</v>
      </c>
      <c r="B6372" t="s">
        <v>1019</v>
      </c>
      <c r="C6372" t="str">
        <f t="shared" si="99"/>
        <v>1909</v>
      </c>
      <c r="D6372" t="s">
        <v>10</v>
      </c>
      <c r="E6372" t="s">
        <v>10</v>
      </c>
      <c r="F6372" t="s">
        <v>1020</v>
      </c>
      <c r="G6372" t="s">
        <v>15</v>
      </c>
      <c r="H6372" s="2">
        <f>H6356-SUMIF(G6357:G6371,"&lt;&gt;",H6357:H6371)</f>
        <v>0</v>
      </c>
    </row>
    <row r="6373" spans="1:9">
      <c r="A6373" s="1"/>
      <c r="B6373" s="1"/>
      <c r="C6373" t="str">
        <f t="shared" si="99"/>
        <v xml:space="preserve"> </v>
      </c>
      <c r="D6373" s="1"/>
      <c r="E6373" s="1"/>
      <c r="F6373" s="1"/>
      <c r="G6373" s="1"/>
      <c r="H6373" s="1"/>
      <c r="I6373" s="43"/>
    </row>
    <row r="6374" spans="1:9">
      <c r="A6374" t="s">
        <v>8</v>
      </c>
      <c r="B6374" t="s">
        <v>1021</v>
      </c>
      <c r="C6374" t="str">
        <f t="shared" si="99"/>
        <v xml:space="preserve"> </v>
      </c>
      <c r="D6374" t="s">
        <v>10</v>
      </c>
      <c r="E6374" t="s">
        <v>10</v>
      </c>
      <c r="F6374" t="s">
        <v>1022</v>
      </c>
      <c r="G6374" t="s">
        <v>13</v>
      </c>
      <c r="H6374" s="2">
        <f>VLOOKUP(B6374,'uc_2024-25'!D:U, 18, FALSE)</f>
        <v>0</v>
      </c>
      <c r="I6374" s="9"/>
    </row>
    <row r="6375" spans="1:9">
      <c r="A6375" s="1" t="s">
        <v>8</v>
      </c>
      <c r="B6375" s="1" t="s">
        <v>1021</v>
      </c>
      <c r="C6375" t="str">
        <f t="shared" si="99"/>
        <v xml:space="preserve"> </v>
      </c>
      <c r="D6375" s="1" t="s">
        <v>10</v>
      </c>
      <c r="E6375" s="1" t="s">
        <v>10</v>
      </c>
      <c r="F6375" s="1" t="s">
        <v>1022</v>
      </c>
      <c r="G6375" s="4">
        <f>VLOOKUP(B6374,'uc_2024-25'!D:AB, 25, FALSE)</f>
        <v>0</v>
      </c>
      <c r="H6375" s="3">
        <v>0</v>
      </c>
      <c r="I6375" s="9"/>
    </row>
    <row r="6376" spans="1:9">
      <c r="A6376" t="s">
        <v>8</v>
      </c>
      <c r="B6376" t="s">
        <v>1021</v>
      </c>
      <c r="C6376" t="str">
        <f t="shared" si="99"/>
        <v xml:space="preserve"> </v>
      </c>
      <c r="D6376" t="s">
        <v>10</v>
      </c>
      <c r="E6376" t="s">
        <v>10</v>
      </c>
      <c r="F6376" t="s">
        <v>1022</v>
      </c>
      <c r="G6376" s="3"/>
      <c r="H6376" s="3">
        <v>0</v>
      </c>
      <c r="I6376" s="9"/>
    </row>
    <row r="6377" spans="1:9">
      <c r="A6377" s="1" t="s">
        <v>8</v>
      </c>
      <c r="B6377" s="1" t="s">
        <v>1021</v>
      </c>
      <c r="C6377" t="str">
        <f t="shared" si="99"/>
        <v xml:space="preserve"> </v>
      </c>
      <c r="D6377" s="1" t="s">
        <v>10</v>
      </c>
      <c r="E6377" s="1" t="s">
        <v>10</v>
      </c>
      <c r="F6377" s="1" t="s">
        <v>1022</v>
      </c>
      <c r="G6377" s="3"/>
      <c r="H6377" s="3">
        <v>0</v>
      </c>
      <c r="I6377" s="9"/>
    </row>
    <row r="6378" spans="1:9">
      <c r="A6378" t="s">
        <v>8</v>
      </c>
      <c r="B6378" t="s">
        <v>1021</v>
      </c>
      <c r="C6378" t="str">
        <f t="shared" si="99"/>
        <v xml:space="preserve"> </v>
      </c>
      <c r="D6378" t="s">
        <v>10</v>
      </c>
      <c r="E6378" t="s">
        <v>10</v>
      </c>
      <c r="F6378" t="s">
        <v>1022</v>
      </c>
      <c r="G6378" s="3"/>
      <c r="H6378" s="3">
        <v>0</v>
      </c>
      <c r="I6378" s="9"/>
    </row>
    <row r="6379" spans="1:9">
      <c r="A6379" s="1" t="s">
        <v>8</v>
      </c>
      <c r="B6379" s="1" t="s">
        <v>1021</v>
      </c>
      <c r="C6379" t="str">
        <f t="shared" si="99"/>
        <v xml:space="preserve"> </v>
      </c>
      <c r="D6379" s="1" t="s">
        <v>10</v>
      </c>
      <c r="E6379" s="1" t="s">
        <v>10</v>
      </c>
      <c r="F6379" s="1" t="s">
        <v>1022</v>
      </c>
      <c r="G6379" s="3"/>
      <c r="H6379" s="3">
        <v>0</v>
      </c>
      <c r="I6379" s="9"/>
    </row>
    <row r="6380" spans="1:9">
      <c r="A6380" t="s">
        <v>8</v>
      </c>
      <c r="B6380" t="s">
        <v>1021</v>
      </c>
      <c r="C6380" t="str">
        <f t="shared" si="99"/>
        <v xml:space="preserve"> </v>
      </c>
      <c r="D6380" t="s">
        <v>10</v>
      </c>
      <c r="E6380" t="s">
        <v>10</v>
      </c>
      <c r="F6380" t="s">
        <v>1022</v>
      </c>
      <c r="G6380" s="3"/>
      <c r="H6380" s="3">
        <v>0</v>
      </c>
      <c r="I6380" s="9"/>
    </row>
    <row r="6381" spans="1:9">
      <c r="A6381" s="1" t="s">
        <v>8</v>
      </c>
      <c r="B6381" s="1" t="s">
        <v>1021</v>
      </c>
      <c r="C6381" t="str">
        <f t="shared" si="99"/>
        <v xml:space="preserve"> </v>
      </c>
      <c r="D6381" s="1" t="s">
        <v>10</v>
      </c>
      <c r="E6381" s="1" t="s">
        <v>10</v>
      </c>
      <c r="F6381" s="1" t="s">
        <v>1022</v>
      </c>
      <c r="G6381" s="3"/>
      <c r="H6381" s="3">
        <v>0</v>
      </c>
      <c r="I6381" s="9"/>
    </row>
    <row r="6382" spans="1:9">
      <c r="A6382" t="s">
        <v>8</v>
      </c>
      <c r="B6382" t="s">
        <v>1021</v>
      </c>
      <c r="C6382" t="str">
        <f t="shared" si="99"/>
        <v xml:space="preserve"> </v>
      </c>
      <c r="D6382" t="s">
        <v>10</v>
      </c>
      <c r="E6382" t="s">
        <v>10</v>
      </c>
      <c r="F6382" t="s">
        <v>1022</v>
      </c>
      <c r="G6382" s="3"/>
      <c r="H6382" s="3">
        <v>0</v>
      </c>
      <c r="I6382" s="9"/>
    </row>
    <row r="6383" spans="1:9">
      <c r="A6383" s="1" t="s">
        <v>8</v>
      </c>
      <c r="B6383" s="1" t="s">
        <v>1021</v>
      </c>
      <c r="C6383" t="str">
        <f t="shared" si="99"/>
        <v xml:space="preserve"> </v>
      </c>
      <c r="D6383" s="1" t="s">
        <v>10</v>
      </c>
      <c r="E6383" s="1" t="s">
        <v>10</v>
      </c>
      <c r="F6383" s="1" t="s">
        <v>1022</v>
      </c>
      <c r="G6383" s="3"/>
      <c r="H6383" s="3">
        <v>0</v>
      </c>
      <c r="I6383" s="9"/>
    </row>
    <row r="6384" spans="1:9">
      <c r="A6384" t="s">
        <v>8</v>
      </c>
      <c r="B6384" t="s">
        <v>1021</v>
      </c>
      <c r="C6384" t="str">
        <f t="shared" si="99"/>
        <v xml:space="preserve"> </v>
      </c>
      <c r="D6384" t="s">
        <v>10</v>
      </c>
      <c r="E6384" t="s">
        <v>10</v>
      </c>
      <c r="F6384" t="s">
        <v>1022</v>
      </c>
      <c r="G6384" s="3"/>
      <c r="H6384" s="3">
        <v>0</v>
      </c>
      <c r="I6384" s="9"/>
    </row>
    <row r="6385" spans="1:9">
      <c r="A6385" s="1" t="s">
        <v>8</v>
      </c>
      <c r="B6385" s="1" t="s">
        <v>1021</v>
      </c>
      <c r="C6385" t="str">
        <f t="shared" si="99"/>
        <v xml:space="preserve"> </v>
      </c>
      <c r="D6385" s="1" t="s">
        <v>10</v>
      </c>
      <c r="E6385" s="1" t="s">
        <v>10</v>
      </c>
      <c r="F6385" s="1" t="s">
        <v>1022</v>
      </c>
      <c r="G6385" s="3"/>
      <c r="H6385" s="3">
        <v>0</v>
      </c>
      <c r="I6385" s="9"/>
    </row>
    <row r="6386" spans="1:9">
      <c r="A6386" t="s">
        <v>8</v>
      </c>
      <c r="B6386" t="s">
        <v>1021</v>
      </c>
      <c r="C6386" t="str">
        <f t="shared" si="99"/>
        <v xml:space="preserve"> </v>
      </c>
      <c r="D6386" t="s">
        <v>10</v>
      </c>
      <c r="E6386" t="s">
        <v>10</v>
      </c>
      <c r="F6386" t="s">
        <v>1022</v>
      </c>
      <c r="G6386" s="3"/>
      <c r="H6386" s="3">
        <v>0</v>
      </c>
      <c r="I6386" s="9"/>
    </row>
    <row r="6387" spans="1:9">
      <c r="A6387" s="1" t="s">
        <v>8</v>
      </c>
      <c r="B6387" s="1" t="s">
        <v>1021</v>
      </c>
      <c r="C6387" t="str">
        <f t="shared" si="99"/>
        <v xml:space="preserve"> </v>
      </c>
      <c r="D6387" s="1" t="s">
        <v>10</v>
      </c>
      <c r="E6387" s="1" t="s">
        <v>10</v>
      </c>
      <c r="F6387" s="1" t="s">
        <v>1022</v>
      </c>
      <c r="G6387" s="3"/>
      <c r="H6387" s="3">
        <v>0</v>
      </c>
      <c r="I6387" s="9"/>
    </row>
    <row r="6388" spans="1:9">
      <c r="A6388" t="s">
        <v>8</v>
      </c>
      <c r="B6388" t="s">
        <v>1021</v>
      </c>
      <c r="C6388" t="str">
        <f t="shared" si="99"/>
        <v xml:space="preserve"> </v>
      </c>
      <c r="D6388" t="s">
        <v>10</v>
      </c>
      <c r="E6388" t="s">
        <v>10</v>
      </c>
      <c r="F6388" t="s">
        <v>1022</v>
      </c>
      <c r="G6388" s="3"/>
      <c r="H6388" s="3">
        <v>0</v>
      </c>
      <c r="I6388" s="9"/>
    </row>
    <row r="6389" spans="1:9">
      <c r="A6389" s="1" t="s">
        <v>8</v>
      </c>
      <c r="B6389" s="1" t="s">
        <v>1021</v>
      </c>
      <c r="C6389" t="str">
        <f t="shared" si="99"/>
        <v xml:space="preserve"> </v>
      </c>
      <c r="D6389" s="1" t="s">
        <v>10</v>
      </c>
      <c r="E6389" s="1" t="s">
        <v>10</v>
      </c>
      <c r="F6389" s="1" t="s">
        <v>1022</v>
      </c>
      <c r="G6389" s="3"/>
      <c r="H6389" s="3">
        <v>0</v>
      </c>
      <c r="I6389" s="9"/>
    </row>
    <row r="6390" spans="1:9">
      <c r="A6390" t="s">
        <v>8</v>
      </c>
      <c r="B6390" t="s">
        <v>1021</v>
      </c>
      <c r="C6390" t="str">
        <f t="shared" si="99"/>
        <v>2019</v>
      </c>
      <c r="D6390" t="s">
        <v>10</v>
      </c>
      <c r="E6390" t="s">
        <v>10</v>
      </c>
      <c r="F6390" t="s">
        <v>1022</v>
      </c>
      <c r="G6390" t="s">
        <v>15</v>
      </c>
      <c r="H6390" s="2">
        <f>H6374-SUMIF(G6375:G6389,"&lt;&gt;",H6375:H6389)</f>
        <v>0</v>
      </c>
    </row>
    <row r="6391" spans="1:9">
      <c r="A6391" s="1"/>
      <c r="B6391" s="1"/>
      <c r="C6391" t="str">
        <f t="shared" si="99"/>
        <v xml:space="preserve"> </v>
      </c>
      <c r="D6391" s="1"/>
      <c r="E6391" s="1"/>
      <c r="F6391" s="1"/>
      <c r="G6391" s="1"/>
      <c r="H6391" s="1"/>
      <c r="I6391" s="43"/>
    </row>
    <row r="6392" spans="1:9" ht="45.75">
      <c r="A6392" t="s">
        <v>8</v>
      </c>
      <c r="B6392" t="s">
        <v>985</v>
      </c>
      <c r="C6392" t="str">
        <f t="shared" si="99"/>
        <v xml:space="preserve"> </v>
      </c>
      <c r="D6392">
        <v>2</v>
      </c>
      <c r="E6392">
        <v>2</v>
      </c>
      <c r="F6392" t="s">
        <v>1023</v>
      </c>
      <c r="G6392" t="s">
        <v>13</v>
      </c>
      <c r="H6392" s="2">
        <f>VLOOKUP(B6392,'uc_2024-25'!D:U, 18, FALSE)</f>
        <v>56</v>
      </c>
      <c r="I6392" s="9" t="s">
        <v>1024</v>
      </c>
    </row>
    <row r="6393" spans="1:9">
      <c r="A6393" s="1" t="s">
        <v>8</v>
      </c>
      <c r="B6393" s="1" t="s">
        <v>985</v>
      </c>
      <c r="C6393" t="str">
        <f t="shared" si="99"/>
        <v xml:space="preserve"> </v>
      </c>
      <c r="D6393" s="1">
        <v>2</v>
      </c>
      <c r="E6393" s="1">
        <v>2</v>
      </c>
      <c r="F6393" s="1" t="s">
        <v>1023</v>
      </c>
      <c r="G6393" s="4" t="str">
        <f>VLOOKUP(B6392,'uc_2024-25'!D:AB, 25, FALSE)</f>
        <v>Jorge Manuel Rodrigues Ricardo da Silva</v>
      </c>
      <c r="H6393" s="3">
        <v>0</v>
      </c>
      <c r="I6393" s="9"/>
    </row>
    <row r="6394" spans="1:9">
      <c r="A6394" t="s">
        <v>8</v>
      </c>
      <c r="B6394" t="s">
        <v>985</v>
      </c>
      <c r="C6394" t="str">
        <f t="shared" si="99"/>
        <v xml:space="preserve"> </v>
      </c>
      <c r="D6394">
        <v>2</v>
      </c>
      <c r="E6394">
        <v>2</v>
      </c>
      <c r="F6394" t="s">
        <v>1023</v>
      </c>
      <c r="G6394" s="3"/>
      <c r="H6394" s="3">
        <v>0</v>
      </c>
      <c r="I6394" s="9"/>
    </row>
    <row r="6395" spans="1:9">
      <c r="A6395" s="1" t="s">
        <v>8</v>
      </c>
      <c r="B6395" s="1" t="s">
        <v>985</v>
      </c>
      <c r="C6395" t="str">
        <f t="shared" si="99"/>
        <v xml:space="preserve"> </v>
      </c>
      <c r="D6395" s="1">
        <v>2</v>
      </c>
      <c r="E6395" s="1">
        <v>2</v>
      </c>
      <c r="F6395" s="1" t="s">
        <v>1023</v>
      </c>
      <c r="G6395" s="3"/>
      <c r="H6395" s="3">
        <v>0</v>
      </c>
      <c r="I6395" s="9"/>
    </row>
    <row r="6396" spans="1:9">
      <c r="A6396" t="s">
        <v>8</v>
      </c>
      <c r="B6396" t="s">
        <v>985</v>
      </c>
      <c r="C6396" t="str">
        <f t="shared" si="99"/>
        <v xml:space="preserve"> </v>
      </c>
      <c r="D6396">
        <v>2</v>
      </c>
      <c r="E6396">
        <v>2</v>
      </c>
      <c r="F6396" t="s">
        <v>1023</v>
      </c>
      <c r="G6396" s="3"/>
      <c r="H6396" s="3">
        <v>0</v>
      </c>
      <c r="I6396" s="9"/>
    </row>
    <row r="6397" spans="1:9">
      <c r="A6397" s="1" t="s">
        <v>8</v>
      </c>
      <c r="B6397" s="1" t="s">
        <v>985</v>
      </c>
      <c r="C6397" t="str">
        <f t="shared" si="99"/>
        <v xml:space="preserve"> </v>
      </c>
      <c r="D6397" s="1">
        <v>2</v>
      </c>
      <c r="E6397" s="1">
        <v>2</v>
      </c>
      <c r="F6397" s="1" t="s">
        <v>1023</v>
      </c>
      <c r="G6397" s="3"/>
      <c r="H6397" s="3">
        <v>0</v>
      </c>
      <c r="I6397" s="9"/>
    </row>
    <row r="6398" spans="1:9">
      <c r="A6398" t="s">
        <v>8</v>
      </c>
      <c r="B6398" t="s">
        <v>985</v>
      </c>
      <c r="C6398" t="str">
        <f t="shared" si="99"/>
        <v xml:space="preserve"> </v>
      </c>
      <c r="D6398">
        <v>2</v>
      </c>
      <c r="E6398">
        <v>2</v>
      </c>
      <c r="F6398" t="s">
        <v>1023</v>
      </c>
      <c r="G6398" s="3"/>
      <c r="H6398" s="3">
        <v>0</v>
      </c>
      <c r="I6398" s="9"/>
    </row>
    <row r="6399" spans="1:9">
      <c r="A6399" s="1" t="s">
        <v>8</v>
      </c>
      <c r="B6399" s="1" t="s">
        <v>985</v>
      </c>
      <c r="C6399" t="str">
        <f t="shared" si="99"/>
        <v xml:space="preserve"> </v>
      </c>
      <c r="D6399" s="1">
        <v>2</v>
      </c>
      <c r="E6399" s="1">
        <v>2</v>
      </c>
      <c r="F6399" s="1" t="s">
        <v>1023</v>
      </c>
      <c r="G6399" s="3"/>
      <c r="H6399" s="3">
        <v>0</v>
      </c>
      <c r="I6399" s="9"/>
    </row>
    <row r="6400" spans="1:9">
      <c r="A6400" t="s">
        <v>8</v>
      </c>
      <c r="B6400" t="s">
        <v>985</v>
      </c>
      <c r="C6400" t="str">
        <f t="shared" si="99"/>
        <v xml:space="preserve"> </v>
      </c>
      <c r="D6400">
        <v>2</v>
      </c>
      <c r="E6400">
        <v>2</v>
      </c>
      <c r="F6400" t="s">
        <v>1023</v>
      </c>
      <c r="G6400" s="3"/>
      <c r="H6400" s="3">
        <v>0</v>
      </c>
      <c r="I6400" s="9"/>
    </row>
    <row r="6401" spans="1:9">
      <c r="A6401" s="1" t="s">
        <v>8</v>
      </c>
      <c r="B6401" s="1" t="s">
        <v>985</v>
      </c>
      <c r="C6401" t="str">
        <f t="shared" si="99"/>
        <v xml:space="preserve"> </v>
      </c>
      <c r="D6401" s="1">
        <v>2</v>
      </c>
      <c r="E6401" s="1">
        <v>2</v>
      </c>
      <c r="F6401" s="1" t="s">
        <v>1023</v>
      </c>
      <c r="G6401" s="3"/>
      <c r="H6401" s="3">
        <v>0</v>
      </c>
      <c r="I6401" s="9"/>
    </row>
    <row r="6402" spans="1:9">
      <c r="A6402" t="s">
        <v>8</v>
      </c>
      <c r="B6402" t="s">
        <v>985</v>
      </c>
      <c r="C6402" t="str">
        <f t="shared" si="99"/>
        <v xml:space="preserve"> </v>
      </c>
      <c r="D6402">
        <v>2</v>
      </c>
      <c r="E6402">
        <v>2</v>
      </c>
      <c r="F6402" t="s">
        <v>1023</v>
      </c>
      <c r="G6402" s="3"/>
      <c r="H6402" s="3">
        <v>0</v>
      </c>
      <c r="I6402" s="9"/>
    </row>
    <row r="6403" spans="1:9">
      <c r="A6403" s="1" t="s">
        <v>8</v>
      </c>
      <c r="B6403" s="1" t="s">
        <v>985</v>
      </c>
      <c r="C6403" t="str">
        <f t="shared" ref="C6403:C6466" si="100">IF(G6403="Em falta (positivo); A mais (negativo):",B6403," ")</f>
        <v xml:space="preserve"> </v>
      </c>
      <c r="D6403" s="1">
        <v>2</v>
      </c>
      <c r="E6403" s="1">
        <v>2</v>
      </c>
      <c r="F6403" s="1" t="s">
        <v>1023</v>
      </c>
      <c r="G6403" s="3"/>
      <c r="H6403" s="3">
        <v>0</v>
      </c>
      <c r="I6403" s="9"/>
    </row>
    <row r="6404" spans="1:9">
      <c r="A6404" t="s">
        <v>8</v>
      </c>
      <c r="B6404" t="s">
        <v>985</v>
      </c>
      <c r="C6404" t="str">
        <f t="shared" si="100"/>
        <v xml:space="preserve"> </v>
      </c>
      <c r="D6404">
        <v>2</v>
      </c>
      <c r="E6404">
        <v>2</v>
      </c>
      <c r="F6404" t="s">
        <v>1023</v>
      </c>
      <c r="G6404" s="3"/>
      <c r="H6404" s="3">
        <v>0</v>
      </c>
      <c r="I6404" s="9"/>
    </row>
    <row r="6405" spans="1:9">
      <c r="A6405" s="1" t="s">
        <v>8</v>
      </c>
      <c r="B6405" s="1" t="s">
        <v>985</v>
      </c>
      <c r="C6405" t="str">
        <f t="shared" si="100"/>
        <v xml:space="preserve"> </v>
      </c>
      <c r="D6405" s="1">
        <v>2</v>
      </c>
      <c r="E6405" s="1">
        <v>2</v>
      </c>
      <c r="F6405" s="1" t="s">
        <v>1023</v>
      </c>
      <c r="G6405" s="3"/>
      <c r="H6405" s="3">
        <v>0</v>
      </c>
      <c r="I6405" s="9"/>
    </row>
    <row r="6406" spans="1:9">
      <c r="A6406" t="s">
        <v>8</v>
      </c>
      <c r="B6406" t="s">
        <v>985</v>
      </c>
      <c r="C6406" t="str">
        <f t="shared" si="100"/>
        <v xml:space="preserve"> </v>
      </c>
      <c r="D6406">
        <v>2</v>
      </c>
      <c r="E6406">
        <v>2</v>
      </c>
      <c r="F6406" t="s">
        <v>1023</v>
      </c>
      <c r="G6406" s="3"/>
      <c r="H6406" s="3">
        <v>0</v>
      </c>
      <c r="I6406" s="9"/>
    </row>
    <row r="6407" spans="1:9">
      <c r="A6407" s="1" t="s">
        <v>8</v>
      </c>
      <c r="B6407" s="1" t="s">
        <v>985</v>
      </c>
      <c r="C6407" t="str">
        <f t="shared" si="100"/>
        <v xml:space="preserve"> </v>
      </c>
      <c r="D6407" s="1">
        <v>2</v>
      </c>
      <c r="E6407" s="1">
        <v>2</v>
      </c>
      <c r="F6407" s="1" t="s">
        <v>1023</v>
      </c>
      <c r="G6407" s="3"/>
      <c r="H6407" s="3">
        <v>0</v>
      </c>
      <c r="I6407" s="9"/>
    </row>
    <row r="6408" spans="1:9">
      <c r="A6408" t="s">
        <v>8</v>
      </c>
      <c r="B6408" t="s">
        <v>985</v>
      </c>
      <c r="C6408" t="str">
        <f t="shared" si="100"/>
        <v>2382</v>
      </c>
      <c r="D6408">
        <v>2</v>
      </c>
      <c r="E6408">
        <v>2</v>
      </c>
      <c r="F6408" t="s">
        <v>1023</v>
      </c>
      <c r="G6408" t="s">
        <v>15</v>
      </c>
      <c r="H6408" s="2">
        <f>H6392-SUMIF(G6393:G6407,"&lt;&gt;",H6393:H6407)</f>
        <v>56</v>
      </c>
    </row>
    <row r="6409" spans="1:9">
      <c r="A6409" s="1"/>
      <c r="B6409" s="1"/>
      <c r="C6409" t="str">
        <f t="shared" si="100"/>
        <v xml:space="preserve"> </v>
      </c>
      <c r="D6409" s="1"/>
      <c r="E6409" s="1"/>
      <c r="F6409" s="1"/>
      <c r="G6409" s="1"/>
      <c r="H6409" s="1"/>
      <c r="I6409" s="43"/>
    </row>
    <row r="6410" spans="1:9">
      <c r="A6410" t="s">
        <v>8</v>
      </c>
      <c r="B6410" t="s">
        <v>1025</v>
      </c>
      <c r="C6410" t="str">
        <f t="shared" si="100"/>
        <v xml:space="preserve"> </v>
      </c>
      <c r="D6410" t="s">
        <v>10</v>
      </c>
      <c r="E6410" t="s">
        <v>10</v>
      </c>
      <c r="F6410" t="s">
        <v>1026</v>
      </c>
      <c r="G6410" t="s">
        <v>13</v>
      </c>
      <c r="H6410" s="2">
        <f>VLOOKUP(B6410,'uc_2024-25'!D:U, 18, FALSE)</f>
        <v>0</v>
      </c>
      <c r="I6410" s="9"/>
    </row>
    <row r="6411" spans="1:9">
      <c r="A6411" s="1" t="s">
        <v>8</v>
      </c>
      <c r="B6411" s="1" t="s">
        <v>1025</v>
      </c>
      <c r="C6411" t="str">
        <f t="shared" si="100"/>
        <v xml:space="preserve"> </v>
      </c>
      <c r="D6411" s="1" t="s">
        <v>10</v>
      </c>
      <c r="E6411" s="1" t="s">
        <v>10</v>
      </c>
      <c r="F6411" s="1" t="s">
        <v>1026</v>
      </c>
      <c r="G6411" s="4">
        <f>VLOOKUP(B6410,'uc_2024-25'!D:AB, 25, FALSE)</f>
        <v>0</v>
      </c>
      <c r="H6411" s="3">
        <v>0</v>
      </c>
      <c r="I6411" s="9"/>
    </row>
    <row r="6412" spans="1:9">
      <c r="A6412" t="s">
        <v>8</v>
      </c>
      <c r="B6412" t="s">
        <v>1025</v>
      </c>
      <c r="C6412" t="str">
        <f t="shared" si="100"/>
        <v xml:space="preserve"> </v>
      </c>
      <c r="D6412" t="s">
        <v>10</v>
      </c>
      <c r="E6412" t="s">
        <v>10</v>
      </c>
      <c r="F6412" t="s">
        <v>1026</v>
      </c>
      <c r="G6412" s="3"/>
      <c r="H6412" s="3">
        <v>0</v>
      </c>
      <c r="I6412" s="9"/>
    </row>
    <row r="6413" spans="1:9">
      <c r="A6413" s="1" t="s">
        <v>8</v>
      </c>
      <c r="B6413" s="1" t="s">
        <v>1025</v>
      </c>
      <c r="C6413" t="str">
        <f t="shared" si="100"/>
        <v xml:space="preserve"> </v>
      </c>
      <c r="D6413" s="1" t="s">
        <v>10</v>
      </c>
      <c r="E6413" s="1" t="s">
        <v>10</v>
      </c>
      <c r="F6413" s="1" t="s">
        <v>1026</v>
      </c>
      <c r="G6413" s="3"/>
      <c r="H6413" s="3">
        <v>0</v>
      </c>
      <c r="I6413" s="9"/>
    </row>
    <row r="6414" spans="1:9">
      <c r="A6414" t="s">
        <v>8</v>
      </c>
      <c r="B6414" t="s">
        <v>1025</v>
      </c>
      <c r="C6414" t="str">
        <f t="shared" si="100"/>
        <v xml:space="preserve"> </v>
      </c>
      <c r="D6414" t="s">
        <v>10</v>
      </c>
      <c r="E6414" t="s">
        <v>10</v>
      </c>
      <c r="F6414" t="s">
        <v>1026</v>
      </c>
      <c r="G6414" s="3"/>
      <c r="H6414" s="3">
        <v>0</v>
      </c>
      <c r="I6414" s="9"/>
    </row>
    <row r="6415" spans="1:9">
      <c r="A6415" s="1" t="s">
        <v>8</v>
      </c>
      <c r="B6415" s="1" t="s">
        <v>1025</v>
      </c>
      <c r="C6415" t="str">
        <f t="shared" si="100"/>
        <v xml:space="preserve"> </v>
      </c>
      <c r="D6415" s="1" t="s">
        <v>10</v>
      </c>
      <c r="E6415" s="1" t="s">
        <v>10</v>
      </c>
      <c r="F6415" s="1" t="s">
        <v>1026</v>
      </c>
      <c r="G6415" s="3"/>
      <c r="H6415" s="3">
        <v>0</v>
      </c>
      <c r="I6415" s="9"/>
    </row>
    <row r="6416" spans="1:9">
      <c r="A6416" t="s">
        <v>8</v>
      </c>
      <c r="B6416" t="s">
        <v>1025</v>
      </c>
      <c r="C6416" t="str">
        <f t="shared" si="100"/>
        <v xml:space="preserve"> </v>
      </c>
      <c r="D6416" t="s">
        <v>10</v>
      </c>
      <c r="E6416" t="s">
        <v>10</v>
      </c>
      <c r="F6416" t="s">
        <v>1026</v>
      </c>
      <c r="G6416" s="3"/>
      <c r="H6416" s="3">
        <v>0</v>
      </c>
      <c r="I6416" s="9"/>
    </row>
    <row r="6417" spans="1:9">
      <c r="A6417" s="1" t="s">
        <v>8</v>
      </c>
      <c r="B6417" s="1" t="s">
        <v>1025</v>
      </c>
      <c r="C6417" t="str">
        <f t="shared" si="100"/>
        <v xml:space="preserve"> </v>
      </c>
      <c r="D6417" s="1" t="s">
        <v>10</v>
      </c>
      <c r="E6417" s="1" t="s">
        <v>10</v>
      </c>
      <c r="F6417" s="1" t="s">
        <v>1026</v>
      </c>
      <c r="G6417" s="3"/>
      <c r="H6417" s="3">
        <v>0</v>
      </c>
      <c r="I6417" s="9"/>
    </row>
    <row r="6418" spans="1:9">
      <c r="A6418" t="s">
        <v>8</v>
      </c>
      <c r="B6418" t="s">
        <v>1025</v>
      </c>
      <c r="C6418" t="str">
        <f t="shared" si="100"/>
        <v xml:space="preserve"> </v>
      </c>
      <c r="D6418" t="s">
        <v>10</v>
      </c>
      <c r="E6418" t="s">
        <v>10</v>
      </c>
      <c r="F6418" t="s">
        <v>1026</v>
      </c>
      <c r="G6418" s="3"/>
      <c r="H6418" s="3">
        <v>0</v>
      </c>
      <c r="I6418" s="9"/>
    </row>
    <row r="6419" spans="1:9">
      <c r="A6419" s="1" t="s">
        <v>8</v>
      </c>
      <c r="B6419" s="1" t="s">
        <v>1025</v>
      </c>
      <c r="C6419" t="str">
        <f t="shared" si="100"/>
        <v xml:space="preserve"> </v>
      </c>
      <c r="D6419" s="1" t="s">
        <v>10</v>
      </c>
      <c r="E6419" s="1" t="s">
        <v>10</v>
      </c>
      <c r="F6419" s="1" t="s">
        <v>1026</v>
      </c>
      <c r="G6419" s="3"/>
      <c r="H6419" s="3">
        <v>0</v>
      </c>
      <c r="I6419" s="9"/>
    </row>
    <row r="6420" spans="1:9">
      <c r="A6420" t="s">
        <v>8</v>
      </c>
      <c r="B6420" t="s">
        <v>1025</v>
      </c>
      <c r="C6420" t="str">
        <f t="shared" si="100"/>
        <v xml:space="preserve"> </v>
      </c>
      <c r="D6420" t="s">
        <v>10</v>
      </c>
      <c r="E6420" t="s">
        <v>10</v>
      </c>
      <c r="F6420" t="s">
        <v>1026</v>
      </c>
      <c r="G6420" s="3"/>
      <c r="H6420" s="3">
        <v>0</v>
      </c>
      <c r="I6420" s="9"/>
    </row>
    <row r="6421" spans="1:9">
      <c r="A6421" s="1" t="s">
        <v>8</v>
      </c>
      <c r="B6421" s="1" t="s">
        <v>1025</v>
      </c>
      <c r="C6421" t="str">
        <f t="shared" si="100"/>
        <v xml:space="preserve"> </v>
      </c>
      <c r="D6421" s="1" t="s">
        <v>10</v>
      </c>
      <c r="E6421" s="1" t="s">
        <v>10</v>
      </c>
      <c r="F6421" s="1" t="s">
        <v>1026</v>
      </c>
      <c r="G6421" s="3"/>
      <c r="H6421" s="3">
        <v>0</v>
      </c>
      <c r="I6421" s="9"/>
    </row>
    <row r="6422" spans="1:9">
      <c r="A6422" t="s">
        <v>8</v>
      </c>
      <c r="B6422" t="s">
        <v>1025</v>
      </c>
      <c r="C6422" t="str">
        <f t="shared" si="100"/>
        <v xml:space="preserve"> </v>
      </c>
      <c r="D6422" t="s">
        <v>10</v>
      </c>
      <c r="E6422" t="s">
        <v>10</v>
      </c>
      <c r="F6422" t="s">
        <v>1026</v>
      </c>
      <c r="G6422" s="3"/>
      <c r="H6422" s="3">
        <v>0</v>
      </c>
      <c r="I6422" s="9"/>
    </row>
    <row r="6423" spans="1:9">
      <c r="A6423" s="1" t="s">
        <v>8</v>
      </c>
      <c r="B6423" s="1" t="s">
        <v>1025</v>
      </c>
      <c r="C6423" t="str">
        <f t="shared" si="100"/>
        <v xml:space="preserve"> </v>
      </c>
      <c r="D6423" s="1" t="s">
        <v>10</v>
      </c>
      <c r="E6423" s="1" t="s">
        <v>10</v>
      </c>
      <c r="F6423" s="1" t="s">
        <v>1026</v>
      </c>
      <c r="G6423" s="3"/>
      <c r="H6423" s="3">
        <v>0</v>
      </c>
      <c r="I6423" s="9"/>
    </row>
    <row r="6424" spans="1:9">
      <c r="A6424" t="s">
        <v>8</v>
      </c>
      <c r="B6424" t="s">
        <v>1025</v>
      </c>
      <c r="C6424" t="str">
        <f t="shared" si="100"/>
        <v xml:space="preserve"> </v>
      </c>
      <c r="D6424" t="s">
        <v>10</v>
      </c>
      <c r="E6424" t="s">
        <v>10</v>
      </c>
      <c r="F6424" t="s">
        <v>1026</v>
      </c>
      <c r="G6424" s="3"/>
      <c r="H6424" s="3">
        <v>0</v>
      </c>
      <c r="I6424" s="9"/>
    </row>
    <row r="6425" spans="1:9">
      <c r="A6425" s="1" t="s">
        <v>8</v>
      </c>
      <c r="B6425" s="1" t="s">
        <v>1025</v>
      </c>
      <c r="C6425" t="str">
        <f t="shared" si="100"/>
        <v xml:space="preserve"> </v>
      </c>
      <c r="D6425" s="1" t="s">
        <v>10</v>
      </c>
      <c r="E6425" s="1" t="s">
        <v>10</v>
      </c>
      <c r="F6425" s="1" t="s">
        <v>1026</v>
      </c>
      <c r="G6425" s="3"/>
      <c r="H6425" s="3">
        <v>0</v>
      </c>
      <c r="I6425" s="9"/>
    </row>
    <row r="6426" spans="1:9">
      <c r="A6426" t="s">
        <v>8</v>
      </c>
      <c r="B6426" t="s">
        <v>1025</v>
      </c>
      <c r="C6426" t="str">
        <f t="shared" si="100"/>
        <v>1908</v>
      </c>
      <c r="D6426" t="s">
        <v>10</v>
      </c>
      <c r="E6426" t="s">
        <v>10</v>
      </c>
      <c r="F6426" t="s">
        <v>1026</v>
      </c>
      <c r="G6426" t="s">
        <v>15</v>
      </c>
      <c r="H6426" s="2">
        <f>H6410-SUMIF(G6411:G6425,"&lt;&gt;",H6411:H6425)</f>
        <v>0</v>
      </c>
    </row>
    <row r="6427" spans="1:9">
      <c r="A6427" s="1"/>
      <c r="B6427" s="1"/>
      <c r="C6427" t="str">
        <f t="shared" si="100"/>
        <v xml:space="preserve"> </v>
      </c>
      <c r="D6427" s="1"/>
      <c r="E6427" s="1"/>
      <c r="F6427" s="1"/>
      <c r="G6427" s="1"/>
      <c r="H6427" s="1"/>
      <c r="I6427" s="43"/>
    </row>
    <row r="6428" spans="1:9">
      <c r="A6428" t="s">
        <v>16</v>
      </c>
      <c r="B6428" t="s">
        <v>1027</v>
      </c>
      <c r="C6428" t="str">
        <f t="shared" si="100"/>
        <v xml:space="preserve"> </v>
      </c>
      <c r="D6428">
        <v>2</v>
      </c>
      <c r="E6428">
        <v>1</v>
      </c>
      <c r="F6428" t="s">
        <v>1028</v>
      </c>
      <c r="G6428" t="s">
        <v>13</v>
      </c>
      <c r="H6428" s="2">
        <f>VLOOKUP(B6428,'uc_2024-25'!D:U, 18, FALSE)</f>
        <v>6</v>
      </c>
      <c r="I6428" s="9"/>
    </row>
    <row r="6429" spans="1:9">
      <c r="A6429" s="1" t="s">
        <v>16</v>
      </c>
      <c r="B6429" s="1" t="s">
        <v>1027</v>
      </c>
      <c r="C6429" t="str">
        <f t="shared" si="100"/>
        <v xml:space="preserve"> </v>
      </c>
      <c r="D6429" s="1">
        <v>2</v>
      </c>
      <c r="E6429" s="1">
        <v>1</v>
      </c>
      <c r="F6429" s="1" t="s">
        <v>1028</v>
      </c>
      <c r="G6429" s="4" t="str">
        <f>VLOOKUP(B6428,'uc_2024-25'!D:AB, 25, FALSE)</f>
        <v>Pedro Segurado</v>
      </c>
      <c r="H6429" s="3">
        <v>6</v>
      </c>
      <c r="I6429" s="9"/>
    </row>
    <row r="6430" spans="1:9">
      <c r="A6430" t="s">
        <v>16</v>
      </c>
      <c r="B6430" t="s">
        <v>1027</v>
      </c>
      <c r="C6430" t="str">
        <f t="shared" si="100"/>
        <v xml:space="preserve"> </v>
      </c>
      <c r="D6430">
        <v>2</v>
      </c>
      <c r="E6430">
        <v>1</v>
      </c>
      <c r="F6430" t="s">
        <v>1028</v>
      </c>
      <c r="G6430" s="3"/>
      <c r="H6430" s="3">
        <v>0</v>
      </c>
      <c r="I6430" s="9"/>
    </row>
    <row r="6431" spans="1:9">
      <c r="A6431" s="1" t="s">
        <v>16</v>
      </c>
      <c r="B6431" s="1" t="s">
        <v>1027</v>
      </c>
      <c r="C6431" t="str">
        <f t="shared" si="100"/>
        <v xml:space="preserve"> </v>
      </c>
      <c r="D6431" s="1">
        <v>2</v>
      </c>
      <c r="E6431" s="1">
        <v>1</v>
      </c>
      <c r="F6431" s="1" t="s">
        <v>1028</v>
      </c>
      <c r="G6431" s="3"/>
      <c r="H6431" s="3">
        <v>0</v>
      </c>
      <c r="I6431" s="9"/>
    </row>
    <row r="6432" spans="1:9">
      <c r="A6432" t="s">
        <v>16</v>
      </c>
      <c r="B6432" t="s">
        <v>1027</v>
      </c>
      <c r="C6432" t="str">
        <f t="shared" si="100"/>
        <v xml:space="preserve"> </v>
      </c>
      <c r="D6432">
        <v>2</v>
      </c>
      <c r="E6432">
        <v>1</v>
      </c>
      <c r="F6432" t="s">
        <v>1028</v>
      </c>
      <c r="G6432" s="3"/>
      <c r="H6432" s="3">
        <v>0</v>
      </c>
      <c r="I6432" s="9"/>
    </row>
    <row r="6433" spans="1:9">
      <c r="A6433" s="1" t="s">
        <v>16</v>
      </c>
      <c r="B6433" s="1" t="s">
        <v>1027</v>
      </c>
      <c r="C6433" t="str">
        <f t="shared" si="100"/>
        <v xml:space="preserve"> </v>
      </c>
      <c r="D6433" s="1">
        <v>2</v>
      </c>
      <c r="E6433" s="1">
        <v>1</v>
      </c>
      <c r="F6433" s="1" t="s">
        <v>1028</v>
      </c>
      <c r="G6433" s="3"/>
      <c r="H6433" s="3">
        <v>0</v>
      </c>
      <c r="I6433" s="9"/>
    </row>
    <row r="6434" spans="1:9">
      <c r="A6434" t="s">
        <v>16</v>
      </c>
      <c r="B6434" t="s">
        <v>1027</v>
      </c>
      <c r="C6434" t="str">
        <f t="shared" si="100"/>
        <v xml:space="preserve"> </v>
      </c>
      <c r="D6434">
        <v>2</v>
      </c>
      <c r="E6434">
        <v>1</v>
      </c>
      <c r="F6434" t="s">
        <v>1028</v>
      </c>
      <c r="G6434" s="3"/>
      <c r="H6434" s="3">
        <v>0</v>
      </c>
      <c r="I6434" s="9"/>
    </row>
    <row r="6435" spans="1:9">
      <c r="A6435" s="1" t="s">
        <v>16</v>
      </c>
      <c r="B6435" s="1" t="s">
        <v>1027</v>
      </c>
      <c r="C6435" t="str">
        <f t="shared" si="100"/>
        <v xml:space="preserve"> </v>
      </c>
      <c r="D6435" s="1">
        <v>2</v>
      </c>
      <c r="E6435" s="1">
        <v>1</v>
      </c>
      <c r="F6435" s="1" t="s">
        <v>1028</v>
      </c>
      <c r="G6435" s="3"/>
      <c r="H6435" s="3">
        <v>0</v>
      </c>
      <c r="I6435" s="9"/>
    </row>
    <row r="6436" spans="1:9">
      <c r="A6436" t="s">
        <v>16</v>
      </c>
      <c r="B6436" t="s">
        <v>1027</v>
      </c>
      <c r="C6436" t="str">
        <f t="shared" si="100"/>
        <v xml:space="preserve"> </v>
      </c>
      <c r="D6436">
        <v>2</v>
      </c>
      <c r="E6436">
        <v>1</v>
      </c>
      <c r="F6436" t="s">
        <v>1028</v>
      </c>
      <c r="G6436" s="3"/>
      <c r="H6436" s="3">
        <v>0</v>
      </c>
      <c r="I6436" s="9"/>
    </row>
    <row r="6437" spans="1:9">
      <c r="A6437" s="1" t="s">
        <v>16</v>
      </c>
      <c r="B6437" s="1" t="s">
        <v>1027</v>
      </c>
      <c r="C6437" t="str">
        <f t="shared" si="100"/>
        <v xml:space="preserve"> </v>
      </c>
      <c r="D6437" s="1">
        <v>2</v>
      </c>
      <c r="E6437" s="1">
        <v>1</v>
      </c>
      <c r="F6437" s="1" t="s">
        <v>1028</v>
      </c>
      <c r="G6437" s="3"/>
      <c r="H6437" s="3">
        <v>0</v>
      </c>
      <c r="I6437" s="9"/>
    </row>
    <row r="6438" spans="1:9">
      <c r="A6438" t="s">
        <v>16</v>
      </c>
      <c r="B6438" t="s">
        <v>1027</v>
      </c>
      <c r="C6438" t="str">
        <f t="shared" si="100"/>
        <v xml:space="preserve"> </v>
      </c>
      <c r="D6438">
        <v>2</v>
      </c>
      <c r="E6438">
        <v>1</v>
      </c>
      <c r="F6438" t="s">
        <v>1028</v>
      </c>
      <c r="G6438" s="3"/>
      <c r="H6438" s="3">
        <v>0</v>
      </c>
      <c r="I6438" s="9"/>
    </row>
    <row r="6439" spans="1:9">
      <c r="A6439" s="1" t="s">
        <v>16</v>
      </c>
      <c r="B6439" s="1" t="s">
        <v>1027</v>
      </c>
      <c r="C6439" t="str">
        <f t="shared" si="100"/>
        <v xml:space="preserve"> </v>
      </c>
      <c r="D6439" s="1">
        <v>2</v>
      </c>
      <c r="E6439" s="1">
        <v>1</v>
      </c>
      <c r="F6439" s="1" t="s">
        <v>1028</v>
      </c>
      <c r="G6439" s="3"/>
      <c r="H6439" s="3">
        <v>0</v>
      </c>
      <c r="I6439" s="9"/>
    </row>
    <row r="6440" spans="1:9">
      <c r="A6440" t="s">
        <v>16</v>
      </c>
      <c r="B6440" t="s">
        <v>1027</v>
      </c>
      <c r="C6440" t="str">
        <f t="shared" si="100"/>
        <v xml:space="preserve"> </v>
      </c>
      <c r="D6440">
        <v>2</v>
      </c>
      <c r="E6440">
        <v>1</v>
      </c>
      <c r="F6440" t="s">
        <v>1028</v>
      </c>
      <c r="G6440" s="3"/>
      <c r="H6440" s="3">
        <v>0</v>
      </c>
      <c r="I6440" s="9"/>
    </row>
    <row r="6441" spans="1:9">
      <c r="A6441" s="1" t="s">
        <v>16</v>
      </c>
      <c r="B6441" s="1" t="s">
        <v>1027</v>
      </c>
      <c r="C6441" t="str">
        <f t="shared" si="100"/>
        <v xml:space="preserve"> </v>
      </c>
      <c r="D6441" s="1">
        <v>2</v>
      </c>
      <c r="E6441" s="1">
        <v>1</v>
      </c>
      <c r="F6441" s="1" t="s">
        <v>1028</v>
      </c>
      <c r="G6441" s="3"/>
      <c r="H6441" s="3">
        <v>0</v>
      </c>
      <c r="I6441" s="9"/>
    </row>
    <row r="6442" spans="1:9">
      <c r="A6442" t="s">
        <v>16</v>
      </c>
      <c r="B6442" t="s">
        <v>1027</v>
      </c>
      <c r="C6442" t="str">
        <f t="shared" si="100"/>
        <v xml:space="preserve"> </v>
      </c>
      <c r="D6442">
        <v>2</v>
      </c>
      <c r="E6442">
        <v>1</v>
      </c>
      <c r="F6442" t="s">
        <v>1028</v>
      </c>
      <c r="G6442" s="3"/>
      <c r="H6442" s="3">
        <v>0</v>
      </c>
      <c r="I6442" s="9"/>
    </row>
    <row r="6443" spans="1:9">
      <c r="A6443" s="1" t="s">
        <v>16</v>
      </c>
      <c r="B6443" s="1" t="s">
        <v>1027</v>
      </c>
      <c r="C6443" t="str">
        <f t="shared" si="100"/>
        <v xml:space="preserve"> </v>
      </c>
      <c r="D6443" s="1">
        <v>2</v>
      </c>
      <c r="E6443" s="1">
        <v>1</v>
      </c>
      <c r="F6443" s="1" t="s">
        <v>1028</v>
      </c>
      <c r="G6443" s="3"/>
      <c r="H6443" s="3">
        <v>0</v>
      </c>
      <c r="I6443" s="9"/>
    </row>
    <row r="6444" spans="1:9">
      <c r="A6444" t="s">
        <v>16</v>
      </c>
      <c r="B6444" t="s">
        <v>1027</v>
      </c>
      <c r="C6444" t="str">
        <f t="shared" si="100"/>
        <v>2374</v>
      </c>
      <c r="D6444">
        <v>2</v>
      </c>
      <c r="E6444">
        <v>1</v>
      </c>
      <c r="F6444" t="s">
        <v>1028</v>
      </c>
      <c r="G6444" t="s">
        <v>15</v>
      </c>
      <c r="H6444" s="2">
        <f>H6428-SUMIF(G6429:G6443,"&lt;&gt;",H6429:H6443)</f>
        <v>0</v>
      </c>
    </row>
    <row r="6445" spans="1:9">
      <c r="A6445" s="1"/>
      <c r="B6445" s="1"/>
      <c r="C6445" t="str">
        <f t="shared" si="100"/>
        <v xml:space="preserve"> </v>
      </c>
      <c r="D6445" s="1"/>
      <c r="E6445" s="1"/>
      <c r="F6445" s="1"/>
      <c r="G6445" s="1"/>
      <c r="H6445" s="1"/>
      <c r="I6445" s="43"/>
    </row>
    <row r="6446" spans="1:9" ht="45.75">
      <c r="A6446" t="s">
        <v>8</v>
      </c>
      <c r="B6446" t="s">
        <v>1002</v>
      </c>
      <c r="C6446" t="str">
        <f t="shared" si="100"/>
        <v xml:space="preserve"> </v>
      </c>
      <c r="D6446" t="s">
        <v>1029</v>
      </c>
      <c r="E6446" t="s">
        <v>11</v>
      </c>
      <c r="F6446" t="s">
        <v>1030</v>
      </c>
      <c r="G6446" t="s">
        <v>13</v>
      </c>
      <c r="H6446" s="2">
        <f>VLOOKUP(B6446,'uc_2024-25'!D:U, 18, FALSE)</f>
        <v>56</v>
      </c>
      <c r="I6446" s="9" t="s">
        <v>1031</v>
      </c>
    </row>
    <row r="6447" spans="1:9">
      <c r="A6447" s="1" t="s">
        <v>8</v>
      </c>
      <c r="B6447" s="1" t="s">
        <v>1002</v>
      </c>
      <c r="C6447" t="str">
        <f t="shared" si="100"/>
        <v xml:space="preserve"> </v>
      </c>
      <c r="D6447" s="1" t="s">
        <v>1029</v>
      </c>
      <c r="E6447" s="1" t="s">
        <v>11</v>
      </c>
      <c r="F6447" s="1" t="s">
        <v>1030</v>
      </c>
      <c r="G6447" s="4" t="str">
        <f>VLOOKUP(B6446,'uc_2024-25'!D:AB, 25, FALSE)</f>
        <v>Cristina Maria Moniz Simões de Oliveira</v>
      </c>
      <c r="H6447" s="3">
        <v>0</v>
      </c>
      <c r="I6447" s="9"/>
    </row>
    <row r="6448" spans="1:9">
      <c r="A6448" t="s">
        <v>8</v>
      </c>
      <c r="B6448" t="s">
        <v>1002</v>
      </c>
      <c r="C6448" t="str">
        <f t="shared" si="100"/>
        <v xml:space="preserve"> </v>
      </c>
      <c r="D6448" t="s">
        <v>1029</v>
      </c>
      <c r="E6448" t="s">
        <v>11</v>
      </c>
      <c r="F6448" t="s">
        <v>1030</v>
      </c>
      <c r="G6448" s="3"/>
      <c r="H6448" s="3">
        <v>0</v>
      </c>
      <c r="I6448" s="9"/>
    </row>
    <row r="6449" spans="1:9">
      <c r="A6449" s="1" t="s">
        <v>8</v>
      </c>
      <c r="B6449" s="1" t="s">
        <v>1002</v>
      </c>
      <c r="C6449" t="str">
        <f t="shared" si="100"/>
        <v xml:space="preserve"> </v>
      </c>
      <c r="D6449" s="1" t="s">
        <v>1029</v>
      </c>
      <c r="E6449" s="1" t="s">
        <v>11</v>
      </c>
      <c r="F6449" s="1" t="s">
        <v>1030</v>
      </c>
      <c r="G6449" s="3"/>
      <c r="H6449" s="3">
        <v>0</v>
      </c>
      <c r="I6449" s="9"/>
    </row>
    <row r="6450" spans="1:9">
      <c r="A6450" t="s">
        <v>8</v>
      </c>
      <c r="B6450" t="s">
        <v>1002</v>
      </c>
      <c r="C6450" t="str">
        <f t="shared" si="100"/>
        <v xml:space="preserve"> </v>
      </c>
      <c r="D6450" t="s">
        <v>1029</v>
      </c>
      <c r="E6450" t="s">
        <v>11</v>
      </c>
      <c r="F6450" t="s">
        <v>1030</v>
      </c>
      <c r="G6450" s="3"/>
      <c r="H6450" s="3">
        <v>0</v>
      </c>
      <c r="I6450" s="9"/>
    </row>
    <row r="6451" spans="1:9">
      <c r="A6451" s="1" t="s">
        <v>8</v>
      </c>
      <c r="B6451" s="1" t="s">
        <v>1002</v>
      </c>
      <c r="C6451" t="str">
        <f t="shared" si="100"/>
        <v xml:space="preserve"> </v>
      </c>
      <c r="D6451" s="1" t="s">
        <v>1029</v>
      </c>
      <c r="E6451" s="1" t="s">
        <v>11</v>
      </c>
      <c r="F6451" s="1" t="s">
        <v>1030</v>
      </c>
      <c r="G6451" s="3"/>
      <c r="H6451" s="3">
        <v>0</v>
      </c>
      <c r="I6451" s="9"/>
    </row>
    <row r="6452" spans="1:9">
      <c r="A6452" t="s">
        <v>8</v>
      </c>
      <c r="B6452" t="s">
        <v>1002</v>
      </c>
      <c r="C6452" t="str">
        <f t="shared" si="100"/>
        <v xml:space="preserve"> </v>
      </c>
      <c r="D6452" t="s">
        <v>1029</v>
      </c>
      <c r="E6452" t="s">
        <v>11</v>
      </c>
      <c r="F6452" t="s">
        <v>1030</v>
      </c>
      <c r="G6452" s="3"/>
      <c r="H6452" s="3">
        <v>0</v>
      </c>
      <c r="I6452" s="9"/>
    </row>
    <row r="6453" spans="1:9">
      <c r="A6453" s="1" t="s">
        <v>8</v>
      </c>
      <c r="B6453" s="1" t="s">
        <v>1002</v>
      </c>
      <c r="C6453" t="str">
        <f t="shared" si="100"/>
        <v xml:space="preserve"> </v>
      </c>
      <c r="D6453" s="1" t="s">
        <v>1029</v>
      </c>
      <c r="E6453" s="1" t="s">
        <v>11</v>
      </c>
      <c r="F6453" s="1" t="s">
        <v>1030</v>
      </c>
      <c r="G6453" s="3"/>
      <c r="H6453" s="3">
        <v>0</v>
      </c>
      <c r="I6453" s="9"/>
    </row>
    <row r="6454" spans="1:9">
      <c r="A6454" t="s">
        <v>8</v>
      </c>
      <c r="B6454" t="s">
        <v>1002</v>
      </c>
      <c r="C6454" t="str">
        <f t="shared" si="100"/>
        <v xml:space="preserve"> </v>
      </c>
      <c r="D6454" t="s">
        <v>1029</v>
      </c>
      <c r="E6454" t="s">
        <v>11</v>
      </c>
      <c r="F6454" t="s">
        <v>1030</v>
      </c>
      <c r="G6454" s="3"/>
      <c r="H6454" s="3">
        <v>0</v>
      </c>
      <c r="I6454" s="9"/>
    </row>
    <row r="6455" spans="1:9">
      <c r="A6455" s="1" t="s">
        <v>8</v>
      </c>
      <c r="B6455" s="1" t="s">
        <v>1002</v>
      </c>
      <c r="C6455" t="str">
        <f t="shared" si="100"/>
        <v xml:space="preserve"> </v>
      </c>
      <c r="D6455" s="1" t="s">
        <v>1029</v>
      </c>
      <c r="E6455" s="1" t="s">
        <v>11</v>
      </c>
      <c r="F6455" s="1" t="s">
        <v>1030</v>
      </c>
      <c r="G6455" s="3"/>
      <c r="H6455" s="3">
        <v>0</v>
      </c>
      <c r="I6455" s="9"/>
    </row>
    <row r="6456" spans="1:9">
      <c r="A6456" t="s">
        <v>8</v>
      </c>
      <c r="B6456" t="s">
        <v>1002</v>
      </c>
      <c r="C6456" t="str">
        <f t="shared" si="100"/>
        <v xml:space="preserve"> </v>
      </c>
      <c r="D6456" t="s">
        <v>1029</v>
      </c>
      <c r="E6456" t="s">
        <v>11</v>
      </c>
      <c r="F6456" t="s">
        <v>1030</v>
      </c>
      <c r="G6456" s="3"/>
      <c r="H6456" s="3">
        <v>0</v>
      </c>
      <c r="I6456" s="9"/>
    </row>
    <row r="6457" spans="1:9">
      <c r="A6457" s="1" t="s">
        <v>8</v>
      </c>
      <c r="B6457" s="1" t="s">
        <v>1002</v>
      </c>
      <c r="C6457" t="str">
        <f t="shared" si="100"/>
        <v xml:space="preserve"> </v>
      </c>
      <c r="D6457" s="1" t="s">
        <v>1029</v>
      </c>
      <c r="E6457" s="1" t="s">
        <v>11</v>
      </c>
      <c r="F6457" s="1" t="s">
        <v>1030</v>
      </c>
      <c r="G6457" s="3"/>
      <c r="H6457" s="3">
        <v>0</v>
      </c>
      <c r="I6457" s="9"/>
    </row>
    <row r="6458" spans="1:9">
      <c r="A6458" t="s">
        <v>8</v>
      </c>
      <c r="B6458" t="s">
        <v>1002</v>
      </c>
      <c r="C6458" t="str">
        <f t="shared" si="100"/>
        <v xml:space="preserve"> </v>
      </c>
      <c r="D6458" t="s">
        <v>1029</v>
      </c>
      <c r="E6458" t="s">
        <v>11</v>
      </c>
      <c r="F6458" t="s">
        <v>1030</v>
      </c>
      <c r="G6458" s="3"/>
      <c r="H6458" s="3">
        <v>0</v>
      </c>
      <c r="I6458" s="9"/>
    </row>
    <row r="6459" spans="1:9">
      <c r="A6459" s="1" t="s">
        <v>8</v>
      </c>
      <c r="B6459" s="1" t="s">
        <v>1002</v>
      </c>
      <c r="C6459" t="str">
        <f t="shared" si="100"/>
        <v xml:space="preserve"> </v>
      </c>
      <c r="D6459" s="1" t="s">
        <v>1029</v>
      </c>
      <c r="E6459" s="1" t="s">
        <v>11</v>
      </c>
      <c r="F6459" s="1" t="s">
        <v>1030</v>
      </c>
      <c r="G6459" s="3"/>
      <c r="H6459" s="3">
        <v>0</v>
      </c>
      <c r="I6459" s="9"/>
    </row>
    <row r="6460" spans="1:9">
      <c r="A6460" t="s">
        <v>8</v>
      </c>
      <c r="B6460" t="s">
        <v>1002</v>
      </c>
      <c r="C6460" t="str">
        <f t="shared" si="100"/>
        <v xml:space="preserve"> </v>
      </c>
      <c r="D6460" t="s">
        <v>1029</v>
      </c>
      <c r="E6460" t="s">
        <v>11</v>
      </c>
      <c r="F6460" t="s">
        <v>1030</v>
      </c>
      <c r="G6460" s="3"/>
      <c r="H6460" s="3">
        <v>0</v>
      </c>
      <c r="I6460" s="9"/>
    </row>
    <row r="6461" spans="1:9">
      <c r="A6461" s="1" t="s">
        <v>8</v>
      </c>
      <c r="B6461" s="1" t="s">
        <v>1002</v>
      </c>
      <c r="C6461" t="str">
        <f t="shared" si="100"/>
        <v xml:space="preserve"> </v>
      </c>
      <c r="D6461" s="1" t="s">
        <v>1029</v>
      </c>
      <c r="E6461" s="1" t="s">
        <v>11</v>
      </c>
      <c r="F6461" s="1" t="s">
        <v>1030</v>
      </c>
      <c r="G6461" s="3"/>
      <c r="H6461" s="3">
        <v>0</v>
      </c>
      <c r="I6461" s="9"/>
    </row>
    <row r="6462" spans="1:9">
      <c r="A6462" t="s">
        <v>8</v>
      </c>
      <c r="B6462" t="s">
        <v>1002</v>
      </c>
      <c r="C6462" t="str">
        <f t="shared" si="100"/>
        <v>2385</v>
      </c>
      <c r="D6462" t="s">
        <v>1029</v>
      </c>
      <c r="E6462" t="s">
        <v>11</v>
      </c>
      <c r="F6462" t="s">
        <v>1030</v>
      </c>
      <c r="G6462" t="s">
        <v>15</v>
      </c>
      <c r="H6462" s="2">
        <f>H6446-SUMIF(G6447:G6461,"&lt;&gt;",H6447:H6461)</f>
        <v>56</v>
      </c>
    </row>
    <row r="6463" spans="1:9">
      <c r="A6463" s="1"/>
      <c r="B6463" s="1"/>
      <c r="C6463" t="str">
        <f t="shared" si="100"/>
        <v xml:space="preserve"> </v>
      </c>
      <c r="D6463" s="1"/>
      <c r="E6463" s="1"/>
      <c r="F6463" s="1"/>
      <c r="G6463" s="1"/>
      <c r="H6463" s="1"/>
      <c r="I6463" s="43"/>
    </row>
    <row r="6464" spans="1:9">
      <c r="A6464" t="s">
        <v>8</v>
      </c>
      <c r="B6464" t="s">
        <v>1032</v>
      </c>
      <c r="C6464" t="str">
        <f t="shared" si="100"/>
        <v xml:space="preserve"> </v>
      </c>
      <c r="D6464" t="s">
        <v>10</v>
      </c>
      <c r="E6464" t="s">
        <v>11</v>
      </c>
      <c r="F6464" t="s">
        <v>1033</v>
      </c>
      <c r="G6464" t="s">
        <v>13</v>
      </c>
      <c r="H6464" s="2">
        <f>VLOOKUP(B6464,'uc_2024-25'!D:U, 18, FALSE)</f>
        <v>0</v>
      </c>
      <c r="I6464" s="9"/>
    </row>
    <row r="6465" spans="1:9">
      <c r="A6465" s="1" t="s">
        <v>8</v>
      </c>
      <c r="B6465" s="1" t="s">
        <v>1032</v>
      </c>
      <c r="C6465" t="str">
        <f t="shared" si="100"/>
        <v xml:space="preserve"> </v>
      </c>
      <c r="D6465" s="1" t="s">
        <v>10</v>
      </c>
      <c r="E6465" s="1" t="s">
        <v>11</v>
      </c>
      <c r="F6465" s="1" t="s">
        <v>1033</v>
      </c>
      <c r="G6465" s="4">
        <f>VLOOKUP(B6464,'uc_2024-25'!D:AB, 25, FALSE)</f>
        <v>0</v>
      </c>
      <c r="H6465" s="3">
        <v>0</v>
      </c>
      <c r="I6465" s="9"/>
    </row>
    <row r="6466" spans="1:9">
      <c r="A6466" t="s">
        <v>8</v>
      </c>
      <c r="B6466" t="s">
        <v>1032</v>
      </c>
      <c r="C6466" t="str">
        <f t="shared" si="100"/>
        <v xml:space="preserve"> </v>
      </c>
      <c r="D6466" t="s">
        <v>10</v>
      </c>
      <c r="E6466" t="s">
        <v>11</v>
      </c>
      <c r="F6466" t="s">
        <v>1033</v>
      </c>
      <c r="G6466" s="3"/>
      <c r="H6466" s="3">
        <v>0</v>
      </c>
      <c r="I6466" s="9"/>
    </row>
    <row r="6467" spans="1:9">
      <c r="A6467" s="1" t="s">
        <v>8</v>
      </c>
      <c r="B6467" s="1" t="s">
        <v>1032</v>
      </c>
      <c r="C6467" t="str">
        <f t="shared" ref="C6467:C6530" si="101">IF(G6467="Em falta (positivo); A mais (negativo):",B6467," ")</f>
        <v xml:space="preserve"> </v>
      </c>
      <c r="D6467" s="1" t="s">
        <v>10</v>
      </c>
      <c r="E6467" s="1" t="s">
        <v>11</v>
      </c>
      <c r="F6467" s="1" t="s">
        <v>1033</v>
      </c>
      <c r="G6467" s="3"/>
      <c r="H6467" s="3">
        <v>0</v>
      </c>
      <c r="I6467" s="9"/>
    </row>
    <row r="6468" spans="1:9">
      <c r="A6468" t="s">
        <v>8</v>
      </c>
      <c r="B6468" t="s">
        <v>1032</v>
      </c>
      <c r="C6468" t="str">
        <f t="shared" si="101"/>
        <v xml:space="preserve"> </v>
      </c>
      <c r="D6468" t="s">
        <v>10</v>
      </c>
      <c r="E6468" t="s">
        <v>11</v>
      </c>
      <c r="F6468" t="s">
        <v>1033</v>
      </c>
      <c r="G6468" s="3"/>
      <c r="H6468" s="3">
        <v>0</v>
      </c>
      <c r="I6468" s="9"/>
    </row>
    <row r="6469" spans="1:9">
      <c r="A6469" s="1" t="s">
        <v>8</v>
      </c>
      <c r="B6469" s="1" t="s">
        <v>1032</v>
      </c>
      <c r="C6469" t="str">
        <f t="shared" si="101"/>
        <v xml:space="preserve"> </v>
      </c>
      <c r="D6469" s="1" t="s">
        <v>10</v>
      </c>
      <c r="E6469" s="1" t="s">
        <v>11</v>
      </c>
      <c r="F6469" s="1" t="s">
        <v>1033</v>
      </c>
      <c r="G6469" s="3"/>
      <c r="H6469" s="3">
        <v>0</v>
      </c>
      <c r="I6469" s="9"/>
    </row>
    <row r="6470" spans="1:9">
      <c r="A6470" t="s">
        <v>8</v>
      </c>
      <c r="B6470" t="s">
        <v>1032</v>
      </c>
      <c r="C6470" t="str">
        <f t="shared" si="101"/>
        <v xml:space="preserve"> </v>
      </c>
      <c r="D6470" t="s">
        <v>10</v>
      </c>
      <c r="E6470" t="s">
        <v>11</v>
      </c>
      <c r="F6470" t="s">
        <v>1033</v>
      </c>
      <c r="G6470" s="3"/>
      <c r="H6470" s="3">
        <v>0</v>
      </c>
      <c r="I6470" s="9"/>
    </row>
    <row r="6471" spans="1:9">
      <c r="A6471" s="1" t="s">
        <v>8</v>
      </c>
      <c r="B6471" s="1" t="s">
        <v>1032</v>
      </c>
      <c r="C6471" t="str">
        <f t="shared" si="101"/>
        <v xml:space="preserve"> </v>
      </c>
      <c r="D6471" s="1" t="s">
        <v>10</v>
      </c>
      <c r="E6471" s="1" t="s">
        <v>11</v>
      </c>
      <c r="F6471" s="1" t="s">
        <v>1033</v>
      </c>
      <c r="G6471" s="3"/>
      <c r="H6471" s="3">
        <v>0</v>
      </c>
      <c r="I6471" s="9"/>
    </row>
    <row r="6472" spans="1:9">
      <c r="A6472" t="s">
        <v>8</v>
      </c>
      <c r="B6472" t="s">
        <v>1032</v>
      </c>
      <c r="C6472" t="str">
        <f t="shared" si="101"/>
        <v xml:space="preserve"> </v>
      </c>
      <c r="D6472" t="s">
        <v>10</v>
      </c>
      <c r="E6472" t="s">
        <v>11</v>
      </c>
      <c r="F6472" t="s">
        <v>1033</v>
      </c>
      <c r="G6472" s="3"/>
      <c r="H6472" s="3">
        <v>0</v>
      </c>
      <c r="I6472" s="9"/>
    </row>
    <row r="6473" spans="1:9">
      <c r="A6473" s="1" t="s">
        <v>8</v>
      </c>
      <c r="B6473" s="1" t="s">
        <v>1032</v>
      </c>
      <c r="C6473" t="str">
        <f t="shared" si="101"/>
        <v xml:space="preserve"> </v>
      </c>
      <c r="D6473" s="1" t="s">
        <v>10</v>
      </c>
      <c r="E6473" s="1" t="s">
        <v>11</v>
      </c>
      <c r="F6473" s="1" t="s">
        <v>1033</v>
      </c>
      <c r="G6473" s="3"/>
      <c r="H6473" s="3">
        <v>0</v>
      </c>
      <c r="I6473" s="9"/>
    </row>
    <row r="6474" spans="1:9">
      <c r="A6474" t="s">
        <v>8</v>
      </c>
      <c r="B6474" t="s">
        <v>1032</v>
      </c>
      <c r="C6474" t="str">
        <f t="shared" si="101"/>
        <v xml:space="preserve"> </v>
      </c>
      <c r="D6474" t="s">
        <v>10</v>
      </c>
      <c r="E6474" t="s">
        <v>11</v>
      </c>
      <c r="F6474" t="s">
        <v>1033</v>
      </c>
      <c r="G6474" s="3"/>
      <c r="H6474" s="3">
        <v>0</v>
      </c>
      <c r="I6474" s="9"/>
    </row>
    <row r="6475" spans="1:9">
      <c r="A6475" s="1" t="s">
        <v>8</v>
      </c>
      <c r="B6475" s="1" t="s">
        <v>1032</v>
      </c>
      <c r="C6475" t="str">
        <f t="shared" si="101"/>
        <v xml:space="preserve"> </v>
      </c>
      <c r="D6475" s="1" t="s">
        <v>10</v>
      </c>
      <c r="E6475" s="1" t="s">
        <v>11</v>
      </c>
      <c r="F6475" s="1" t="s">
        <v>1033</v>
      </c>
      <c r="G6475" s="3"/>
      <c r="H6475" s="3">
        <v>0</v>
      </c>
      <c r="I6475" s="9"/>
    </row>
    <row r="6476" spans="1:9">
      <c r="A6476" t="s">
        <v>8</v>
      </c>
      <c r="B6476" t="s">
        <v>1032</v>
      </c>
      <c r="C6476" t="str">
        <f t="shared" si="101"/>
        <v xml:space="preserve"> </v>
      </c>
      <c r="D6476" t="s">
        <v>10</v>
      </c>
      <c r="E6476" t="s">
        <v>11</v>
      </c>
      <c r="F6476" t="s">
        <v>1033</v>
      </c>
      <c r="G6476" s="3"/>
      <c r="H6476" s="3">
        <v>0</v>
      </c>
      <c r="I6476" s="9"/>
    </row>
    <row r="6477" spans="1:9">
      <c r="A6477" s="1" t="s">
        <v>8</v>
      </c>
      <c r="B6477" s="1" t="s">
        <v>1032</v>
      </c>
      <c r="C6477" t="str">
        <f t="shared" si="101"/>
        <v xml:space="preserve"> </v>
      </c>
      <c r="D6477" s="1" t="s">
        <v>10</v>
      </c>
      <c r="E6477" s="1" t="s">
        <v>11</v>
      </c>
      <c r="F6477" s="1" t="s">
        <v>1033</v>
      </c>
      <c r="G6477" s="3"/>
      <c r="H6477" s="3">
        <v>0</v>
      </c>
      <c r="I6477" s="9"/>
    </row>
    <row r="6478" spans="1:9">
      <c r="A6478" t="s">
        <v>8</v>
      </c>
      <c r="B6478" t="s">
        <v>1032</v>
      </c>
      <c r="C6478" t="str">
        <f t="shared" si="101"/>
        <v xml:space="preserve"> </v>
      </c>
      <c r="D6478" t="s">
        <v>10</v>
      </c>
      <c r="E6478" t="s">
        <v>11</v>
      </c>
      <c r="F6478" t="s">
        <v>1033</v>
      </c>
      <c r="G6478" s="3"/>
      <c r="H6478" s="3">
        <v>0</v>
      </c>
      <c r="I6478" s="9"/>
    </row>
    <row r="6479" spans="1:9">
      <c r="A6479" s="1" t="s">
        <v>8</v>
      </c>
      <c r="B6479" s="1" t="s">
        <v>1032</v>
      </c>
      <c r="C6479" t="str">
        <f t="shared" si="101"/>
        <v xml:space="preserve"> </v>
      </c>
      <c r="D6479" s="1" t="s">
        <v>10</v>
      </c>
      <c r="E6479" s="1" t="s">
        <v>11</v>
      </c>
      <c r="F6479" s="1" t="s">
        <v>1033</v>
      </c>
      <c r="G6479" s="3"/>
      <c r="H6479" s="3">
        <v>0</v>
      </c>
      <c r="I6479" s="9"/>
    </row>
    <row r="6480" spans="1:9">
      <c r="A6480" t="s">
        <v>8</v>
      </c>
      <c r="B6480" t="s">
        <v>1032</v>
      </c>
      <c r="C6480" t="str">
        <f t="shared" si="101"/>
        <v>2032</v>
      </c>
      <c r="D6480" t="s">
        <v>10</v>
      </c>
      <c r="E6480" t="s">
        <v>11</v>
      </c>
      <c r="F6480" t="s">
        <v>1033</v>
      </c>
      <c r="G6480" t="s">
        <v>15</v>
      </c>
      <c r="H6480" s="2">
        <f>H6464-SUMIF(G6465:G6479,"&lt;&gt;",H6465:H6479)</f>
        <v>0</v>
      </c>
    </row>
    <row r="6481" spans="1:9">
      <c r="A6481" s="1"/>
      <c r="B6481" s="1"/>
      <c r="C6481" t="str">
        <f t="shared" si="101"/>
        <v xml:space="preserve"> </v>
      </c>
      <c r="D6481" s="1"/>
      <c r="E6481" s="1"/>
      <c r="F6481" s="1"/>
      <c r="G6481" s="1"/>
      <c r="H6481" s="1"/>
      <c r="I6481" s="43"/>
    </row>
    <row r="6482" spans="1:9">
      <c r="A6482" t="s">
        <v>16</v>
      </c>
      <c r="B6482" t="s">
        <v>1034</v>
      </c>
      <c r="C6482" t="str">
        <f t="shared" si="101"/>
        <v xml:space="preserve"> </v>
      </c>
      <c r="D6482">
        <v>2</v>
      </c>
      <c r="E6482">
        <v>1</v>
      </c>
      <c r="F6482" t="s">
        <v>1035</v>
      </c>
      <c r="G6482" t="s">
        <v>13</v>
      </c>
      <c r="H6482" s="2">
        <f>VLOOKUP(B6482,'uc_2024-25'!D:U, 18, FALSE)</f>
        <v>63</v>
      </c>
      <c r="I6482" s="9"/>
    </row>
    <row r="6483" spans="1:9" ht="30.75">
      <c r="A6483" s="1" t="s">
        <v>16</v>
      </c>
      <c r="B6483" s="1" t="s">
        <v>1034</v>
      </c>
      <c r="C6483" t="str">
        <f t="shared" si="101"/>
        <v xml:space="preserve"> </v>
      </c>
      <c r="D6483" s="1">
        <v>2</v>
      </c>
      <c r="E6483" s="1">
        <v>1</v>
      </c>
      <c r="F6483" s="1" t="s">
        <v>1035</v>
      </c>
      <c r="G6483" s="4" t="str">
        <f>VLOOKUP(B6482,'uc_2024-25'!D:AB, 25, FALSE)</f>
        <v>Catarina Paula Guerra Geoffroy Prista</v>
      </c>
      <c r="H6483" s="3">
        <v>10</v>
      </c>
      <c r="I6483" s="9" t="s">
        <v>1036</v>
      </c>
    </row>
    <row r="6484" spans="1:9">
      <c r="A6484" t="s">
        <v>16</v>
      </c>
      <c r="B6484" t="s">
        <v>1034</v>
      </c>
      <c r="C6484" t="str">
        <f t="shared" si="101"/>
        <v xml:space="preserve"> </v>
      </c>
      <c r="D6484">
        <v>2</v>
      </c>
      <c r="E6484">
        <v>1</v>
      </c>
      <c r="F6484" t="s">
        <v>1035</v>
      </c>
      <c r="G6484" s="3" t="s">
        <v>48</v>
      </c>
      <c r="H6484" s="3">
        <v>53</v>
      </c>
      <c r="I6484" s="9"/>
    </row>
    <row r="6485" spans="1:9">
      <c r="A6485" s="1" t="s">
        <v>16</v>
      </c>
      <c r="B6485" s="1" t="s">
        <v>1034</v>
      </c>
      <c r="C6485" t="str">
        <f t="shared" si="101"/>
        <v xml:space="preserve"> </v>
      </c>
      <c r="D6485" s="1">
        <v>2</v>
      </c>
      <c r="E6485" s="1">
        <v>1</v>
      </c>
      <c r="F6485" s="1" t="s">
        <v>1035</v>
      </c>
      <c r="G6485" s="3"/>
      <c r="H6485" s="3">
        <v>0</v>
      </c>
      <c r="I6485" s="9"/>
    </row>
    <row r="6486" spans="1:9">
      <c r="A6486" t="s">
        <v>16</v>
      </c>
      <c r="B6486" t="s">
        <v>1034</v>
      </c>
      <c r="C6486" t="str">
        <f t="shared" si="101"/>
        <v xml:space="preserve"> </v>
      </c>
      <c r="D6486">
        <v>2</v>
      </c>
      <c r="E6486">
        <v>1</v>
      </c>
      <c r="F6486" t="s">
        <v>1035</v>
      </c>
      <c r="G6486" s="3"/>
      <c r="H6486" s="3">
        <v>0</v>
      </c>
      <c r="I6486" s="9"/>
    </row>
    <row r="6487" spans="1:9">
      <c r="A6487" s="1" t="s">
        <v>16</v>
      </c>
      <c r="B6487" s="1" t="s">
        <v>1034</v>
      </c>
      <c r="C6487" t="str">
        <f t="shared" si="101"/>
        <v xml:space="preserve"> </v>
      </c>
      <c r="D6487" s="1">
        <v>2</v>
      </c>
      <c r="E6487" s="1">
        <v>1</v>
      </c>
      <c r="F6487" s="1" t="s">
        <v>1035</v>
      </c>
      <c r="G6487" s="3"/>
      <c r="H6487" s="3">
        <v>0</v>
      </c>
      <c r="I6487" s="9"/>
    </row>
    <row r="6488" spans="1:9">
      <c r="A6488" t="s">
        <v>16</v>
      </c>
      <c r="B6488" t="s">
        <v>1034</v>
      </c>
      <c r="C6488" t="str">
        <f t="shared" si="101"/>
        <v xml:space="preserve"> </v>
      </c>
      <c r="D6488">
        <v>2</v>
      </c>
      <c r="E6488">
        <v>1</v>
      </c>
      <c r="F6488" t="s">
        <v>1035</v>
      </c>
      <c r="G6488" s="3"/>
      <c r="H6488" s="3">
        <v>0</v>
      </c>
      <c r="I6488" s="9"/>
    </row>
    <row r="6489" spans="1:9">
      <c r="A6489" s="1" t="s">
        <v>16</v>
      </c>
      <c r="B6489" s="1" t="s">
        <v>1034</v>
      </c>
      <c r="C6489" t="str">
        <f t="shared" si="101"/>
        <v xml:space="preserve"> </v>
      </c>
      <c r="D6489" s="1">
        <v>2</v>
      </c>
      <c r="E6489" s="1">
        <v>1</v>
      </c>
      <c r="F6489" s="1" t="s">
        <v>1035</v>
      </c>
      <c r="G6489" s="3"/>
      <c r="H6489" s="3">
        <v>0</v>
      </c>
      <c r="I6489" s="9"/>
    </row>
    <row r="6490" spans="1:9">
      <c r="A6490" t="s">
        <v>16</v>
      </c>
      <c r="B6490" t="s">
        <v>1034</v>
      </c>
      <c r="C6490" t="str">
        <f t="shared" si="101"/>
        <v xml:space="preserve"> </v>
      </c>
      <c r="D6490">
        <v>2</v>
      </c>
      <c r="E6490">
        <v>1</v>
      </c>
      <c r="F6490" t="s">
        <v>1035</v>
      </c>
      <c r="G6490" s="3"/>
      <c r="H6490" s="3">
        <v>0</v>
      </c>
      <c r="I6490" s="9"/>
    </row>
    <row r="6491" spans="1:9">
      <c r="A6491" s="1" t="s">
        <v>16</v>
      </c>
      <c r="B6491" s="1" t="s">
        <v>1034</v>
      </c>
      <c r="C6491" t="str">
        <f t="shared" si="101"/>
        <v xml:space="preserve"> </v>
      </c>
      <c r="D6491" s="1">
        <v>2</v>
      </c>
      <c r="E6491" s="1">
        <v>1</v>
      </c>
      <c r="F6491" s="1" t="s">
        <v>1035</v>
      </c>
      <c r="G6491" s="3"/>
      <c r="H6491" s="3">
        <v>0</v>
      </c>
      <c r="I6491" s="9"/>
    </row>
    <row r="6492" spans="1:9">
      <c r="A6492" t="s">
        <v>16</v>
      </c>
      <c r="B6492" t="s">
        <v>1034</v>
      </c>
      <c r="C6492" t="str">
        <f t="shared" si="101"/>
        <v xml:space="preserve"> </v>
      </c>
      <c r="D6492">
        <v>2</v>
      </c>
      <c r="E6492">
        <v>1</v>
      </c>
      <c r="F6492" t="s">
        <v>1035</v>
      </c>
      <c r="G6492" s="3"/>
      <c r="H6492" s="3">
        <v>0</v>
      </c>
      <c r="I6492" s="9"/>
    </row>
    <row r="6493" spans="1:9">
      <c r="A6493" s="1" t="s">
        <v>16</v>
      </c>
      <c r="B6493" s="1" t="s">
        <v>1034</v>
      </c>
      <c r="C6493" t="str">
        <f t="shared" si="101"/>
        <v xml:space="preserve"> </v>
      </c>
      <c r="D6493" s="1">
        <v>2</v>
      </c>
      <c r="E6493" s="1">
        <v>1</v>
      </c>
      <c r="F6493" s="1" t="s">
        <v>1035</v>
      </c>
      <c r="G6493" s="3"/>
      <c r="H6493" s="3">
        <v>0</v>
      </c>
      <c r="I6493" s="9"/>
    </row>
    <row r="6494" spans="1:9">
      <c r="A6494" t="s">
        <v>16</v>
      </c>
      <c r="B6494" t="s">
        <v>1034</v>
      </c>
      <c r="C6494" t="str">
        <f t="shared" si="101"/>
        <v xml:space="preserve"> </v>
      </c>
      <c r="D6494">
        <v>2</v>
      </c>
      <c r="E6494">
        <v>1</v>
      </c>
      <c r="F6494" t="s">
        <v>1035</v>
      </c>
      <c r="G6494" s="3"/>
      <c r="H6494" s="3">
        <v>0</v>
      </c>
      <c r="I6494" s="9"/>
    </row>
    <row r="6495" spans="1:9">
      <c r="A6495" s="1" t="s">
        <v>16</v>
      </c>
      <c r="B6495" s="1" t="s">
        <v>1034</v>
      </c>
      <c r="C6495" t="str">
        <f t="shared" si="101"/>
        <v xml:space="preserve"> </v>
      </c>
      <c r="D6495" s="1">
        <v>2</v>
      </c>
      <c r="E6495" s="1">
        <v>1</v>
      </c>
      <c r="F6495" s="1" t="s">
        <v>1035</v>
      </c>
      <c r="G6495" s="3"/>
      <c r="H6495" s="3">
        <v>0</v>
      </c>
      <c r="I6495" s="9"/>
    </row>
    <row r="6496" spans="1:9">
      <c r="A6496" t="s">
        <v>16</v>
      </c>
      <c r="B6496" t="s">
        <v>1034</v>
      </c>
      <c r="C6496" t="str">
        <f t="shared" si="101"/>
        <v xml:space="preserve"> </v>
      </c>
      <c r="D6496">
        <v>2</v>
      </c>
      <c r="E6496">
        <v>1</v>
      </c>
      <c r="F6496" t="s">
        <v>1035</v>
      </c>
      <c r="G6496" s="3"/>
      <c r="H6496" s="3">
        <v>0</v>
      </c>
      <c r="I6496" s="9"/>
    </row>
    <row r="6497" spans="1:9">
      <c r="A6497" s="1" t="s">
        <v>16</v>
      </c>
      <c r="B6497" s="1" t="s">
        <v>1034</v>
      </c>
      <c r="C6497" t="str">
        <f t="shared" si="101"/>
        <v xml:space="preserve"> </v>
      </c>
      <c r="D6497" s="1">
        <v>2</v>
      </c>
      <c r="E6497" s="1">
        <v>1</v>
      </c>
      <c r="F6497" s="1" t="s">
        <v>1035</v>
      </c>
      <c r="G6497" s="3"/>
      <c r="H6497" s="3">
        <v>0</v>
      </c>
      <c r="I6497" s="9"/>
    </row>
    <row r="6498" spans="1:9">
      <c r="A6498" t="s">
        <v>16</v>
      </c>
      <c r="B6498" t="s">
        <v>1034</v>
      </c>
      <c r="C6498" t="str">
        <f t="shared" si="101"/>
        <v>1814</v>
      </c>
      <c r="D6498">
        <v>2</v>
      </c>
      <c r="E6498">
        <v>1</v>
      </c>
      <c r="F6498" t="s">
        <v>1035</v>
      </c>
      <c r="G6498" t="s">
        <v>15</v>
      </c>
      <c r="H6498" s="2">
        <f>H6482-SUMIF(G6483:G6497,"&lt;&gt;",H6483:H6497)</f>
        <v>0</v>
      </c>
    </row>
    <row r="6499" spans="1:9">
      <c r="A6499" s="1"/>
      <c r="B6499" s="1"/>
      <c r="C6499" t="str">
        <f t="shared" si="101"/>
        <v xml:space="preserve"> </v>
      </c>
      <c r="D6499" s="1"/>
      <c r="E6499" s="1"/>
      <c r="F6499" s="1"/>
      <c r="G6499" s="1"/>
      <c r="H6499" s="1"/>
      <c r="I6499" s="43"/>
    </row>
    <row r="6500" spans="1:9">
      <c r="A6500" t="s">
        <v>8</v>
      </c>
      <c r="B6500" t="s">
        <v>1037</v>
      </c>
      <c r="C6500" t="str">
        <f t="shared" si="101"/>
        <v xml:space="preserve"> </v>
      </c>
      <c r="D6500">
        <v>3</v>
      </c>
      <c r="E6500">
        <v>2</v>
      </c>
      <c r="F6500" t="s">
        <v>1038</v>
      </c>
      <c r="G6500" t="s">
        <v>13</v>
      </c>
      <c r="H6500" s="2">
        <f>VLOOKUP(B6500,'uc_2024-25'!D:U, 18, FALSE)</f>
        <v>0</v>
      </c>
      <c r="I6500" s="9"/>
    </row>
    <row r="6501" spans="1:9">
      <c r="A6501" s="1" t="s">
        <v>8</v>
      </c>
      <c r="B6501" s="1" t="s">
        <v>1037</v>
      </c>
      <c r="C6501" t="str">
        <f t="shared" si="101"/>
        <v xml:space="preserve"> </v>
      </c>
      <c r="D6501" s="1">
        <v>3</v>
      </c>
      <c r="E6501" s="1">
        <v>2</v>
      </c>
      <c r="F6501" s="1" t="s">
        <v>1038</v>
      </c>
      <c r="G6501" s="4">
        <f>VLOOKUP(B6500,'uc_2024-25'!D:AB, 25, FALSE)</f>
        <v>0</v>
      </c>
      <c r="H6501" s="3">
        <v>0</v>
      </c>
      <c r="I6501" s="9"/>
    </row>
    <row r="6502" spans="1:9">
      <c r="A6502" t="s">
        <v>8</v>
      </c>
      <c r="B6502" t="s">
        <v>1037</v>
      </c>
      <c r="C6502" t="str">
        <f t="shared" si="101"/>
        <v xml:space="preserve"> </v>
      </c>
      <c r="D6502">
        <v>3</v>
      </c>
      <c r="E6502">
        <v>2</v>
      </c>
      <c r="F6502" t="s">
        <v>1038</v>
      </c>
      <c r="G6502" s="3"/>
      <c r="H6502" s="3">
        <v>0</v>
      </c>
      <c r="I6502" s="9"/>
    </row>
    <row r="6503" spans="1:9">
      <c r="A6503" s="1" t="s">
        <v>8</v>
      </c>
      <c r="B6503" s="1" t="s">
        <v>1037</v>
      </c>
      <c r="C6503" t="str">
        <f t="shared" si="101"/>
        <v xml:space="preserve"> </v>
      </c>
      <c r="D6503" s="1">
        <v>3</v>
      </c>
      <c r="E6503" s="1">
        <v>2</v>
      </c>
      <c r="F6503" s="1" t="s">
        <v>1038</v>
      </c>
      <c r="G6503" s="3"/>
      <c r="H6503" s="3">
        <v>0</v>
      </c>
      <c r="I6503" s="9"/>
    </row>
    <row r="6504" spans="1:9">
      <c r="A6504" t="s">
        <v>8</v>
      </c>
      <c r="B6504" t="s">
        <v>1037</v>
      </c>
      <c r="C6504" t="str">
        <f t="shared" si="101"/>
        <v xml:space="preserve"> </v>
      </c>
      <c r="D6504">
        <v>3</v>
      </c>
      <c r="E6504">
        <v>2</v>
      </c>
      <c r="F6504" t="s">
        <v>1038</v>
      </c>
      <c r="G6504" s="3"/>
      <c r="H6504" s="3">
        <v>0</v>
      </c>
      <c r="I6504" s="9"/>
    </row>
    <row r="6505" spans="1:9">
      <c r="A6505" s="1" t="s">
        <v>8</v>
      </c>
      <c r="B6505" s="1" t="s">
        <v>1037</v>
      </c>
      <c r="C6505" t="str">
        <f t="shared" si="101"/>
        <v xml:space="preserve"> </v>
      </c>
      <c r="D6505" s="1">
        <v>3</v>
      </c>
      <c r="E6505" s="1">
        <v>2</v>
      </c>
      <c r="F6505" s="1" t="s">
        <v>1038</v>
      </c>
      <c r="G6505" s="3"/>
      <c r="H6505" s="3">
        <v>0</v>
      </c>
      <c r="I6505" s="9"/>
    </row>
    <row r="6506" spans="1:9">
      <c r="A6506" t="s">
        <v>8</v>
      </c>
      <c r="B6506" t="s">
        <v>1037</v>
      </c>
      <c r="C6506" t="str">
        <f t="shared" si="101"/>
        <v xml:space="preserve"> </v>
      </c>
      <c r="D6506">
        <v>3</v>
      </c>
      <c r="E6506">
        <v>2</v>
      </c>
      <c r="F6506" t="s">
        <v>1038</v>
      </c>
      <c r="G6506" s="3"/>
      <c r="H6506" s="3">
        <v>0</v>
      </c>
      <c r="I6506" s="9"/>
    </row>
    <row r="6507" spans="1:9">
      <c r="A6507" s="1" t="s">
        <v>8</v>
      </c>
      <c r="B6507" s="1" t="s">
        <v>1037</v>
      </c>
      <c r="C6507" t="str">
        <f t="shared" si="101"/>
        <v xml:space="preserve"> </v>
      </c>
      <c r="D6507" s="1">
        <v>3</v>
      </c>
      <c r="E6507" s="1">
        <v>2</v>
      </c>
      <c r="F6507" s="1" t="s">
        <v>1038</v>
      </c>
      <c r="G6507" s="3"/>
      <c r="H6507" s="3">
        <v>0</v>
      </c>
      <c r="I6507" s="9"/>
    </row>
    <row r="6508" spans="1:9">
      <c r="A6508" t="s">
        <v>8</v>
      </c>
      <c r="B6508" t="s">
        <v>1037</v>
      </c>
      <c r="C6508" t="str">
        <f t="shared" si="101"/>
        <v xml:space="preserve"> </v>
      </c>
      <c r="D6508">
        <v>3</v>
      </c>
      <c r="E6508">
        <v>2</v>
      </c>
      <c r="F6508" t="s">
        <v>1038</v>
      </c>
      <c r="G6508" s="3"/>
      <c r="H6508" s="3">
        <v>0</v>
      </c>
      <c r="I6508" s="9"/>
    </row>
    <row r="6509" spans="1:9">
      <c r="A6509" s="1" t="s">
        <v>8</v>
      </c>
      <c r="B6509" s="1" t="s">
        <v>1037</v>
      </c>
      <c r="C6509" t="str">
        <f t="shared" si="101"/>
        <v xml:space="preserve"> </v>
      </c>
      <c r="D6509" s="1">
        <v>3</v>
      </c>
      <c r="E6509" s="1">
        <v>2</v>
      </c>
      <c r="F6509" s="1" t="s">
        <v>1038</v>
      </c>
      <c r="G6509" s="3"/>
      <c r="H6509" s="3">
        <v>0</v>
      </c>
      <c r="I6509" s="9"/>
    </row>
    <row r="6510" spans="1:9">
      <c r="A6510" t="s">
        <v>8</v>
      </c>
      <c r="B6510" t="s">
        <v>1037</v>
      </c>
      <c r="C6510" t="str">
        <f t="shared" si="101"/>
        <v xml:space="preserve"> </v>
      </c>
      <c r="D6510">
        <v>3</v>
      </c>
      <c r="E6510">
        <v>2</v>
      </c>
      <c r="F6510" t="s">
        <v>1038</v>
      </c>
      <c r="G6510" s="3"/>
      <c r="H6510" s="3">
        <v>0</v>
      </c>
      <c r="I6510" s="9"/>
    </row>
    <row r="6511" spans="1:9">
      <c r="A6511" s="1" t="s">
        <v>8</v>
      </c>
      <c r="B6511" s="1" t="s">
        <v>1037</v>
      </c>
      <c r="C6511" t="str">
        <f t="shared" si="101"/>
        <v xml:space="preserve"> </v>
      </c>
      <c r="D6511" s="1">
        <v>3</v>
      </c>
      <c r="E6511" s="1">
        <v>2</v>
      </c>
      <c r="F6511" s="1" t="s">
        <v>1038</v>
      </c>
      <c r="G6511" s="3"/>
      <c r="H6511" s="3">
        <v>0</v>
      </c>
      <c r="I6511" s="9"/>
    </row>
    <row r="6512" spans="1:9">
      <c r="A6512" t="s">
        <v>8</v>
      </c>
      <c r="B6512" t="s">
        <v>1037</v>
      </c>
      <c r="C6512" t="str">
        <f t="shared" si="101"/>
        <v xml:space="preserve"> </v>
      </c>
      <c r="D6512">
        <v>3</v>
      </c>
      <c r="E6512">
        <v>2</v>
      </c>
      <c r="F6512" t="s">
        <v>1038</v>
      </c>
      <c r="G6512" s="3"/>
      <c r="H6512" s="3">
        <v>0</v>
      </c>
      <c r="I6512" s="9"/>
    </row>
    <row r="6513" spans="1:9">
      <c r="A6513" s="1" t="s">
        <v>8</v>
      </c>
      <c r="B6513" s="1" t="s">
        <v>1037</v>
      </c>
      <c r="C6513" t="str">
        <f t="shared" si="101"/>
        <v xml:space="preserve"> </v>
      </c>
      <c r="D6513" s="1">
        <v>3</v>
      </c>
      <c r="E6513" s="1">
        <v>2</v>
      </c>
      <c r="F6513" s="1" t="s">
        <v>1038</v>
      </c>
      <c r="G6513" s="3"/>
      <c r="H6513" s="3">
        <v>0</v>
      </c>
      <c r="I6513" s="9"/>
    </row>
    <row r="6514" spans="1:9">
      <c r="A6514" t="s">
        <v>8</v>
      </c>
      <c r="B6514" t="s">
        <v>1037</v>
      </c>
      <c r="C6514" t="str">
        <f t="shared" si="101"/>
        <v xml:space="preserve"> </v>
      </c>
      <c r="D6514">
        <v>3</v>
      </c>
      <c r="E6514">
        <v>2</v>
      </c>
      <c r="F6514" t="s">
        <v>1038</v>
      </c>
      <c r="G6514" s="3"/>
      <c r="H6514" s="3">
        <v>0</v>
      </c>
      <c r="I6514" s="9"/>
    </row>
    <row r="6515" spans="1:9">
      <c r="A6515" s="1" t="s">
        <v>8</v>
      </c>
      <c r="B6515" s="1" t="s">
        <v>1037</v>
      </c>
      <c r="C6515" t="str">
        <f t="shared" si="101"/>
        <v xml:space="preserve"> </v>
      </c>
      <c r="D6515" s="1">
        <v>3</v>
      </c>
      <c r="E6515" s="1">
        <v>2</v>
      </c>
      <c r="F6515" s="1" t="s">
        <v>1038</v>
      </c>
      <c r="G6515" s="3"/>
      <c r="H6515" s="3">
        <v>0</v>
      </c>
      <c r="I6515" s="9"/>
    </row>
    <row r="6516" spans="1:9">
      <c r="A6516" t="s">
        <v>8</v>
      </c>
      <c r="B6516" t="s">
        <v>1037</v>
      </c>
      <c r="C6516" t="str">
        <f t="shared" si="101"/>
        <v>cod68730427</v>
      </c>
      <c r="D6516">
        <v>3</v>
      </c>
      <c r="E6516">
        <v>2</v>
      </c>
      <c r="F6516" t="s">
        <v>1038</v>
      </c>
      <c r="G6516" t="s">
        <v>15</v>
      </c>
      <c r="H6516" s="2">
        <f>H6500-SUMIF(G6501:G6515,"&lt;&gt;",H6501:H6515)</f>
        <v>0</v>
      </c>
    </row>
    <row r="6517" spans="1:9">
      <c r="A6517" s="1"/>
      <c r="B6517" s="1"/>
      <c r="C6517" t="str">
        <f t="shared" si="101"/>
        <v xml:space="preserve"> </v>
      </c>
      <c r="D6517" s="1"/>
      <c r="E6517" s="1"/>
      <c r="F6517" s="1"/>
      <c r="G6517" s="1"/>
      <c r="H6517" s="1"/>
      <c r="I6517" s="43"/>
    </row>
    <row r="6518" spans="1:9">
      <c r="A6518" t="s">
        <v>16</v>
      </c>
      <c r="B6518" t="s">
        <v>1039</v>
      </c>
      <c r="C6518" t="str">
        <f t="shared" si="101"/>
        <v xml:space="preserve"> </v>
      </c>
      <c r="D6518">
        <v>1</v>
      </c>
      <c r="E6518">
        <v>2</v>
      </c>
      <c r="F6518" t="s">
        <v>1040</v>
      </c>
      <c r="G6518" t="s">
        <v>13</v>
      </c>
      <c r="H6518" s="2">
        <f>VLOOKUP(B6518,'uc_2024-25'!D:U, 18, FALSE)</f>
        <v>0</v>
      </c>
      <c r="I6518" s="9"/>
    </row>
    <row r="6519" spans="1:9">
      <c r="A6519" s="1" t="s">
        <v>16</v>
      </c>
      <c r="B6519" s="1" t="s">
        <v>1039</v>
      </c>
      <c r="C6519" t="str">
        <f t="shared" si="101"/>
        <v xml:space="preserve"> </v>
      </c>
      <c r="D6519" s="1">
        <v>1</v>
      </c>
      <c r="E6519" s="1">
        <v>2</v>
      </c>
      <c r="F6519" s="1" t="s">
        <v>1040</v>
      </c>
      <c r="G6519" s="4" t="str">
        <f>VLOOKUP(B6518,'uc_2024-25'!D:AB, 25, FALSE)</f>
        <v>Coordenação externa ao ISA</v>
      </c>
      <c r="H6519" s="3">
        <v>0</v>
      </c>
      <c r="I6519" s="9"/>
    </row>
    <row r="6520" spans="1:9">
      <c r="A6520" t="s">
        <v>16</v>
      </c>
      <c r="B6520" t="s">
        <v>1039</v>
      </c>
      <c r="C6520" t="str">
        <f t="shared" si="101"/>
        <v xml:space="preserve"> </v>
      </c>
      <c r="D6520">
        <v>1</v>
      </c>
      <c r="E6520">
        <v>2</v>
      </c>
      <c r="F6520" t="s">
        <v>1040</v>
      </c>
      <c r="G6520" s="3"/>
      <c r="H6520" s="3">
        <v>0</v>
      </c>
      <c r="I6520" s="9"/>
    </row>
    <row r="6521" spans="1:9">
      <c r="A6521" s="1" t="s">
        <v>16</v>
      </c>
      <c r="B6521" s="1" t="s">
        <v>1039</v>
      </c>
      <c r="C6521" t="str">
        <f t="shared" si="101"/>
        <v xml:space="preserve"> </v>
      </c>
      <c r="D6521" s="1">
        <v>1</v>
      </c>
      <c r="E6521" s="1">
        <v>2</v>
      </c>
      <c r="F6521" s="1" t="s">
        <v>1040</v>
      </c>
      <c r="G6521" s="3"/>
      <c r="H6521" s="3">
        <v>0</v>
      </c>
      <c r="I6521" s="9"/>
    </row>
    <row r="6522" spans="1:9">
      <c r="A6522" t="s">
        <v>16</v>
      </c>
      <c r="B6522" t="s">
        <v>1039</v>
      </c>
      <c r="C6522" t="str">
        <f t="shared" si="101"/>
        <v xml:space="preserve"> </v>
      </c>
      <c r="D6522">
        <v>1</v>
      </c>
      <c r="E6522">
        <v>2</v>
      </c>
      <c r="F6522" t="s">
        <v>1040</v>
      </c>
      <c r="G6522" s="3"/>
      <c r="H6522" s="3">
        <v>0</v>
      </c>
      <c r="I6522" s="9"/>
    </row>
    <row r="6523" spans="1:9">
      <c r="A6523" s="1" t="s">
        <v>16</v>
      </c>
      <c r="B6523" s="1" t="s">
        <v>1039</v>
      </c>
      <c r="C6523" t="str">
        <f t="shared" si="101"/>
        <v xml:space="preserve"> </v>
      </c>
      <c r="D6523" s="1">
        <v>1</v>
      </c>
      <c r="E6523" s="1">
        <v>2</v>
      </c>
      <c r="F6523" s="1" t="s">
        <v>1040</v>
      </c>
      <c r="G6523" s="3"/>
      <c r="H6523" s="3">
        <v>0</v>
      </c>
      <c r="I6523" s="9"/>
    </row>
    <row r="6524" spans="1:9">
      <c r="A6524" t="s">
        <v>16</v>
      </c>
      <c r="B6524" t="s">
        <v>1039</v>
      </c>
      <c r="C6524" t="str">
        <f t="shared" si="101"/>
        <v xml:space="preserve"> </v>
      </c>
      <c r="D6524">
        <v>1</v>
      </c>
      <c r="E6524">
        <v>2</v>
      </c>
      <c r="F6524" t="s">
        <v>1040</v>
      </c>
      <c r="G6524" s="3"/>
      <c r="H6524" s="3">
        <v>0</v>
      </c>
      <c r="I6524" s="9"/>
    </row>
    <row r="6525" spans="1:9">
      <c r="A6525" s="1" t="s">
        <v>16</v>
      </c>
      <c r="B6525" s="1" t="s">
        <v>1039</v>
      </c>
      <c r="C6525" t="str">
        <f t="shared" si="101"/>
        <v xml:space="preserve"> </v>
      </c>
      <c r="D6525" s="1">
        <v>1</v>
      </c>
      <c r="E6525" s="1">
        <v>2</v>
      </c>
      <c r="F6525" s="1" t="s">
        <v>1040</v>
      </c>
      <c r="G6525" s="3"/>
      <c r="H6525" s="3">
        <v>0</v>
      </c>
      <c r="I6525" s="9"/>
    </row>
    <row r="6526" spans="1:9">
      <c r="A6526" t="s">
        <v>16</v>
      </c>
      <c r="B6526" t="s">
        <v>1039</v>
      </c>
      <c r="C6526" t="str">
        <f t="shared" si="101"/>
        <v xml:space="preserve"> </v>
      </c>
      <c r="D6526">
        <v>1</v>
      </c>
      <c r="E6526">
        <v>2</v>
      </c>
      <c r="F6526" t="s">
        <v>1040</v>
      </c>
      <c r="G6526" s="3"/>
      <c r="H6526" s="3">
        <v>0</v>
      </c>
      <c r="I6526" s="9"/>
    </row>
    <row r="6527" spans="1:9">
      <c r="A6527" s="1" t="s">
        <v>16</v>
      </c>
      <c r="B6527" s="1" t="s">
        <v>1039</v>
      </c>
      <c r="C6527" t="str">
        <f t="shared" si="101"/>
        <v xml:space="preserve"> </v>
      </c>
      <c r="D6527" s="1">
        <v>1</v>
      </c>
      <c r="E6527" s="1">
        <v>2</v>
      </c>
      <c r="F6527" s="1" t="s">
        <v>1040</v>
      </c>
      <c r="G6527" s="3"/>
      <c r="H6527" s="3">
        <v>0</v>
      </c>
      <c r="I6527" s="9"/>
    </row>
    <row r="6528" spans="1:9">
      <c r="A6528" t="s">
        <v>16</v>
      </c>
      <c r="B6528" t="s">
        <v>1039</v>
      </c>
      <c r="C6528" t="str">
        <f t="shared" si="101"/>
        <v xml:space="preserve"> </v>
      </c>
      <c r="D6528">
        <v>1</v>
      </c>
      <c r="E6528">
        <v>2</v>
      </c>
      <c r="F6528" t="s">
        <v>1040</v>
      </c>
      <c r="G6528" s="3"/>
      <c r="H6528" s="3">
        <v>0</v>
      </c>
      <c r="I6528" s="9"/>
    </row>
    <row r="6529" spans="1:9">
      <c r="A6529" s="1" t="s">
        <v>16</v>
      </c>
      <c r="B6529" s="1" t="s">
        <v>1039</v>
      </c>
      <c r="C6529" t="str">
        <f t="shared" si="101"/>
        <v xml:space="preserve"> </v>
      </c>
      <c r="D6529" s="1">
        <v>1</v>
      </c>
      <c r="E6529" s="1">
        <v>2</v>
      </c>
      <c r="F6529" s="1" t="s">
        <v>1040</v>
      </c>
      <c r="G6529" s="3"/>
      <c r="H6529" s="3">
        <v>0</v>
      </c>
      <c r="I6529" s="9"/>
    </row>
    <row r="6530" spans="1:9">
      <c r="A6530" t="s">
        <v>16</v>
      </c>
      <c r="B6530" t="s">
        <v>1039</v>
      </c>
      <c r="C6530" t="str">
        <f t="shared" si="101"/>
        <v xml:space="preserve"> </v>
      </c>
      <c r="D6530">
        <v>1</v>
      </c>
      <c r="E6530">
        <v>2</v>
      </c>
      <c r="F6530" t="s">
        <v>1040</v>
      </c>
      <c r="G6530" s="3"/>
      <c r="H6530" s="3">
        <v>0</v>
      </c>
      <c r="I6530" s="9"/>
    </row>
    <row r="6531" spans="1:9">
      <c r="A6531" s="1" t="s">
        <v>16</v>
      </c>
      <c r="B6531" s="1" t="s">
        <v>1039</v>
      </c>
      <c r="C6531" t="str">
        <f t="shared" ref="C6531:C6594" si="102">IF(G6531="Em falta (positivo); A mais (negativo):",B6531," ")</f>
        <v xml:space="preserve"> </v>
      </c>
      <c r="D6531" s="1">
        <v>1</v>
      </c>
      <c r="E6531" s="1">
        <v>2</v>
      </c>
      <c r="F6531" s="1" t="s">
        <v>1040</v>
      </c>
      <c r="G6531" s="3"/>
      <c r="H6531" s="3">
        <v>0</v>
      </c>
      <c r="I6531" s="9"/>
    </row>
    <row r="6532" spans="1:9">
      <c r="A6532" t="s">
        <v>16</v>
      </c>
      <c r="B6532" t="s">
        <v>1039</v>
      </c>
      <c r="C6532" t="str">
        <f t="shared" si="102"/>
        <v xml:space="preserve"> </v>
      </c>
      <c r="D6532">
        <v>1</v>
      </c>
      <c r="E6532">
        <v>2</v>
      </c>
      <c r="F6532" t="s">
        <v>1040</v>
      </c>
      <c r="G6532" s="3"/>
      <c r="H6532" s="3">
        <v>0</v>
      </c>
      <c r="I6532" s="9"/>
    </row>
    <row r="6533" spans="1:9">
      <c r="A6533" s="1" t="s">
        <v>16</v>
      </c>
      <c r="B6533" s="1" t="s">
        <v>1039</v>
      </c>
      <c r="C6533" t="str">
        <f t="shared" si="102"/>
        <v xml:space="preserve"> </v>
      </c>
      <c r="D6533" s="1">
        <v>1</v>
      </c>
      <c r="E6533" s="1">
        <v>2</v>
      </c>
      <c r="F6533" s="1" t="s">
        <v>1040</v>
      </c>
      <c r="G6533" s="3"/>
      <c r="H6533" s="3">
        <v>0</v>
      </c>
      <c r="I6533" s="9"/>
    </row>
    <row r="6534" spans="1:9">
      <c r="A6534" t="s">
        <v>16</v>
      </c>
      <c r="B6534" t="s">
        <v>1039</v>
      </c>
      <c r="C6534" t="str">
        <f t="shared" si="102"/>
        <v>1813</v>
      </c>
      <c r="D6534">
        <v>1</v>
      </c>
      <c r="E6534">
        <v>2</v>
      </c>
      <c r="F6534" t="s">
        <v>1040</v>
      </c>
      <c r="G6534" t="s">
        <v>15</v>
      </c>
      <c r="H6534" s="2">
        <f>H6518-SUMIF(G6519:G6533,"&lt;&gt;",H6519:H6533)</f>
        <v>0</v>
      </c>
    </row>
    <row r="6535" spans="1:9">
      <c r="A6535" s="1"/>
      <c r="B6535" s="1"/>
      <c r="C6535" t="str">
        <f t="shared" si="102"/>
        <v xml:space="preserve"> </v>
      </c>
      <c r="D6535" s="1"/>
      <c r="E6535" s="1"/>
      <c r="F6535" s="1"/>
      <c r="G6535" s="1"/>
      <c r="H6535" s="1"/>
      <c r="I6535" s="43"/>
    </row>
    <row r="6536" spans="1:9">
      <c r="A6536" t="s">
        <v>8</v>
      </c>
      <c r="B6536" t="s">
        <v>1041</v>
      </c>
      <c r="C6536" t="str">
        <f t="shared" si="102"/>
        <v xml:space="preserve"> </v>
      </c>
      <c r="D6536">
        <v>2</v>
      </c>
      <c r="E6536">
        <v>2</v>
      </c>
      <c r="F6536" t="s">
        <v>1042</v>
      </c>
      <c r="G6536" t="s">
        <v>13</v>
      </c>
      <c r="H6536" s="2">
        <f>VLOOKUP(B6536,'uc_2024-25'!D:U, 18, FALSE)</f>
        <v>0</v>
      </c>
      <c r="I6536" s="9"/>
    </row>
    <row r="6537" spans="1:9">
      <c r="A6537" s="1" t="s">
        <v>8</v>
      </c>
      <c r="B6537" s="1" t="s">
        <v>1041</v>
      </c>
      <c r="C6537" t="str">
        <f t="shared" si="102"/>
        <v xml:space="preserve"> </v>
      </c>
      <c r="D6537" s="1">
        <v>2</v>
      </c>
      <c r="E6537" s="1">
        <v>2</v>
      </c>
      <c r="F6537" s="1" t="s">
        <v>1042</v>
      </c>
      <c r="G6537" s="4">
        <f>VLOOKUP(B6536,'uc_2024-25'!D:AB, 25, FALSE)</f>
        <v>0</v>
      </c>
      <c r="H6537" s="3">
        <v>0</v>
      </c>
      <c r="I6537" s="9"/>
    </row>
    <row r="6538" spans="1:9">
      <c r="A6538" t="s">
        <v>8</v>
      </c>
      <c r="B6538" t="s">
        <v>1041</v>
      </c>
      <c r="C6538" t="str">
        <f t="shared" si="102"/>
        <v xml:space="preserve"> </v>
      </c>
      <c r="D6538">
        <v>2</v>
      </c>
      <c r="E6538">
        <v>2</v>
      </c>
      <c r="F6538" t="s">
        <v>1042</v>
      </c>
      <c r="G6538" s="3"/>
      <c r="H6538" s="3">
        <v>0</v>
      </c>
      <c r="I6538" s="9"/>
    </row>
    <row r="6539" spans="1:9">
      <c r="A6539" s="1" t="s">
        <v>8</v>
      </c>
      <c r="B6539" s="1" t="s">
        <v>1041</v>
      </c>
      <c r="C6539" t="str">
        <f t="shared" si="102"/>
        <v xml:space="preserve"> </v>
      </c>
      <c r="D6539" s="1">
        <v>2</v>
      </c>
      <c r="E6539" s="1">
        <v>2</v>
      </c>
      <c r="F6539" s="1" t="s">
        <v>1042</v>
      </c>
      <c r="G6539" s="3"/>
      <c r="H6539" s="3">
        <v>0</v>
      </c>
      <c r="I6539" s="9"/>
    </row>
    <row r="6540" spans="1:9">
      <c r="A6540" t="s">
        <v>8</v>
      </c>
      <c r="B6540" t="s">
        <v>1041</v>
      </c>
      <c r="C6540" t="str">
        <f t="shared" si="102"/>
        <v xml:space="preserve"> </v>
      </c>
      <c r="D6540">
        <v>2</v>
      </c>
      <c r="E6540">
        <v>2</v>
      </c>
      <c r="F6540" t="s">
        <v>1042</v>
      </c>
      <c r="G6540" s="3"/>
      <c r="H6540" s="3">
        <v>0</v>
      </c>
      <c r="I6540" s="9"/>
    </row>
    <row r="6541" spans="1:9">
      <c r="A6541" s="1" t="s">
        <v>8</v>
      </c>
      <c r="B6541" s="1" t="s">
        <v>1041</v>
      </c>
      <c r="C6541" t="str">
        <f t="shared" si="102"/>
        <v xml:space="preserve"> </v>
      </c>
      <c r="D6541" s="1">
        <v>2</v>
      </c>
      <c r="E6541" s="1">
        <v>2</v>
      </c>
      <c r="F6541" s="1" t="s">
        <v>1042</v>
      </c>
      <c r="G6541" s="3"/>
      <c r="H6541" s="3">
        <v>0</v>
      </c>
      <c r="I6541" s="9"/>
    </row>
    <row r="6542" spans="1:9">
      <c r="A6542" t="s">
        <v>8</v>
      </c>
      <c r="B6542" t="s">
        <v>1041</v>
      </c>
      <c r="C6542" t="str">
        <f t="shared" si="102"/>
        <v xml:space="preserve"> </v>
      </c>
      <c r="D6542">
        <v>2</v>
      </c>
      <c r="E6542">
        <v>2</v>
      </c>
      <c r="F6542" t="s">
        <v>1042</v>
      </c>
      <c r="G6542" s="3"/>
      <c r="H6542" s="3">
        <v>0</v>
      </c>
      <c r="I6542" s="9"/>
    </row>
    <row r="6543" spans="1:9">
      <c r="A6543" s="1" t="s">
        <v>8</v>
      </c>
      <c r="B6543" s="1" t="s">
        <v>1041</v>
      </c>
      <c r="C6543" t="str">
        <f t="shared" si="102"/>
        <v xml:space="preserve"> </v>
      </c>
      <c r="D6543" s="1">
        <v>2</v>
      </c>
      <c r="E6543" s="1">
        <v>2</v>
      </c>
      <c r="F6543" s="1" t="s">
        <v>1042</v>
      </c>
      <c r="G6543" s="3"/>
      <c r="H6543" s="3">
        <v>0</v>
      </c>
      <c r="I6543" s="9"/>
    </row>
    <row r="6544" spans="1:9">
      <c r="A6544" t="s">
        <v>8</v>
      </c>
      <c r="B6544" t="s">
        <v>1041</v>
      </c>
      <c r="C6544" t="str">
        <f t="shared" si="102"/>
        <v xml:space="preserve"> </v>
      </c>
      <c r="D6544">
        <v>2</v>
      </c>
      <c r="E6544">
        <v>2</v>
      </c>
      <c r="F6544" t="s">
        <v>1042</v>
      </c>
      <c r="G6544" s="3"/>
      <c r="H6544" s="3">
        <v>0</v>
      </c>
      <c r="I6544" s="9"/>
    </row>
    <row r="6545" spans="1:9">
      <c r="A6545" s="1" t="s">
        <v>8</v>
      </c>
      <c r="B6545" s="1" t="s">
        <v>1041</v>
      </c>
      <c r="C6545" t="str">
        <f t="shared" si="102"/>
        <v xml:space="preserve"> </v>
      </c>
      <c r="D6545" s="1">
        <v>2</v>
      </c>
      <c r="E6545" s="1">
        <v>2</v>
      </c>
      <c r="F6545" s="1" t="s">
        <v>1042</v>
      </c>
      <c r="G6545" s="3"/>
      <c r="H6545" s="3">
        <v>0</v>
      </c>
      <c r="I6545" s="9"/>
    </row>
    <row r="6546" spans="1:9">
      <c r="A6546" t="s">
        <v>8</v>
      </c>
      <c r="B6546" t="s">
        <v>1041</v>
      </c>
      <c r="C6546" t="str">
        <f t="shared" si="102"/>
        <v xml:space="preserve"> </v>
      </c>
      <c r="D6546">
        <v>2</v>
      </c>
      <c r="E6546">
        <v>2</v>
      </c>
      <c r="F6546" t="s">
        <v>1042</v>
      </c>
      <c r="G6546" s="3"/>
      <c r="H6546" s="3">
        <v>0</v>
      </c>
      <c r="I6546" s="9"/>
    </row>
    <row r="6547" spans="1:9">
      <c r="A6547" s="1" t="s">
        <v>8</v>
      </c>
      <c r="B6547" s="1" t="s">
        <v>1041</v>
      </c>
      <c r="C6547" t="str">
        <f t="shared" si="102"/>
        <v xml:space="preserve"> </v>
      </c>
      <c r="D6547" s="1">
        <v>2</v>
      </c>
      <c r="E6547" s="1">
        <v>2</v>
      </c>
      <c r="F6547" s="1" t="s">
        <v>1042</v>
      </c>
      <c r="G6547" s="3"/>
      <c r="H6547" s="3">
        <v>0</v>
      </c>
      <c r="I6547" s="9"/>
    </row>
    <row r="6548" spans="1:9">
      <c r="A6548" t="s">
        <v>8</v>
      </c>
      <c r="B6548" t="s">
        <v>1041</v>
      </c>
      <c r="C6548" t="str">
        <f t="shared" si="102"/>
        <v xml:space="preserve"> </v>
      </c>
      <c r="D6548">
        <v>2</v>
      </c>
      <c r="E6548">
        <v>2</v>
      </c>
      <c r="F6548" t="s">
        <v>1042</v>
      </c>
      <c r="G6548" s="3"/>
      <c r="H6548" s="3">
        <v>0</v>
      </c>
      <c r="I6548" s="9"/>
    </row>
    <row r="6549" spans="1:9">
      <c r="A6549" s="1" t="s">
        <v>8</v>
      </c>
      <c r="B6549" s="1" t="s">
        <v>1041</v>
      </c>
      <c r="C6549" t="str">
        <f t="shared" si="102"/>
        <v xml:space="preserve"> </v>
      </c>
      <c r="D6549" s="1">
        <v>2</v>
      </c>
      <c r="E6549" s="1">
        <v>2</v>
      </c>
      <c r="F6549" s="1" t="s">
        <v>1042</v>
      </c>
      <c r="G6549" s="3"/>
      <c r="H6549" s="3">
        <v>0</v>
      </c>
      <c r="I6549" s="9"/>
    </row>
    <row r="6550" spans="1:9">
      <c r="A6550" t="s">
        <v>8</v>
      </c>
      <c r="B6550" t="s">
        <v>1041</v>
      </c>
      <c r="C6550" t="str">
        <f t="shared" si="102"/>
        <v xml:space="preserve"> </v>
      </c>
      <c r="D6550">
        <v>2</v>
      </c>
      <c r="E6550">
        <v>2</v>
      </c>
      <c r="F6550" t="s">
        <v>1042</v>
      </c>
      <c r="G6550" s="3"/>
      <c r="H6550" s="3">
        <v>0</v>
      </c>
      <c r="I6550" s="9"/>
    </row>
    <row r="6551" spans="1:9">
      <c r="A6551" s="1" t="s">
        <v>8</v>
      </c>
      <c r="B6551" s="1" t="s">
        <v>1041</v>
      </c>
      <c r="C6551" t="str">
        <f t="shared" si="102"/>
        <v xml:space="preserve"> </v>
      </c>
      <c r="D6551" s="1">
        <v>2</v>
      </c>
      <c r="E6551" s="1">
        <v>2</v>
      </c>
      <c r="F6551" s="1" t="s">
        <v>1042</v>
      </c>
      <c r="G6551" s="3"/>
      <c r="H6551" s="3">
        <v>0</v>
      </c>
      <c r="I6551" s="9"/>
    </row>
    <row r="6552" spans="1:9">
      <c r="A6552" t="s">
        <v>8</v>
      </c>
      <c r="B6552" t="s">
        <v>1041</v>
      </c>
      <c r="C6552" t="str">
        <f t="shared" si="102"/>
        <v>cod93870082</v>
      </c>
      <c r="D6552">
        <v>2</v>
      </c>
      <c r="E6552">
        <v>2</v>
      </c>
      <c r="F6552" t="s">
        <v>1042</v>
      </c>
      <c r="G6552" t="s">
        <v>15</v>
      </c>
      <c r="H6552" s="2">
        <f>H6536-SUMIF(G6537:G6551,"&lt;&gt;",H6537:H6551)</f>
        <v>0</v>
      </c>
    </row>
    <row r="6553" spans="1:9">
      <c r="A6553" s="1"/>
      <c r="B6553" s="1"/>
      <c r="C6553" t="str">
        <f t="shared" si="102"/>
        <v xml:space="preserve"> </v>
      </c>
      <c r="D6553" s="1"/>
      <c r="E6553" s="1"/>
      <c r="F6553" s="1"/>
      <c r="G6553" s="1"/>
      <c r="H6553" s="1"/>
      <c r="I6553" s="43"/>
    </row>
    <row r="6554" spans="1:9">
      <c r="A6554" t="s">
        <v>16</v>
      </c>
      <c r="B6554" t="s">
        <v>1043</v>
      </c>
      <c r="C6554" t="str">
        <f t="shared" si="102"/>
        <v xml:space="preserve"> </v>
      </c>
      <c r="D6554">
        <v>2</v>
      </c>
      <c r="E6554">
        <v>2</v>
      </c>
      <c r="F6554" t="s">
        <v>1044</v>
      </c>
      <c r="G6554" t="s">
        <v>13</v>
      </c>
      <c r="H6554" s="2">
        <f>VLOOKUP(B6554,'uc_2024-25'!D:U, 18, FALSE)</f>
        <v>0</v>
      </c>
      <c r="I6554" s="9"/>
    </row>
    <row r="6555" spans="1:9">
      <c r="A6555" s="1" t="s">
        <v>16</v>
      </c>
      <c r="B6555" s="1" t="s">
        <v>1043</v>
      </c>
      <c r="C6555" t="str">
        <f t="shared" si="102"/>
        <v xml:space="preserve"> </v>
      </c>
      <c r="D6555" s="1">
        <v>2</v>
      </c>
      <c r="E6555" s="1">
        <v>2</v>
      </c>
      <c r="F6555" s="1" t="s">
        <v>1044</v>
      </c>
      <c r="G6555" s="4">
        <f>VLOOKUP(B6554,'uc_2024-25'!D:AB, 25, FALSE)</f>
        <v>0</v>
      </c>
      <c r="H6555" s="3">
        <v>0</v>
      </c>
      <c r="I6555" s="9"/>
    </row>
    <row r="6556" spans="1:9">
      <c r="A6556" t="s">
        <v>16</v>
      </c>
      <c r="B6556" t="s">
        <v>1043</v>
      </c>
      <c r="C6556" t="str">
        <f t="shared" si="102"/>
        <v xml:space="preserve"> </v>
      </c>
      <c r="D6556">
        <v>2</v>
      </c>
      <c r="E6556">
        <v>2</v>
      </c>
      <c r="F6556" t="s">
        <v>1044</v>
      </c>
      <c r="G6556" s="3"/>
      <c r="H6556" s="3">
        <v>0</v>
      </c>
      <c r="I6556" s="9"/>
    </row>
    <row r="6557" spans="1:9">
      <c r="A6557" s="1" t="s">
        <v>16</v>
      </c>
      <c r="B6557" s="1" t="s">
        <v>1043</v>
      </c>
      <c r="C6557" t="str">
        <f t="shared" si="102"/>
        <v xml:space="preserve"> </v>
      </c>
      <c r="D6557" s="1">
        <v>2</v>
      </c>
      <c r="E6557" s="1">
        <v>2</v>
      </c>
      <c r="F6557" s="1" t="s">
        <v>1044</v>
      </c>
      <c r="G6557" s="3"/>
      <c r="H6557" s="3">
        <v>0</v>
      </c>
      <c r="I6557" s="9"/>
    </row>
    <row r="6558" spans="1:9">
      <c r="A6558" t="s">
        <v>16</v>
      </c>
      <c r="B6558" t="s">
        <v>1043</v>
      </c>
      <c r="C6558" t="str">
        <f t="shared" si="102"/>
        <v xml:space="preserve"> </v>
      </c>
      <c r="D6558">
        <v>2</v>
      </c>
      <c r="E6558">
        <v>2</v>
      </c>
      <c r="F6558" t="s">
        <v>1044</v>
      </c>
      <c r="G6558" s="3"/>
      <c r="H6558" s="3">
        <v>0</v>
      </c>
      <c r="I6558" s="9"/>
    </row>
    <row r="6559" spans="1:9">
      <c r="A6559" s="1" t="s">
        <v>16</v>
      </c>
      <c r="B6559" s="1" t="s">
        <v>1043</v>
      </c>
      <c r="C6559" t="str">
        <f t="shared" si="102"/>
        <v xml:space="preserve"> </v>
      </c>
      <c r="D6559" s="1">
        <v>2</v>
      </c>
      <c r="E6559" s="1">
        <v>2</v>
      </c>
      <c r="F6559" s="1" t="s">
        <v>1044</v>
      </c>
      <c r="G6559" s="3"/>
      <c r="H6559" s="3">
        <v>0</v>
      </c>
      <c r="I6559" s="9"/>
    </row>
    <row r="6560" spans="1:9">
      <c r="A6560" t="s">
        <v>16</v>
      </c>
      <c r="B6560" t="s">
        <v>1043</v>
      </c>
      <c r="C6560" t="str">
        <f t="shared" si="102"/>
        <v xml:space="preserve"> </v>
      </c>
      <c r="D6560">
        <v>2</v>
      </c>
      <c r="E6560">
        <v>2</v>
      </c>
      <c r="F6560" t="s">
        <v>1044</v>
      </c>
      <c r="G6560" s="3"/>
      <c r="H6560" s="3">
        <v>0</v>
      </c>
      <c r="I6560" s="9"/>
    </row>
    <row r="6561" spans="1:9">
      <c r="A6561" s="1" t="s">
        <v>16</v>
      </c>
      <c r="B6561" s="1" t="s">
        <v>1043</v>
      </c>
      <c r="C6561" t="str">
        <f t="shared" si="102"/>
        <v xml:space="preserve"> </v>
      </c>
      <c r="D6561" s="1">
        <v>2</v>
      </c>
      <c r="E6561" s="1">
        <v>2</v>
      </c>
      <c r="F6561" s="1" t="s">
        <v>1044</v>
      </c>
      <c r="G6561" s="3"/>
      <c r="H6561" s="3">
        <v>0</v>
      </c>
      <c r="I6561" s="9"/>
    </row>
    <row r="6562" spans="1:9">
      <c r="A6562" t="s">
        <v>16</v>
      </c>
      <c r="B6562" t="s">
        <v>1043</v>
      </c>
      <c r="C6562" t="str">
        <f t="shared" si="102"/>
        <v xml:space="preserve"> </v>
      </c>
      <c r="D6562">
        <v>2</v>
      </c>
      <c r="E6562">
        <v>2</v>
      </c>
      <c r="F6562" t="s">
        <v>1044</v>
      </c>
      <c r="G6562" s="3"/>
      <c r="H6562" s="3">
        <v>0</v>
      </c>
      <c r="I6562" s="9"/>
    </row>
    <row r="6563" spans="1:9">
      <c r="A6563" s="1" t="s">
        <v>16</v>
      </c>
      <c r="B6563" s="1" t="s">
        <v>1043</v>
      </c>
      <c r="C6563" t="str">
        <f t="shared" si="102"/>
        <v xml:space="preserve"> </v>
      </c>
      <c r="D6563" s="1">
        <v>2</v>
      </c>
      <c r="E6563" s="1">
        <v>2</v>
      </c>
      <c r="F6563" s="1" t="s">
        <v>1044</v>
      </c>
      <c r="G6563" s="3"/>
      <c r="H6563" s="3">
        <v>0</v>
      </c>
      <c r="I6563" s="9"/>
    </row>
    <row r="6564" spans="1:9">
      <c r="A6564" t="s">
        <v>16</v>
      </c>
      <c r="B6564" t="s">
        <v>1043</v>
      </c>
      <c r="C6564" t="str">
        <f t="shared" si="102"/>
        <v xml:space="preserve"> </v>
      </c>
      <c r="D6564">
        <v>2</v>
      </c>
      <c r="E6564">
        <v>2</v>
      </c>
      <c r="F6564" t="s">
        <v>1044</v>
      </c>
      <c r="G6564" s="3"/>
      <c r="H6564" s="3">
        <v>0</v>
      </c>
      <c r="I6564" s="9"/>
    </row>
    <row r="6565" spans="1:9">
      <c r="A6565" s="1" t="s">
        <v>16</v>
      </c>
      <c r="B6565" s="1" t="s">
        <v>1043</v>
      </c>
      <c r="C6565" t="str">
        <f t="shared" si="102"/>
        <v xml:space="preserve"> </v>
      </c>
      <c r="D6565" s="1">
        <v>2</v>
      </c>
      <c r="E6565" s="1">
        <v>2</v>
      </c>
      <c r="F6565" s="1" t="s">
        <v>1044</v>
      </c>
      <c r="G6565" s="3"/>
      <c r="H6565" s="3">
        <v>0</v>
      </c>
      <c r="I6565" s="9"/>
    </row>
    <row r="6566" spans="1:9">
      <c r="A6566" t="s">
        <v>16</v>
      </c>
      <c r="B6566" t="s">
        <v>1043</v>
      </c>
      <c r="C6566" t="str">
        <f t="shared" si="102"/>
        <v xml:space="preserve"> </v>
      </c>
      <c r="D6566">
        <v>2</v>
      </c>
      <c r="E6566">
        <v>2</v>
      </c>
      <c r="F6566" t="s">
        <v>1044</v>
      </c>
      <c r="G6566" s="3"/>
      <c r="H6566" s="3">
        <v>0</v>
      </c>
      <c r="I6566" s="9"/>
    </row>
    <row r="6567" spans="1:9">
      <c r="A6567" s="1" t="s">
        <v>16</v>
      </c>
      <c r="B6567" s="1" t="s">
        <v>1043</v>
      </c>
      <c r="C6567" t="str">
        <f t="shared" si="102"/>
        <v xml:space="preserve"> </v>
      </c>
      <c r="D6567" s="1">
        <v>2</v>
      </c>
      <c r="E6567" s="1">
        <v>2</v>
      </c>
      <c r="F6567" s="1" t="s">
        <v>1044</v>
      </c>
      <c r="G6567" s="3"/>
      <c r="H6567" s="3">
        <v>0</v>
      </c>
      <c r="I6567" s="9"/>
    </row>
    <row r="6568" spans="1:9">
      <c r="A6568" t="s">
        <v>16</v>
      </c>
      <c r="B6568" t="s">
        <v>1043</v>
      </c>
      <c r="C6568" t="str">
        <f t="shared" si="102"/>
        <v xml:space="preserve"> </v>
      </c>
      <c r="D6568">
        <v>2</v>
      </c>
      <c r="E6568">
        <v>2</v>
      </c>
      <c r="F6568" t="s">
        <v>1044</v>
      </c>
      <c r="G6568" s="3"/>
      <c r="H6568" s="3">
        <v>0</v>
      </c>
      <c r="I6568" s="9"/>
    </row>
    <row r="6569" spans="1:9">
      <c r="A6569" s="1" t="s">
        <v>16</v>
      </c>
      <c r="B6569" s="1" t="s">
        <v>1043</v>
      </c>
      <c r="C6569" t="str">
        <f t="shared" si="102"/>
        <v xml:space="preserve"> </v>
      </c>
      <c r="D6569" s="1">
        <v>2</v>
      </c>
      <c r="E6569" s="1">
        <v>2</v>
      </c>
      <c r="F6569" s="1" t="s">
        <v>1044</v>
      </c>
      <c r="G6569" s="3"/>
      <c r="H6569" s="3">
        <v>0</v>
      </c>
      <c r="I6569" s="9"/>
    </row>
    <row r="6570" spans="1:9">
      <c r="A6570" t="s">
        <v>16</v>
      </c>
      <c r="B6570" t="s">
        <v>1043</v>
      </c>
      <c r="C6570" t="str">
        <f t="shared" si="102"/>
        <v>1815</v>
      </c>
      <c r="D6570">
        <v>2</v>
      </c>
      <c r="E6570">
        <v>2</v>
      </c>
      <c r="F6570" t="s">
        <v>1044</v>
      </c>
      <c r="G6570" t="s">
        <v>15</v>
      </c>
      <c r="H6570" s="2">
        <f>H6554-SUMIF(G6555:G6569,"&lt;&gt;",H6555:H6569)</f>
        <v>0</v>
      </c>
    </row>
    <row r="6571" spans="1:9">
      <c r="A6571" s="1"/>
      <c r="B6571" s="1"/>
      <c r="C6571" t="str">
        <f t="shared" si="102"/>
        <v xml:space="preserve"> </v>
      </c>
      <c r="D6571" s="1"/>
      <c r="E6571" s="1"/>
      <c r="F6571" s="1"/>
      <c r="G6571" s="1"/>
      <c r="H6571" s="1"/>
      <c r="I6571" s="43"/>
    </row>
    <row r="6572" spans="1:9">
      <c r="A6572" t="s">
        <v>16</v>
      </c>
      <c r="B6572" t="s">
        <v>1045</v>
      </c>
      <c r="C6572" t="str">
        <f t="shared" si="102"/>
        <v xml:space="preserve"> </v>
      </c>
      <c r="D6572">
        <v>1</v>
      </c>
      <c r="E6572">
        <v>1</v>
      </c>
      <c r="F6572" t="s">
        <v>1046</v>
      </c>
      <c r="G6572" t="s">
        <v>13</v>
      </c>
      <c r="H6572" s="2">
        <f>VLOOKUP(B6572,'uc_2024-25'!D:U, 18, FALSE)</f>
        <v>32</v>
      </c>
      <c r="I6572" s="9"/>
    </row>
    <row r="6573" spans="1:9" ht="30.75">
      <c r="A6573" s="1" t="s">
        <v>16</v>
      </c>
      <c r="B6573" s="1" t="s">
        <v>1045</v>
      </c>
      <c r="C6573" t="str">
        <f t="shared" si="102"/>
        <v xml:space="preserve"> </v>
      </c>
      <c r="D6573" s="1">
        <v>1</v>
      </c>
      <c r="E6573" s="1">
        <v>1</v>
      </c>
      <c r="F6573" s="1" t="s">
        <v>1046</v>
      </c>
      <c r="G6573" s="4" t="str">
        <f>VLOOKUP(B6572,'uc_2024-25'!D:AB, 25, FALSE)</f>
        <v>Catarina Paula Guerra Geoffroy Prista</v>
      </c>
      <c r="H6573" s="3">
        <v>10</v>
      </c>
      <c r="I6573" s="9" t="s">
        <v>1036</v>
      </c>
    </row>
    <row r="6574" spans="1:9">
      <c r="A6574" t="s">
        <v>16</v>
      </c>
      <c r="B6574" t="s">
        <v>1045</v>
      </c>
      <c r="C6574" t="str">
        <f t="shared" si="102"/>
        <v xml:space="preserve"> </v>
      </c>
      <c r="D6574">
        <v>1</v>
      </c>
      <c r="E6574">
        <v>1</v>
      </c>
      <c r="F6574" t="s">
        <v>1046</v>
      </c>
      <c r="G6574" s="3" t="s">
        <v>48</v>
      </c>
      <c r="H6574" s="3">
        <v>22</v>
      </c>
      <c r="I6574" s="9"/>
    </row>
    <row r="6575" spans="1:9">
      <c r="A6575" s="1" t="s">
        <v>16</v>
      </c>
      <c r="B6575" s="1" t="s">
        <v>1045</v>
      </c>
      <c r="C6575" t="str">
        <f t="shared" si="102"/>
        <v xml:space="preserve"> </v>
      </c>
      <c r="D6575" s="1">
        <v>1</v>
      </c>
      <c r="E6575" s="1">
        <v>1</v>
      </c>
      <c r="F6575" s="1" t="s">
        <v>1046</v>
      </c>
      <c r="G6575" s="3"/>
      <c r="H6575" s="3">
        <v>0</v>
      </c>
      <c r="I6575" s="9"/>
    </row>
    <row r="6576" spans="1:9">
      <c r="A6576" t="s">
        <v>16</v>
      </c>
      <c r="B6576" t="s">
        <v>1045</v>
      </c>
      <c r="C6576" t="str">
        <f t="shared" si="102"/>
        <v xml:space="preserve"> </v>
      </c>
      <c r="D6576">
        <v>1</v>
      </c>
      <c r="E6576">
        <v>1</v>
      </c>
      <c r="F6576" t="s">
        <v>1046</v>
      </c>
      <c r="G6576" s="3"/>
      <c r="H6576" s="3">
        <v>0</v>
      </c>
      <c r="I6576" s="9"/>
    </row>
    <row r="6577" spans="1:9">
      <c r="A6577" s="1" t="s">
        <v>16</v>
      </c>
      <c r="B6577" s="1" t="s">
        <v>1045</v>
      </c>
      <c r="C6577" t="str">
        <f t="shared" si="102"/>
        <v xml:space="preserve"> </v>
      </c>
      <c r="D6577" s="1">
        <v>1</v>
      </c>
      <c r="E6577" s="1">
        <v>1</v>
      </c>
      <c r="F6577" s="1" t="s">
        <v>1046</v>
      </c>
      <c r="G6577" s="3"/>
      <c r="H6577" s="3">
        <v>0</v>
      </c>
      <c r="I6577" s="9"/>
    </row>
    <row r="6578" spans="1:9">
      <c r="A6578" t="s">
        <v>16</v>
      </c>
      <c r="B6578" t="s">
        <v>1045</v>
      </c>
      <c r="C6578" t="str">
        <f t="shared" si="102"/>
        <v xml:space="preserve"> </v>
      </c>
      <c r="D6578">
        <v>1</v>
      </c>
      <c r="E6578">
        <v>1</v>
      </c>
      <c r="F6578" t="s">
        <v>1046</v>
      </c>
      <c r="G6578" s="3"/>
      <c r="H6578" s="3">
        <v>0</v>
      </c>
      <c r="I6578" s="9"/>
    </row>
    <row r="6579" spans="1:9">
      <c r="A6579" s="1" t="s">
        <v>16</v>
      </c>
      <c r="B6579" s="1" t="s">
        <v>1045</v>
      </c>
      <c r="C6579" t="str">
        <f t="shared" si="102"/>
        <v xml:space="preserve"> </v>
      </c>
      <c r="D6579" s="1">
        <v>1</v>
      </c>
      <c r="E6579" s="1">
        <v>1</v>
      </c>
      <c r="F6579" s="1" t="s">
        <v>1046</v>
      </c>
      <c r="G6579" s="3"/>
      <c r="H6579" s="3">
        <v>0</v>
      </c>
      <c r="I6579" s="9"/>
    </row>
    <row r="6580" spans="1:9">
      <c r="A6580" t="s">
        <v>16</v>
      </c>
      <c r="B6580" t="s">
        <v>1045</v>
      </c>
      <c r="C6580" t="str">
        <f t="shared" si="102"/>
        <v xml:space="preserve"> </v>
      </c>
      <c r="D6580">
        <v>1</v>
      </c>
      <c r="E6580">
        <v>1</v>
      </c>
      <c r="F6580" t="s">
        <v>1046</v>
      </c>
      <c r="G6580" s="3"/>
      <c r="H6580" s="3">
        <v>0</v>
      </c>
      <c r="I6580" s="9"/>
    </row>
    <row r="6581" spans="1:9">
      <c r="A6581" s="1" t="s">
        <v>16</v>
      </c>
      <c r="B6581" s="1" t="s">
        <v>1045</v>
      </c>
      <c r="C6581" t="str">
        <f t="shared" si="102"/>
        <v xml:space="preserve"> </v>
      </c>
      <c r="D6581" s="1">
        <v>1</v>
      </c>
      <c r="E6581" s="1">
        <v>1</v>
      </c>
      <c r="F6581" s="1" t="s">
        <v>1046</v>
      </c>
      <c r="G6581" s="3"/>
      <c r="H6581" s="3">
        <v>0</v>
      </c>
      <c r="I6581" s="9"/>
    </row>
    <row r="6582" spans="1:9">
      <c r="A6582" t="s">
        <v>16</v>
      </c>
      <c r="B6582" t="s">
        <v>1045</v>
      </c>
      <c r="C6582" t="str">
        <f t="shared" si="102"/>
        <v xml:space="preserve"> </v>
      </c>
      <c r="D6582">
        <v>1</v>
      </c>
      <c r="E6582">
        <v>1</v>
      </c>
      <c r="F6582" t="s">
        <v>1046</v>
      </c>
      <c r="G6582" s="3"/>
      <c r="H6582" s="3">
        <v>0</v>
      </c>
      <c r="I6582" s="9"/>
    </row>
    <row r="6583" spans="1:9">
      <c r="A6583" s="1" t="s">
        <v>16</v>
      </c>
      <c r="B6583" s="1" t="s">
        <v>1045</v>
      </c>
      <c r="C6583" t="str">
        <f t="shared" si="102"/>
        <v xml:space="preserve"> </v>
      </c>
      <c r="D6583" s="1">
        <v>1</v>
      </c>
      <c r="E6583" s="1">
        <v>1</v>
      </c>
      <c r="F6583" s="1" t="s">
        <v>1046</v>
      </c>
      <c r="G6583" s="3"/>
      <c r="H6583" s="3">
        <v>0</v>
      </c>
      <c r="I6583" s="9"/>
    </row>
    <row r="6584" spans="1:9">
      <c r="A6584" t="s">
        <v>16</v>
      </c>
      <c r="B6584" t="s">
        <v>1045</v>
      </c>
      <c r="C6584" t="str">
        <f t="shared" si="102"/>
        <v xml:space="preserve"> </v>
      </c>
      <c r="D6584">
        <v>1</v>
      </c>
      <c r="E6584">
        <v>1</v>
      </c>
      <c r="F6584" t="s">
        <v>1046</v>
      </c>
      <c r="G6584" s="3"/>
      <c r="H6584" s="3">
        <v>0</v>
      </c>
      <c r="I6584" s="9"/>
    </row>
    <row r="6585" spans="1:9">
      <c r="A6585" s="1" t="s">
        <v>16</v>
      </c>
      <c r="B6585" s="1" t="s">
        <v>1045</v>
      </c>
      <c r="C6585" t="str">
        <f t="shared" si="102"/>
        <v xml:space="preserve"> </v>
      </c>
      <c r="D6585" s="1">
        <v>1</v>
      </c>
      <c r="E6585" s="1">
        <v>1</v>
      </c>
      <c r="F6585" s="1" t="s">
        <v>1046</v>
      </c>
      <c r="G6585" s="3"/>
      <c r="H6585" s="3">
        <v>0</v>
      </c>
      <c r="I6585" s="9"/>
    </row>
    <row r="6586" spans="1:9">
      <c r="A6586" t="s">
        <v>16</v>
      </c>
      <c r="B6586" t="s">
        <v>1045</v>
      </c>
      <c r="C6586" t="str">
        <f t="shared" si="102"/>
        <v xml:space="preserve"> </v>
      </c>
      <c r="D6586">
        <v>1</v>
      </c>
      <c r="E6586">
        <v>1</v>
      </c>
      <c r="F6586" t="s">
        <v>1046</v>
      </c>
      <c r="G6586" s="3"/>
      <c r="H6586" s="3">
        <v>0</v>
      </c>
      <c r="I6586" s="9"/>
    </row>
    <row r="6587" spans="1:9">
      <c r="A6587" s="1" t="s">
        <v>16</v>
      </c>
      <c r="B6587" s="1" t="s">
        <v>1045</v>
      </c>
      <c r="C6587" t="str">
        <f t="shared" si="102"/>
        <v xml:space="preserve"> </v>
      </c>
      <c r="D6587" s="1">
        <v>1</v>
      </c>
      <c r="E6587" s="1">
        <v>1</v>
      </c>
      <c r="F6587" s="1" t="s">
        <v>1046</v>
      </c>
      <c r="G6587" s="3"/>
      <c r="H6587" s="3">
        <v>0</v>
      </c>
      <c r="I6587" s="9"/>
    </row>
    <row r="6588" spans="1:9">
      <c r="A6588" t="s">
        <v>16</v>
      </c>
      <c r="B6588" t="s">
        <v>1045</v>
      </c>
      <c r="C6588" t="str">
        <f t="shared" si="102"/>
        <v>1804</v>
      </c>
      <c r="D6588">
        <v>1</v>
      </c>
      <c r="E6588">
        <v>1</v>
      </c>
      <c r="F6588" t="s">
        <v>1046</v>
      </c>
      <c r="G6588" t="s">
        <v>15</v>
      </c>
      <c r="H6588" s="2">
        <f>H6572-SUMIF(G6573:G6587,"&lt;&gt;",H6573:H6587)</f>
        <v>0</v>
      </c>
    </row>
    <row r="6589" spans="1:9">
      <c r="A6589" s="1"/>
      <c r="B6589" s="1"/>
      <c r="C6589" t="str">
        <f t="shared" si="102"/>
        <v xml:space="preserve"> </v>
      </c>
      <c r="D6589" s="1"/>
      <c r="E6589" s="1"/>
      <c r="F6589" s="1"/>
      <c r="G6589" s="1"/>
      <c r="H6589" s="1"/>
      <c r="I6589" s="43"/>
    </row>
    <row r="6590" spans="1:9">
      <c r="A6590" t="s">
        <v>8</v>
      </c>
      <c r="B6590" t="s">
        <v>1047</v>
      </c>
      <c r="C6590" t="str">
        <f t="shared" si="102"/>
        <v xml:space="preserve"> </v>
      </c>
      <c r="D6590">
        <v>1</v>
      </c>
      <c r="E6590">
        <v>1</v>
      </c>
      <c r="F6590" t="s">
        <v>1048</v>
      </c>
      <c r="G6590" t="s">
        <v>13</v>
      </c>
      <c r="H6590" s="2">
        <f>VLOOKUP(B6590,'uc_2024-25'!D:U, 18, FALSE)</f>
        <v>9</v>
      </c>
      <c r="I6590" s="9"/>
    </row>
    <row r="6591" spans="1:9" ht="30.75">
      <c r="A6591" s="1" t="s">
        <v>8</v>
      </c>
      <c r="B6591" s="1" t="s">
        <v>1047</v>
      </c>
      <c r="C6591" t="str">
        <f t="shared" si="102"/>
        <v xml:space="preserve"> </v>
      </c>
      <c r="D6591" s="1">
        <v>1</v>
      </c>
      <c r="E6591" s="1">
        <v>1</v>
      </c>
      <c r="F6591" s="1" t="s">
        <v>1048</v>
      </c>
      <c r="G6591" s="4" t="str">
        <f>VLOOKUP(B6590,'uc_2024-25'!D:AB, 25, FALSE)</f>
        <v>Luís Filipe Sanches Goulão</v>
      </c>
      <c r="H6591" s="3">
        <v>9</v>
      </c>
      <c r="I6591" s="9" t="s">
        <v>1049</v>
      </c>
    </row>
    <row r="6592" spans="1:9">
      <c r="A6592" t="s">
        <v>8</v>
      </c>
      <c r="B6592" t="s">
        <v>1047</v>
      </c>
      <c r="C6592" t="str">
        <f t="shared" si="102"/>
        <v xml:space="preserve"> </v>
      </c>
      <c r="D6592">
        <v>1</v>
      </c>
      <c r="E6592">
        <v>1</v>
      </c>
      <c r="F6592" t="s">
        <v>1048</v>
      </c>
      <c r="G6592" s="3"/>
      <c r="H6592" s="3">
        <v>0</v>
      </c>
      <c r="I6592" s="9"/>
    </row>
    <row r="6593" spans="1:9">
      <c r="A6593" s="1" t="s">
        <v>8</v>
      </c>
      <c r="B6593" s="1" t="s">
        <v>1047</v>
      </c>
      <c r="C6593" t="str">
        <f t="shared" si="102"/>
        <v xml:space="preserve"> </v>
      </c>
      <c r="D6593" s="1">
        <v>1</v>
      </c>
      <c r="E6593" s="1">
        <v>1</v>
      </c>
      <c r="F6593" s="1" t="s">
        <v>1048</v>
      </c>
      <c r="G6593" s="3"/>
      <c r="H6593" s="3">
        <v>0</v>
      </c>
      <c r="I6593" s="9"/>
    </row>
    <row r="6594" spans="1:9">
      <c r="A6594" t="s">
        <v>8</v>
      </c>
      <c r="B6594" t="s">
        <v>1047</v>
      </c>
      <c r="C6594" t="str">
        <f t="shared" si="102"/>
        <v xml:space="preserve"> </v>
      </c>
      <c r="D6594">
        <v>1</v>
      </c>
      <c r="E6594">
        <v>1</v>
      </c>
      <c r="F6594" t="s">
        <v>1048</v>
      </c>
      <c r="G6594" s="3"/>
      <c r="H6594" s="3">
        <v>0</v>
      </c>
      <c r="I6594" s="9"/>
    </row>
    <row r="6595" spans="1:9">
      <c r="A6595" s="1" t="s">
        <v>8</v>
      </c>
      <c r="B6595" s="1" t="s">
        <v>1047</v>
      </c>
      <c r="C6595" t="str">
        <f t="shared" ref="C6595:C6658" si="103">IF(G6595="Em falta (positivo); A mais (negativo):",B6595," ")</f>
        <v xml:space="preserve"> </v>
      </c>
      <c r="D6595" s="1">
        <v>1</v>
      </c>
      <c r="E6595" s="1">
        <v>1</v>
      </c>
      <c r="F6595" s="1" t="s">
        <v>1048</v>
      </c>
      <c r="G6595" s="3"/>
      <c r="H6595" s="3">
        <v>0</v>
      </c>
      <c r="I6595" s="9"/>
    </row>
    <row r="6596" spans="1:9">
      <c r="A6596" t="s">
        <v>8</v>
      </c>
      <c r="B6596" t="s">
        <v>1047</v>
      </c>
      <c r="C6596" t="str">
        <f t="shared" si="103"/>
        <v xml:space="preserve"> </v>
      </c>
      <c r="D6596">
        <v>1</v>
      </c>
      <c r="E6596">
        <v>1</v>
      </c>
      <c r="F6596" t="s">
        <v>1048</v>
      </c>
      <c r="G6596" s="3"/>
      <c r="H6596" s="3">
        <v>0</v>
      </c>
      <c r="I6596" s="9"/>
    </row>
    <row r="6597" spans="1:9">
      <c r="A6597" s="1" t="s">
        <v>8</v>
      </c>
      <c r="B6597" s="1" t="s">
        <v>1047</v>
      </c>
      <c r="C6597" t="str">
        <f t="shared" si="103"/>
        <v xml:space="preserve"> </v>
      </c>
      <c r="D6597" s="1">
        <v>1</v>
      </c>
      <c r="E6597" s="1">
        <v>1</v>
      </c>
      <c r="F6597" s="1" t="s">
        <v>1048</v>
      </c>
      <c r="G6597" s="3"/>
      <c r="H6597" s="3">
        <v>0</v>
      </c>
      <c r="I6597" s="9"/>
    </row>
    <row r="6598" spans="1:9">
      <c r="A6598" t="s">
        <v>8</v>
      </c>
      <c r="B6598" t="s">
        <v>1047</v>
      </c>
      <c r="C6598" t="str">
        <f t="shared" si="103"/>
        <v xml:space="preserve"> </v>
      </c>
      <c r="D6598">
        <v>1</v>
      </c>
      <c r="E6598">
        <v>1</v>
      </c>
      <c r="F6598" t="s">
        <v>1048</v>
      </c>
      <c r="G6598" s="3"/>
      <c r="H6598" s="3">
        <v>0</v>
      </c>
      <c r="I6598" s="9"/>
    </row>
    <row r="6599" spans="1:9">
      <c r="A6599" s="1" t="s">
        <v>8</v>
      </c>
      <c r="B6599" s="1" t="s">
        <v>1047</v>
      </c>
      <c r="C6599" t="str">
        <f t="shared" si="103"/>
        <v xml:space="preserve"> </v>
      </c>
      <c r="D6599" s="1">
        <v>1</v>
      </c>
      <c r="E6599" s="1">
        <v>1</v>
      </c>
      <c r="F6599" s="1" t="s">
        <v>1048</v>
      </c>
      <c r="G6599" s="3"/>
      <c r="H6599" s="3">
        <v>0</v>
      </c>
      <c r="I6599" s="9"/>
    </row>
    <row r="6600" spans="1:9">
      <c r="A6600" t="s">
        <v>8</v>
      </c>
      <c r="B6600" t="s">
        <v>1047</v>
      </c>
      <c r="C6600" t="str">
        <f t="shared" si="103"/>
        <v xml:space="preserve"> </v>
      </c>
      <c r="D6600">
        <v>1</v>
      </c>
      <c r="E6600">
        <v>1</v>
      </c>
      <c r="F6600" t="s">
        <v>1048</v>
      </c>
      <c r="G6600" s="3"/>
      <c r="H6600" s="3">
        <v>0</v>
      </c>
      <c r="I6600" s="9"/>
    </row>
    <row r="6601" spans="1:9">
      <c r="A6601" s="1" t="s">
        <v>8</v>
      </c>
      <c r="B6601" s="1" t="s">
        <v>1047</v>
      </c>
      <c r="C6601" t="str">
        <f t="shared" si="103"/>
        <v xml:space="preserve"> </v>
      </c>
      <c r="D6601" s="1">
        <v>1</v>
      </c>
      <c r="E6601" s="1">
        <v>1</v>
      </c>
      <c r="F6601" s="1" t="s">
        <v>1048</v>
      </c>
      <c r="G6601" s="3"/>
      <c r="H6601" s="3">
        <v>0</v>
      </c>
      <c r="I6601" s="9"/>
    </row>
    <row r="6602" spans="1:9">
      <c r="A6602" t="s">
        <v>8</v>
      </c>
      <c r="B6602" t="s">
        <v>1047</v>
      </c>
      <c r="C6602" t="str">
        <f t="shared" si="103"/>
        <v xml:space="preserve"> </v>
      </c>
      <c r="D6602">
        <v>1</v>
      </c>
      <c r="E6602">
        <v>1</v>
      </c>
      <c r="F6602" t="s">
        <v>1048</v>
      </c>
      <c r="G6602" s="3"/>
      <c r="H6602" s="3">
        <v>0</v>
      </c>
      <c r="I6602" s="9"/>
    </row>
    <row r="6603" spans="1:9">
      <c r="A6603" s="1" t="s">
        <v>8</v>
      </c>
      <c r="B6603" s="1" t="s">
        <v>1047</v>
      </c>
      <c r="C6603" t="str">
        <f t="shared" si="103"/>
        <v xml:space="preserve"> </v>
      </c>
      <c r="D6603" s="1">
        <v>1</v>
      </c>
      <c r="E6603" s="1">
        <v>1</v>
      </c>
      <c r="F6603" s="1" t="s">
        <v>1048</v>
      </c>
      <c r="G6603" s="3"/>
      <c r="H6603" s="3">
        <v>0</v>
      </c>
      <c r="I6603" s="9"/>
    </row>
    <row r="6604" spans="1:9">
      <c r="A6604" t="s">
        <v>8</v>
      </c>
      <c r="B6604" t="s">
        <v>1047</v>
      </c>
      <c r="C6604" t="str">
        <f t="shared" si="103"/>
        <v xml:space="preserve"> </v>
      </c>
      <c r="D6604">
        <v>1</v>
      </c>
      <c r="E6604">
        <v>1</v>
      </c>
      <c r="F6604" t="s">
        <v>1048</v>
      </c>
      <c r="G6604" s="3"/>
      <c r="H6604" s="3">
        <v>0</v>
      </c>
      <c r="I6604" s="9"/>
    </row>
    <row r="6605" spans="1:9">
      <c r="A6605" s="1" t="s">
        <v>8</v>
      </c>
      <c r="B6605" s="1" t="s">
        <v>1047</v>
      </c>
      <c r="C6605" t="str">
        <f t="shared" si="103"/>
        <v xml:space="preserve"> </v>
      </c>
      <c r="D6605" s="1">
        <v>1</v>
      </c>
      <c r="E6605" s="1">
        <v>1</v>
      </c>
      <c r="F6605" s="1" t="s">
        <v>1048</v>
      </c>
      <c r="G6605" s="3"/>
      <c r="H6605" s="3">
        <v>0</v>
      </c>
      <c r="I6605" s="9"/>
    </row>
    <row r="6606" spans="1:9">
      <c r="A6606" t="s">
        <v>8</v>
      </c>
      <c r="B6606" t="s">
        <v>1047</v>
      </c>
      <c r="C6606" t="str">
        <f t="shared" si="103"/>
        <v>cod68941674</v>
      </c>
      <c r="D6606">
        <v>1</v>
      </c>
      <c r="E6606">
        <v>1</v>
      </c>
      <c r="F6606" t="s">
        <v>1048</v>
      </c>
      <c r="G6606" t="s">
        <v>15</v>
      </c>
      <c r="H6606" s="2">
        <f>H6590-SUMIF(G6591:G6605,"&lt;&gt;",H6591:H6605)</f>
        <v>0</v>
      </c>
    </row>
    <row r="6607" spans="1:9">
      <c r="A6607" s="1"/>
      <c r="B6607" s="1"/>
      <c r="C6607" t="str">
        <f t="shared" si="103"/>
        <v xml:space="preserve"> </v>
      </c>
      <c r="D6607" s="1"/>
      <c r="E6607" s="1"/>
      <c r="F6607" s="1"/>
      <c r="G6607" s="1"/>
      <c r="H6607" s="1"/>
      <c r="I6607" s="43"/>
    </row>
    <row r="6608" spans="1:9">
      <c r="A6608" t="s">
        <v>34</v>
      </c>
      <c r="B6608" t="s">
        <v>1050</v>
      </c>
      <c r="C6608" t="str">
        <f t="shared" si="103"/>
        <v xml:space="preserve"> </v>
      </c>
      <c r="D6608">
        <v>2</v>
      </c>
      <c r="E6608">
        <v>2</v>
      </c>
      <c r="F6608" t="s">
        <v>1051</v>
      </c>
      <c r="G6608" t="s">
        <v>13</v>
      </c>
      <c r="H6608" s="2">
        <f>VLOOKUP(B6608,'uc_2024-25'!D:U, 18, FALSE)</f>
        <v>56</v>
      </c>
      <c r="I6608" s="9"/>
    </row>
    <row r="6609" spans="1:9">
      <c r="A6609" s="1" t="s">
        <v>34</v>
      </c>
      <c r="B6609" s="1" t="s">
        <v>1050</v>
      </c>
      <c r="C6609" t="str">
        <f t="shared" si="103"/>
        <v xml:space="preserve"> </v>
      </c>
      <c r="D6609" s="1">
        <v>2</v>
      </c>
      <c r="E6609" s="1">
        <v>2</v>
      </c>
      <c r="F6609" s="1" t="s">
        <v>1051</v>
      </c>
      <c r="G6609" s="4" t="str">
        <f>VLOOKUP(B6608,'uc_2024-25'!D:AB, 25, FALSE)</f>
        <v>Ana Paula Soares Marques de Carvalho</v>
      </c>
      <c r="H6609" s="3">
        <v>36</v>
      </c>
      <c r="I6609" s="9"/>
    </row>
    <row r="6610" spans="1:9">
      <c r="A6610" t="s">
        <v>34</v>
      </c>
      <c r="B6610" t="s">
        <v>1050</v>
      </c>
      <c r="C6610" t="str">
        <f t="shared" si="103"/>
        <v xml:space="preserve"> </v>
      </c>
      <c r="D6610">
        <v>2</v>
      </c>
      <c r="E6610">
        <v>2</v>
      </c>
      <c r="F6610" t="s">
        <v>1051</v>
      </c>
      <c r="G6610" s="3" t="s">
        <v>611</v>
      </c>
      <c r="H6610" s="3">
        <v>8</v>
      </c>
      <c r="I6610" s="9"/>
    </row>
    <row r="6611" spans="1:9">
      <c r="A6611" s="1" t="s">
        <v>34</v>
      </c>
      <c r="B6611" s="1" t="s">
        <v>1050</v>
      </c>
      <c r="C6611" t="str">
        <f t="shared" si="103"/>
        <v xml:space="preserve"> </v>
      </c>
      <c r="D6611" s="1">
        <v>2</v>
      </c>
      <c r="E6611" s="1">
        <v>2</v>
      </c>
      <c r="F6611" s="1" t="s">
        <v>1051</v>
      </c>
      <c r="G6611" s="3" t="s">
        <v>28</v>
      </c>
      <c r="H6611" s="3">
        <v>12</v>
      </c>
      <c r="I6611" s="9"/>
    </row>
    <row r="6612" spans="1:9">
      <c r="A6612" t="s">
        <v>34</v>
      </c>
      <c r="B6612" t="s">
        <v>1050</v>
      </c>
      <c r="C6612" t="str">
        <f t="shared" si="103"/>
        <v xml:space="preserve"> </v>
      </c>
      <c r="D6612">
        <v>2</v>
      </c>
      <c r="E6612">
        <v>2</v>
      </c>
      <c r="F6612" t="s">
        <v>1051</v>
      </c>
      <c r="G6612" s="3"/>
      <c r="H6612" s="3">
        <v>0</v>
      </c>
      <c r="I6612" s="9"/>
    </row>
    <row r="6613" spans="1:9">
      <c r="A6613" s="1" t="s">
        <v>34</v>
      </c>
      <c r="B6613" s="1" t="s">
        <v>1050</v>
      </c>
      <c r="C6613" t="str">
        <f t="shared" si="103"/>
        <v xml:space="preserve"> </v>
      </c>
      <c r="D6613" s="1">
        <v>2</v>
      </c>
      <c r="E6613" s="1">
        <v>2</v>
      </c>
      <c r="F6613" s="1" t="s">
        <v>1051</v>
      </c>
      <c r="G6613" s="3"/>
      <c r="H6613" s="3">
        <v>0</v>
      </c>
      <c r="I6613" s="9"/>
    </row>
    <row r="6614" spans="1:9">
      <c r="A6614" t="s">
        <v>34</v>
      </c>
      <c r="B6614" t="s">
        <v>1050</v>
      </c>
      <c r="C6614" t="str">
        <f t="shared" si="103"/>
        <v xml:space="preserve"> </v>
      </c>
      <c r="D6614">
        <v>2</v>
      </c>
      <c r="E6614">
        <v>2</v>
      </c>
      <c r="F6614" t="s">
        <v>1051</v>
      </c>
      <c r="G6614" s="3"/>
      <c r="H6614" s="3">
        <v>0</v>
      </c>
      <c r="I6614" s="9"/>
    </row>
    <row r="6615" spans="1:9">
      <c r="A6615" s="1" t="s">
        <v>34</v>
      </c>
      <c r="B6615" s="1" t="s">
        <v>1050</v>
      </c>
      <c r="C6615" t="str">
        <f t="shared" si="103"/>
        <v xml:space="preserve"> </v>
      </c>
      <c r="D6615" s="1">
        <v>2</v>
      </c>
      <c r="E6615" s="1">
        <v>2</v>
      </c>
      <c r="F6615" s="1" t="s">
        <v>1051</v>
      </c>
      <c r="G6615" s="3"/>
      <c r="H6615" s="3">
        <v>0</v>
      </c>
      <c r="I6615" s="9"/>
    </row>
    <row r="6616" spans="1:9">
      <c r="A6616" t="s">
        <v>34</v>
      </c>
      <c r="B6616" t="s">
        <v>1050</v>
      </c>
      <c r="C6616" t="str">
        <f t="shared" si="103"/>
        <v xml:space="preserve"> </v>
      </c>
      <c r="D6616">
        <v>2</v>
      </c>
      <c r="E6616">
        <v>2</v>
      </c>
      <c r="F6616" t="s">
        <v>1051</v>
      </c>
      <c r="G6616" s="3"/>
      <c r="H6616" s="3">
        <v>0</v>
      </c>
      <c r="I6616" s="9"/>
    </row>
    <row r="6617" spans="1:9">
      <c r="A6617" s="1" t="s">
        <v>34</v>
      </c>
      <c r="B6617" s="1" t="s">
        <v>1050</v>
      </c>
      <c r="C6617" t="str">
        <f t="shared" si="103"/>
        <v xml:space="preserve"> </v>
      </c>
      <c r="D6617" s="1">
        <v>2</v>
      </c>
      <c r="E6617" s="1">
        <v>2</v>
      </c>
      <c r="F6617" s="1" t="s">
        <v>1051</v>
      </c>
      <c r="G6617" s="3"/>
      <c r="H6617" s="3">
        <v>0</v>
      </c>
      <c r="I6617" s="9"/>
    </row>
    <row r="6618" spans="1:9">
      <c r="A6618" t="s">
        <v>34</v>
      </c>
      <c r="B6618" t="s">
        <v>1050</v>
      </c>
      <c r="C6618" t="str">
        <f t="shared" si="103"/>
        <v xml:space="preserve"> </v>
      </c>
      <c r="D6618">
        <v>2</v>
      </c>
      <c r="E6618">
        <v>2</v>
      </c>
      <c r="F6618" t="s">
        <v>1051</v>
      </c>
      <c r="G6618" s="3"/>
      <c r="H6618" s="3">
        <v>0</v>
      </c>
      <c r="I6618" s="9"/>
    </row>
    <row r="6619" spans="1:9">
      <c r="A6619" s="1" t="s">
        <v>34</v>
      </c>
      <c r="B6619" s="1" t="s">
        <v>1050</v>
      </c>
      <c r="C6619" t="str">
        <f t="shared" si="103"/>
        <v xml:space="preserve"> </v>
      </c>
      <c r="D6619" s="1">
        <v>2</v>
      </c>
      <c r="E6619" s="1">
        <v>2</v>
      </c>
      <c r="F6619" s="1" t="s">
        <v>1051</v>
      </c>
      <c r="G6619" s="3"/>
      <c r="H6619" s="3">
        <v>0</v>
      </c>
      <c r="I6619" s="9"/>
    </row>
    <row r="6620" spans="1:9">
      <c r="A6620" t="s">
        <v>34</v>
      </c>
      <c r="B6620" t="s">
        <v>1050</v>
      </c>
      <c r="C6620" t="str">
        <f t="shared" si="103"/>
        <v xml:space="preserve"> </v>
      </c>
      <c r="D6620">
        <v>2</v>
      </c>
      <c r="E6620">
        <v>2</v>
      </c>
      <c r="F6620" t="s">
        <v>1051</v>
      </c>
      <c r="G6620" s="3"/>
      <c r="H6620" s="3">
        <v>0</v>
      </c>
      <c r="I6620" s="9"/>
    </row>
    <row r="6621" spans="1:9">
      <c r="A6621" s="1" t="s">
        <v>34</v>
      </c>
      <c r="B6621" s="1" t="s">
        <v>1050</v>
      </c>
      <c r="C6621" t="str">
        <f t="shared" si="103"/>
        <v xml:space="preserve"> </v>
      </c>
      <c r="D6621" s="1">
        <v>2</v>
      </c>
      <c r="E6621" s="1">
        <v>2</v>
      </c>
      <c r="F6621" s="1" t="s">
        <v>1051</v>
      </c>
      <c r="G6621" s="3"/>
      <c r="H6621" s="3">
        <v>0</v>
      </c>
      <c r="I6621" s="9"/>
    </row>
    <row r="6622" spans="1:9">
      <c r="A6622" t="s">
        <v>34</v>
      </c>
      <c r="B6622" t="s">
        <v>1050</v>
      </c>
      <c r="C6622" t="str">
        <f t="shared" si="103"/>
        <v xml:space="preserve"> </v>
      </c>
      <c r="D6622">
        <v>2</v>
      </c>
      <c r="E6622">
        <v>2</v>
      </c>
      <c r="F6622" t="s">
        <v>1051</v>
      </c>
      <c r="G6622" s="3"/>
      <c r="H6622" s="3">
        <v>0</v>
      </c>
      <c r="I6622" s="9"/>
    </row>
    <row r="6623" spans="1:9">
      <c r="A6623" s="1" t="s">
        <v>34</v>
      </c>
      <c r="B6623" s="1" t="s">
        <v>1050</v>
      </c>
      <c r="C6623" t="str">
        <f t="shared" si="103"/>
        <v xml:space="preserve"> </v>
      </c>
      <c r="D6623" s="1">
        <v>2</v>
      </c>
      <c r="E6623" s="1">
        <v>2</v>
      </c>
      <c r="F6623" s="1" t="s">
        <v>1051</v>
      </c>
      <c r="G6623" s="3"/>
      <c r="H6623" s="3">
        <v>0</v>
      </c>
      <c r="I6623" s="9"/>
    </row>
    <row r="6624" spans="1:9">
      <c r="A6624" t="s">
        <v>34</v>
      </c>
      <c r="B6624" t="s">
        <v>1050</v>
      </c>
      <c r="C6624" t="str">
        <f t="shared" si="103"/>
        <v>2588</v>
      </c>
      <c r="D6624">
        <v>2</v>
      </c>
      <c r="E6624">
        <v>2</v>
      </c>
      <c r="F6624" t="s">
        <v>1051</v>
      </c>
      <c r="G6624" t="s">
        <v>15</v>
      </c>
      <c r="H6624" s="2">
        <f>H6608-SUMIF(G6609:G6623,"&lt;&gt;",H6609:H6623)</f>
        <v>0</v>
      </c>
    </row>
    <row r="6625" spans="1:9">
      <c r="A6625" s="1"/>
      <c r="B6625" s="1"/>
      <c r="C6625" t="str">
        <f t="shared" si="103"/>
        <v xml:space="preserve"> </v>
      </c>
      <c r="D6625" s="1"/>
      <c r="E6625" s="1"/>
      <c r="F6625" s="1"/>
      <c r="G6625" s="1"/>
      <c r="H6625" s="1"/>
      <c r="I6625" s="43"/>
    </row>
    <row r="6626" spans="1:9">
      <c r="A6626" t="s">
        <v>34</v>
      </c>
      <c r="B6626" t="s">
        <v>1052</v>
      </c>
      <c r="C6626" t="str">
        <f t="shared" si="103"/>
        <v xml:space="preserve"> </v>
      </c>
      <c r="D6626">
        <v>3</v>
      </c>
      <c r="E6626">
        <v>1</v>
      </c>
      <c r="F6626" t="s">
        <v>1053</v>
      </c>
      <c r="G6626" t="s">
        <v>13</v>
      </c>
      <c r="H6626" s="2">
        <f>VLOOKUP(B6626,'uc_2024-25'!D:U, 18, FALSE)</f>
        <v>56</v>
      </c>
      <c r="I6626" s="9"/>
    </row>
    <row r="6627" spans="1:9">
      <c r="A6627" s="1" t="s">
        <v>34</v>
      </c>
      <c r="B6627" s="1" t="s">
        <v>1052</v>
      </c>
      <c r="C6627" t="str">
        <f t="shared" si="103"/>
        <v xml:space="preserve"> </v>
      </c>
      <c r="D6627" s="1">
        <v>3</v>
      </c>
      <c r="E6627" s="1">
        <v>1</v>
      </c>
      <c r="F6627" s="1" t="s">
        <v>1053</v>
      </c>
      <c r="G6627" s="4" t="str">
        <f>VLOOKUP(B6626,'uc_2024-25'!D:AB, 25, FALSE)</f>
        <v>Ana Paula Soares Marques de Carvalho</v>
      </c>
      <c r="H6627" s="3">
        <v>56</v>
      </c>
      <c r="I6627" s="9"/>
    </row>
    <row r="6628" spans="1:9">
      <c r="A6628" t="s">
        <v>34</v>
      </c>
      <c r="B6628" t="s">
        <v>1052</v>
      </c>
      <c r="C6628" t="str">
        <f t="shared" si="103"/>
        <v xml:space="preserve"> </v>
      </c>
      <c r="D6628">
        <v>3</v>
      </c>
      <c r="E6628">
        <v>1</v>
      </c>
      <c r="F6628" t="s">
        <v>1053</v>
      </c>
      <c r="G6628" s="3"/>
      <c r="H6628" s="3">
        <v>0</v>
      </c>
      <c r="I6628" s="9"/>
    </row>
    <row r="6629" spans="1:9">
      <c r="A6629" s="1" t="s">
        <v>34</v>
      </c>
      <c r="B6629" s="1" t="s">
        <v>1052</v>
      </c>
      <c r="C6629" t="str">
        <f t="shared" si="103"/>
        <v xml:space="preserve"> </v>
      </c>
      <c r="D6629" s="1">
        <v>3</v>
      </c>
      <c r="E6629" s="1">
        <v>1</v>
      </c>
      <c r="F6629" s="1" t="s">
        <v>1053</v>
      </c>
      <c r="G6629" s="3"/>
      <c r="H6629" s="3">
        <v>0</v>
      </c>
      <c r="I6629" s="9"/>
    </row>
    <row r="6630" spans="1:9">
      <c r="A6630" t="s">
        <v>34</v>
      </c>
      <c r="B6630" t="s">
        <v>1052</v>
      </c>
      <c r="C6630" t="str">
        <f t="shared" si="103"/>
        <v xml:space="preserve"> </v>
      </c>
      <c r="D6630">
        <v>3</v>
      </c>
      <c r="E6630">
        <v>1</v>
      </c>
      <c r="F6630" t="s">
        <v>1053</v>
      </c>
      <c r="G6630" s="3"/>
      <c r="H6630" s="3">
        <v>0</v>
      </c>
      <c r="I6630" s="9"/>
    </row>
    <row r="6631" spans="1:9">
      <c r="A6631" s="1" t="s">
        <v>34</v>
      </c>
      <c r="B6631" s="1" t="s">
        <v>1052</v>
      </c>
      <c r="C6631" t="str">
        <f t="shared" si="103"/>
        <v xml:space="preserve"> </v>
      </c>
      <c r="D6631" s="1">
        <v>3</v>
      </c>
      <c r="E6631" s="1">
        <v>1</v>
      </c>
      <c r="F6631" s="1" t="s">
        <v>1053</v>
      </c>
      <c r="G6631" s="3"/>
      <c r="H6631" s="3">
        <v>0</v>
      </c>
      <c r="I6631" s="9"/>
    </row>
    <row r="6632" spans="1:9">
      <c r="A6632" t="s">
        <v>34</v>
      </c>
      <c r="B6632" t="s">
        <v>1052</v>
      </c>
      <c r="C6632" t="str">
        <f t="shared" si="103"/>
        <v xml:space="preserve"> </v>
      </c>
      <c r="D6632">
        <v>3</v>
      </c>
      <c r="E6632">
        <v>1</v>
      </c>
      <c r="F6632" t="s">
        <v>1053</v>
      </c>
      <c r="G6632" s="3"/>
      <c r="H6632" s="3">
        <v>0</v>
      </c>
      <c r="I6632" s="9"/>
    </row>
    <row r="6633" spans="1:9">
      <c r="A6633" s="1" t="s">
        <v>34</v>
      </c>
      <c r="B6633" s="1" t="s">
        <v>1052</v>
      </c>
      <c r="C6633" t="str">
        <f t="shared" si="103"/>
        <v xml:space="preserve"> </v>
      </c>
      <c r="D6633" s="1">
        <v>3</v>
      </c>
      <c r="E6633" s="1">
        <v>1</v>
      </c>
      <c r="F6633" s="1" t="s">
        <v>1053</v>
      </c>
      <c r="G6633" s="3"/>
      <c r="H6633" s="3">
        <v>0</v>
      </c>
      <c r="I6633" s="9"/>
    </row>
    <row r="6634" spans="1:9">
      <c r="A6634" t="s">
        <v>34</v>
      </c>
      <c r="B6634" t="s">
        <v>1052</v>
      </c>
      <c r="C6634" t="str">
        <f t="shared" si="103"/>
        <v xml:space="preserve"> </v>
      </c>
      <c r="D6634">
        <v>3</v>
      </c>
      <c r="E6634">
        <v>1</v>
      </c>
      <c r="F6634" t="s">
        <v>1053</v>
      </c>
      <c r="G6634" s="3"/>
      <c r="H6634" s="3">
        <v>0</v>
      </c>
      <c r="I6634" s="9"/>
    </row>
    <row r="6635" spans="1:9">
      <c r="A6635" s="1" t="s">
        <v>34</v>
      </c>
      <c r="B6635" s="1" t="s">
        <v>1052</v>
      </c>
      <c r="C6635" t="str">
        <f t="shared" si="103"/>
        <v xml:space="preserve"> </v>
      </c>
      <c r="D6635" s="1">
        <v>3</v>
      </c>
      <c r="E6635" s="1">
        <v>1</v>
      </c>
      <c r="F6635" s="1" t="s">
        <v>1053</v>
      </c>
      <c r="G6635" s="3"/>
      <c r="H6635" s="3">
        <v>0</v>
      </c>
      <c r="I6635" s="9"/>
    </row>
    <row r="6636" spans="1:9">
      <c r="A6636" t="s">
        <v>34</v>
      </c>
      <c r="B6636" t="s">
        <v>1052</v>
      </c>
      <c r="C6636" t="str">
        <f t="shared" si="103"/>
        <v xml:space="preserve"> </v>
      </c>
      <c r="D6636">
        <v>3</v>
      </c>
      <c r="E6636">
        <v>1</v>
      </c>
      <c r="F6636" t="s">
        <v>1053</v>
      </c>
      <c r="G6636" s="3"/>
      <c r="H6636" s="3">
        <v>0</v>
      </c>
      <c r="I6636" s="9"/>
    </row>
    <row r="6637" spans="1:9">
      <c r="A6637" s="1" t="s">
        <v>34</v>
      </c>
      <c r="B6637" s="1" t="s">
        <v>1052</v>
      </c>
      <c r="C6637" t="str">
        <f t="shared" si="103"/>
        <v xml:space="preserve"> </v>
      </c>
      <c r="D6637" s="1">
        <v>3</v>
      </c>
      <c r="E6637" s="1">
        <v>1</v>
      </c>
      <c r="F6637" s="1" t="s">
        <v>1053</v>
      </c>
      <c r="G6637" s="3"/>
      <c r="H6637" s="3">
        <v>0</v>
      </c>
      <c r="I6637" s="9"/>
    </row>
    <row r="6638" spans="1:9">
      <c r="A6638" t="s">
        <v>34</v>
      </c>
      <c r="B6638" t="s">
        <v>1052</v>
      </c>
      <c r="C6638" t="str">
        <f t="shared" si="103"/>
        <v xml:space="preserve"> </v>
      </c>
      <c r="D6638">
        <v>3</v>
      </c>
      <c r="E6638">
        <v>1</v>
      </c>
      <c r="F6638" t="s">
        <v>1053</v>
      </c>
      <c r="G6638" s="3"/>
      <c r="H6638" s="3">
        <v>0</v>
      </c>
      <c r="I6638" s="9"/>
    </row>
    <row r="6639" spans="1:9">
      <c r="A6639" s="1" t="s">
        <v>34</v>
      </c>
      <c r="B6639" s="1" t="s">
        <v>1052</v>
      </c>
      <c r="C6639" t="str">
        <f t="shared" si="103"/>
        <v xml:space="preserve"> </v>
      </c>
      <c r="D6639" s="1">
        <v>3</v>
      </c>
      <c r="E6639" s="1">
        <v>1</v>
      </c>
      <c r="F6639" s="1" t="s">
        <v>1053</v>
      </c>
      <c r="G6639" s="3"/>
      <c r="H6639" s="3">
        <v>0</v>
      </c>
      <c r="I6639" s="9"/>
    </row>
    <row r="6640" spans="1:9">
      <c r="A6640" t="s">
        <v>34</v>
      </c>
      <c r="B6640" t="s">
        <v>1052</v>
      </c>
      <c r="C6640" t="str">
        <f t="shared" si="103"/>
        <v xml:space="preserve"> </v>
      </c>
      <c r="D6640">
        <v>3</v>
      </c>
      <c r="E6640">
        <v>1</v>
      </c>
      <c r="F6640" t="s">
        <v>1053</v>
      </c>
      <c r="G6640" s="3"/>
      <c r="H6640" s="3">
        <v>0</v>
      </c>
      <c r="I6640" s="9"/>
    </row>
    <row r="6641" spans="1:9">
      <c r="A6641" s="1" t="s">
        <v>34</v>
      </c>
      <c r="B6641" s="1" t="s">
        <v>1052</v>
      </c>
      <c r="C6641" t="str">
        <f t="shared" si="103"/>
        <v xml:space="preserve"> </v>
      </c>
      <c r="D6641" s="1">
        <v>3</v>
      </c>
      <c r="E6641" s="1">
        <v>1</v>
      </c>
      <c r="F6641" s="1" t="s">
        <v>1053</v>
      </c>
      <c r="G6641" s="3"/>
      <c r="H6641" s="3">
        <v>0</v>
      </c>
      <c r="I6641" s="9"/>
    </row>
    <row r="6642" spans="1:9">
      <c r="A6642" t="s">
        <v>34</v>
      </c>
      <c r="B6642" t="s">
        <v>1052</v>
      </c>
      <c r="C6642" t="str">
        <f t="shared" si="103"/>
        <v>2589</v>
      </c>
      <c r="D6642">
        <v>3</v>
      </c>
      <c r="E6642">
        <v>1</v>
      </c>
      <c r="F6642" t="s">
        <v>1053</v>
      </c>
      <c r="G6642" t="s">
        <v>15</v>
      </c>
      <c r="H6642" s="2">
        <f>H6626-SUMIF(G6627:G6641,"&lt;&gt;",H6627:H6641)</f>
        <v>0</v>
      </c>
    </row>
    <row r="6643" spans="1:9">
      <c r="A6643" s="1"/>
      <c r="B6643" s="1"/>
      <c r="C6643" t="str">
        <f t="shared" si="103"/>
        <v xml:space="preserve"> </v>
      </c>
      <c r="D6643" s="1"/>
      <c r="E6643" s="1"/>
      <c r="F6643" s="1"/>
      <c r="G6643" s="1"/>
      <c r="H6643" s="1"/>
      <c r="I6643" s="43"/>
    </row>
    <row r="6644" spans="1:9">
      <c r="A6644" t="s">
        <v>34</v>
      </c>
      <c r="B6644" t="s">
        <v>1054</v>
      </c>
      <c r="C6644" t="str">
        <f t="shared" si="103"/>
        <v xml:space="preserve"> </v>
      </c>
      <c r="D6644">
        <v>3</v>
      </c>
      <c r="E6644">
        <v>1</v>
      </c>
      <c r="F6644" t="s">
        <v>1055</v>
      </c>
      <c r="G6644" t="s">
        <v>13</v>
      </c>
      <c r="H6644" s="2">
        <f>VLOOKUP(B6644,'uc_2024-25'!D:U, 18, FALSE)</f>
        <v>28</v>
      </c>
      <c r="I6644" s="9"/>
    </row>
    <row r="6645" spans="1:9">
      <c r="A6645" s="1" t="s">
        <v>34</v>
      </c>
      <c r="B6645" s="1" t="s">
        <v>1054</v>
      </c>
      <c r="C6645" t="str">
        <f t="shared" si="103"/>
        <v xml:space="preserve"> </v>
      </c>
      <c r="D6645" s="1">
        <v>3</v>
      </c>
      <c r="E6645" s="1">
        <v>1</v>
      </c>
      <c r="F6645" s="1" t="s">
        <v>1055</v>
      </c>
      <c r="G6645" s="4" t="str">
        <f>VLOOKUP(B6644,'uc_2024-25'!D:AB, 25, FALSE)</f>
        <v>Joana Amaral Paulo</v>
      </c>
      <c r="H6645" s="3">
        <v>28</v>
      </c>
      <c r="I6645" s="9"/>
    </row>
    <row r="6646" spans="1:9">
      <c r="A6646" t="s">
        <v>34</v>
      </c>
      <c r="B6646" t="s">
        <v>1054</v>
      </c>
      <c r="C6646" t="str">
        <f t="shared" si="103"/>
        <v xml:space="preserve"> </v>
      </c>
      <c r="D6646">
        <v>3</v>
      </c>
      <c r="E6646">
        <v>1</v>
      </c>
      <c r="F6646" t="s">
        <v>1055</v>
      </c>
      <c r="G6646" s="3"/>
      <c r="H6646" s="3">
        <v>0</v>
      </c>
      <c r="I6646" s="9"/>
    </row>
    <row r="6647" spans="1:9">
      <c r="A6647" s="1" t="s">
        <v>34</v>
      </c>
      <c r="B6647" s="1" t="s">
        <v>1054</v>
      </c>
      <c r="C6647" t="str">
        <f t="shared" si="103"/>
        <v xml:space="preserve"> </v>
      </c>
      <c r="D6647" s="1">
        <v>3</v>
      </c>
      <c r="E6647" s="1">
        <v>1</v>
      </c>
      <c r="F6647" s="1" t="s">
        <v>1055</v>
      </c>
      <c r="G6647" s="3"/>
      <c r="H6647" s="3">
        <v>0</v>
      </c>
      <c r="I6647" s="9"/>
    </row>
    <row r="6648" spans="1:9">
      <c r="A6648" t="s">
        <v>34</v>
      </c>
      <c r="B6648" t="s">
        <v>1054</v>
      </c>
      <c r="C6648" t="str">
        <f t="shared" si="103"/>
        <v xml:space="preserve"> </v>
      </c>
      <c r="D6648">
        <v>3</v>
      </c>
      <c r="E6648">
        <v>1</v>
      </c>
      <c r="F6648" t="s">
        <v>1055</v>
      </c>
      <c r="G6648" s="3"/>
      <c r="H6648" s="3">
        <v>0</v>
      </c>
      <c r="I6648" s="9"/>
    </row>
    <row r="6649" spans="1:9">
      <c r="A6649" s="1" t="s">
        <v>34</v>
      </c>
      <c r="B6649" s="1" t="s">
        <v>1054</v>
      </c>
      <c r="C6649" t="str">
        <f t="shared" si="103"/>
        <v xml:space="preserve"> </v>
      </c>
      <c r="D6649" s="1">
        <v>3</v>
      </c>
      <c r="E6649" s="1">
        <v>1</v>
      </c>
      <c r="F6649" s="1" t="s">
        <v>1055</v>
      </c>
      <c r="G6649" s="3"/>
      <c r="H6649" s="3">
        <v>0</v>
      </c>
      <c r="I6649" s="9"/>
    </row>
    <row r="6650" spans="1:9">
      <c r="A6650" t="s">
        <v>34</v>
      </c>
      <c r="B6650" t="s">
        <v>1054</v>
      </c>
      <c r="C6650" t="str">
        <f t="shared" si="103"/>
        <v xml:space="preserve"> </v>
      </c>
      <c r="D6650">
        <v>3</v>
      </c>
      <c r="E6650">
        <v>1</v>
      </c>
      <c r="F6650" t="s">
        <v>1055</v>
      </c>
      <c r="G6650" s="3"/>
      <c r="H6650" s="3">
        <v>0</v>
      </c>
      <c r="I6650" s="9"/>
    </row>
    <row r="6651" spans="1:9">
      <c r="A6651" s="1" t="s">
        <v>34</v>
      </c>
      <c r="B6651" s="1" t="s">
        <v>1054</v>
      </c>
      <c r="C6651" t="str">
        <f t="shared" si="103"/>
        <v xml:space="preserve"> </v>
      </c>
      <c r="D6651" s="1">
        <v>3</v>
      </c>
      <c r="E6651" s="1">
        <v>1</v>
      </c>
      <c r="F6651" s="1" t="s">
        <v>1055</v>
      </c>
      <c r="G6651" s="3"/>
      <c r="H6651" s="3">
        <v>0</v>
      </c>
      <c r="I6651" s="9"/>
    </row>
    <row r="6652" spans="1:9">
      <c r="A6652" t="s">
        <v>34</v>
      </c>
      <c r="B6652" t="s">
        <v>1054</v>
      </c>
      <c r="C6652" t="str">
        <f t="shared" si="103"/>
        <v xml:space="preserve"> </v>
      </c>
      <c r="D6652">
        <v>3</v>
      </c>
      <c r="E6652">
        <v>1</v>
      </c>
      <c r="F6652" t="s">
        <v>1055</v>
      </c>
      <c r="G6652" s="3"/>
      <c r="H6652" s="3">
        <v>0</v>
      </c>
      <c r="I6652" s="9"/>
    </row>
    <row r="6653" spans="1:9">
      <c r="A6653" s="1" t="s">
        <v>34</v>
      </c>
      <c r="B6653" s="1" t="s">
        <v>1054</v>
      </c>
      <c r="C6653" t="str">
        <f t="shared" si="103"/>
        <v xml:space="preserve"> </v>
      </c>
      <c r="D6653" s="1">
        <v>3</v>
      </c>
      <c r="E6653" s="1">
        <v>1</v>
      </c>
      <c r="F6653" s="1" t="s">
        <v>1055</v>
      </c>
      <c r="G6653" s="3"/>
      <c r="H6653" s="3">
        <v>0</v>
      </c>
      <c r="I6653" s="9"/>
    </row>
    <row r="6654" spans="1:9">
      <c r="A6654" t="s">
        <v>34</v>
      </c>
      <c r="B6654" t="s">
        <v>1054</v>
      </c>
      <c r="C6654" t="str">
        <f t="shared" si="103"/>
        <v xml:space="preserve"> </v>
      </c>
      <c r="D6654">
        <v>3</v>
      </c>
      <c r="E6654">
        <v>1</v>
      </c>
      <c r="F6654" t="s">
        <v>1055</v>
      </c>
      <c r="G6654" s="3"/>
      <c r="H6654" s="3">
        <v>0</v>
      </c>
      <c r="I6654" s="9"/>
    </row>
    <row r="6655" spans="1:9">
      <c r="A6655" s="1" t="s">
        <v>34</v>
      </c>
      <c r="B6655" s="1" t="s">
        <v>1054</v>
      </c>
      <c r="C6655" t="str">
        <f t="shared" si="103"/>
        <v xml:space="preserve"> </v>
      </c>
      <c r="D6655" s="1">
        <v>3</v>
      </c>
      <c r="E6655" s="1">
        <v>1</v>
      </c>
      <c r="F6655" s="1" t="s">
        <v>1055</v>
      </c>
      <c r="G6655" s="3"/>
      <c r="H6655" s="3">
        <v>0</v>
      </c>
      <c r="I6655" s="9"/>
    </row>
    <row r="6656" spans="1:9">
      <c r="A6656" t="s">
        <v>34</v>
      </c>
      <c r="B6656" t="s">
        <v>1054</v>
      </c>
      <c r="C6656" t="str">
        <f t="shared" si="103"/>
        <v xml:space="preserve"> </v>
      </c>
      <c r="D6656">
        <v>3</v>
      </c>
      <c r="E6656">
        <v>1</v>
      </c>
      <c r="F6656" t="s">
        <v>1055</v>
      </c>
      <c r="G6656" s="3"/>
      <c r="H6656" s="3">
        <v>0</v>
      </c>
      <c r="I6656" s="9"/>
    </row>
    <row r="6657" spans="1:9">
      <c r="A6657" s="1" t="s">
        <v>34</v>
      </c>
      <c r="B6657" s="1" t="s">
        <v>1054</v>
      </c>
      <c r="C6657" t="str">
        <f t="shared" si="103"/>
        <v xml:space="preserve"> </v>
      </c>
      <c r="D6657" s="1">
        <v>3</v>
      </c>
      <c r="E6657" s="1">
        <v>1</v>
      </c>
      <c r="F6657" s="1" t="s">
        <v>1055</v>
      </c>
      <c r="G6657" s="3"/>
      <c r="H6657" s="3">
        <v>0</v>
      </c>
      <c r="I6657" s="9"/>
    </row>
    <row r="6658" spans="1:9">
      <c r="A6658" t="s">
        <v>34</v>
      </c>
      <c r="B6658" t="s">
        <v>1054</v>
      </c>
      <c r="C6658" t="str">
        <f t="shared" si="103"/>
        <v xml:space="preserve"> </v>
      </c>
      <c r="D6658">
        <v>3</v>
      </c>
      <c r="E6658">
        <v>1</v>
      </c>
      <c r="F6658" t="s">
        <v>1055</v>
      </c>
      <c r="G6658" s="3"/>
      <c r="H6658" s="3">
        <v>0</v>
      </c>
      <c r="I6658" s="9"/>
    </row>
    <row r="6659" spans="1:9">
      <c r="A6659" s="1" t="s">
        <v>34</v>
      </c>
      <c r="B6659" s="1" t="s">
        <v>1054</v>
      </c>
      <c r="C6659" t="str">
        <f t="shared" ref="C6659:C6722" si="104">IF(G6659="Em falta (positivo); A mais (negativo):",B6659," ")</f>
        <v xml:space="preserve"> </v>
      </c>
      <c r="D6659" s="1">
        <v>3</v>
      </c>
      <c r="E6659" s="1">
        <v>1</v>
      </c>
      <c r="F6659" s="1" t="s">
        <v>1055</v>
      </c>
      <c r="G6659" s="3"/>
      <c r="H6659" s="3">
        <v>0</v>
      </c>
      <c r="I6659" s="9"/>
    </row>
    <row r="6660" spans="1:9">
      <c r="A6660" t="s">
        <v>34</v>
      </c>
      <c r="B6660" t="s">
        <v>1054</v>
      </c>
      <c r="C6660" t="str">
        <f t="shared" si="104"/>
        <v>2590</v>
      </c>
      <c r="D6660">
        <v>3</v>
      </c>
      <c r="E6660">
        <v>1</v>
      </c>
      <c r="F6660" t="s">
        <v>1055</v>
      </c>
      <c r="G6660" t="s">
        <v>15</v>
      </c>
      <c r="H6660" s="2">
        <f>H6644-SUMIF(G6645:G6659,"&lt;&gt;",H6645:H6659)</f>
        <v>0</v>
      </c>
    </row>
    <row r="6661" spans="1:9">
      <c r="A6661" s="1"/>
      <c r="B6661" s="1"/>
      <c r="C6661" t="str">
        <f t="shared" si="104"/>
        <v xml:space="preserve"> </v>
      </c>
      <c r="D6661" s="1"/>
      <c r="E6661" s="1"/>
      <c r="F6661" s="1"/>
      <c r="G6661" s="1"/>
      <c r="H6661" s="1"/>
      <c r="I6661" s="43"/>
    </row>
    <row r="6662" spans="1:9">
      <c r="A6662" t="s">
        <v>8</v>
      </c>
      <c r="B6662" t="s">
        <v>1056</v>
      </c>
      <c r="C6662" t="str">
        <f t="shared" si="104"/>
        <v xml:space="preserve"> </v>
      </c>
      <c r="D6662" t="s">
        <v>10</v>
      </c>
      <c r="E6662" t="s">
        <v>10</v>
      </c>
      <c r="F6662" t="s">
        <v>1057</v>
      </c>
      <c r="G6662" t="s">
        <v>13</v>
      </c>
      <c r="H6662" s="2">
        <f>VLOOKUP(B6662,'uc_2024-25'!D:U, 18, FALSE)</f>
        <v>0</v>
      </c>
      <c r="I6662" s="9"/>
    </row>
    <row r="6663" spans="1:9">
      <c r="A6663" s="1" t="s">
        <v>8</v>
      </c>
      <c r="B6663" s="1" t="s">
        <v>1056</v>
      </c>
      <c r="C6663" t="str">
        <f t="shared" si="104"/>
        <v xml:space="preserve"> </v>
      </c>
      <c r="D6663" s="1" t="s">
        <v>10</v>
      </c>
      <c r="E6663" s="1" t="s">
        <v>10</v>
      </c>
      <c r="F6663" s="1" t="s">
        <v>1057</v>
      </c>
      <c r="G6663" s="4">
        <f>VLOOKUP(B6662,'uc_2024-25'!D:AB, 25, FALSE)</f>
        <v>0</v>
      </c>
      <c r="H6663" s="3">
        <v>0</v>
      </c>
      <c r="I6663" s="9"/>
    </row>
    <row r="6664" spans="1:9">
      <c r="A6664" t="s">
        <v>8</v>
      </c>
      <c r="B6664" t="s">
        <v>1056</v>
      </c>
      <c r="C6664" t="str">
        <f t="shared" si="104"/>
        <v xml:space="preserve"> </v>
      </c>
      <c r="D6664" t="s">
        <v>10</v>
      </c>
      <c r="E6664" t="s">
        <v>10</v>
      </c>
      <c r="F6664" t="s">
        <v>1057</v>
      </c>
      <c r="G6664" s="3"/>
      <c r="H6664" s="3">
        <v>0</v>
      </c>
      <c r="I6664" s="9"/>
    </row>
    <row r="6665" spans="1:9">
      <c r="A6665" s="1" t="s">
        <v>8</v>
      </c>
      <c r="B6665" s="1" t="s">
        <v>1056</v>
      </c>
      <c r="C6665" t="str">
        <f t="shared" si="104"/>
        <v xml:space="preserve"> </v>
      </c>
      <c r="D6665" s="1" t="s">
        <v>10</v>
      </c>
      <c r="E6665" s="1" t="s">
        <v>10</v>
      </c>
      <c r="F6665" s="1" t="s">
        <v>1057</v>
      </c>
      <c r="G6665" s="3"/>
      <c r="H6665" s="3">
        <v>0</v>
      </c>
      <c r="I6665" s="9"/>
    </row>
    <row r="6666" spans="1:9">
      <c r="A6666" t="s">
        <v>8</v>
      </c>
      <c r="B6666" t="s">
        <v>1056</v>
      </c>
      <c r="C6666" t="str">
        <f t="shared" si="104"/>
        <v xml:space="preserve"> </v>
      </c>
      <c r="D6666" t="s">
        <v>10</v>
      </c>
      <c r="E6666" t="s">
        <v>10</v>
      </c>
      <c r="F6666" t="s">
        <v>1057</v>
      </c>
      <c r="G6666" s="3"/>
      <c r="H6666" s="3">
        <v>0</v>
      </c>
      <c r="I6666" s="9"/>
    </row>
    <row r="6667" spans="1:9">
      <c r="A6667" s="1" t="s">
        <v>8</v>
      </c>
      <c r="B6667" s="1" t="s">
        <v>1056</v>
      </c>
      <c r="C6667" t="str">
        <f t="shared" si="104"/>
        <v xml:space="preserve"> </v>
      </c>
      <c r="D6667" s="1" t="s">
        <v>10</v>
      </c>
      <c r="E6667" s="1" t="s">
        <v>10</v>
      </c>
      <c r="F6667" s="1" t="s">
        <v>1057</v>
      </c>
      <c r="G6667" s="3"/>
      <c r="H6667" s="3">
        <v>0</v>
      </c>
      <c r="I6667" s="9"/>
    </row>
    <row r="6668" spans="1:9">
      <c r="A6668" t="s">
        <v>8</v>
      </c>
      <c r="B6668" t="s">
        <v>1056</v>
      </c>
      <c r="C6668" t="str">
        <f t="shared" si="104"/>
        <v xml:space="preserve"> </v>
      </c>
      <c r="D6668" t="s">
        <v>10</v>
      </c>
      <c r="E6668" t="s">
        <v>10</v>
      </c>
      <c r="F6668" t="s">
        <v>1057</v>
      </c>
      <c r="G6668" s="3"/>
      <c r="H6668" s="3">
        <v>0</v>
      </c>
      <c r="I6668" s="9"/>
    </row>
    <row r="6669" spans="1:9">
      <c r="A6669" s="1" t="s">
        <v>8</v>
      </c>
      <c r="B6669" s="1" t="s">
        <v>1056</v>
      </c>
      <c r="C6669" t="str">
        <f t="shared" si="104"/>
        <v xml:space="preserve"> </v>
      </c>
      <c r="D6669" s="1" t="s">
        <v>10</v>
      </c>
      <c r="E6669" s="1" t="s">
        <v>10</v>
      </c>
      <c r="F6669" s="1" t="s">
        <v>1057</v>
      </c>
      <c r="G6669" s="3"/>
      <c r="H6669" s="3">
        <v>0</v>
      </c>
      <c r="I6669" s="9"/>
    </row>
    <row r="6670" spans="1:9">
      <c r="A6670" t="s">
        <v>8</v>
      </c>
      <c r="B6670" t="s">
        <v>1056</v>
      </c>
      <c r="C6670" t="str">
        <f t="shared" si="104"/>
        <v xml:space="preserve"> </v>
      </c>
      <c r="D6670" t="s">
        <v>10</v>
      </c>
      <c r="E6670" t="s">
        <v>10</v>
      </c>
      <c r="F6670" t="s">
        <v>1057</v>
      </c>
      <c r="G6670" s="3"/>
      <c r="H6670" s="3">
        <v>0</v>
      </c>
      <c r="I6670" s="9"/>
    </row>
    <row r="6671" spans="1:9">
      <c r="A6671" s="1" t="s">
        <v>8</v>
      </c>
      <c r="B6671" s="1" t="s">
        <v>1056</v>
      </c>
      <c r="C6671" t="str">
        <f t="shared" si="104"/>
        <v xml:space="preserve"> </v>
      </c>
      <c r="D6671" s="1" t="s">
        <v>10</v>
      </c>
      <c r="E6671" s="1" t="s">
        <v>10</v>
      </c>
      <c r="F6671" s="1" t="s">
        <v>1057</v>
      </c>
      <c r="G6671" s="3"/>
      <c r="H6671" s="3">
        <v>0</v>
      </c>
      <c r="I6671" s="9"/>
    </row>
    <row r="6672" spans="1:9">
      <c r="A6672" t="s">
        <v>8</v>
      </c>
      <c r="B6672" t="s">
        <v>1056</v>
      </c>
      <c r="C6672" t="str">
        <f t="shared" si="104"/>
        <v xml:space="preserve"> </v>
      </c>
      <c r="D6672" t="s">
        <v>10</v>
      </c>
      <c r="E6672" t="s">
        <v>10</v>
      </c>
      <c r="F6672" t="s">
        <v>1057</v>
      </c>
      <c r="G6672" s="3"/>
      <c r="H6672" s="3">
        <v>0</v>
      </c>
      <c r="I6672" s="9"/>
    </row>
    <row r="6673" spans="1:9">
      <c r="A6673" s="1" t="s">
        <v>8</v>
      </c>
      <c r="B6673" s="1" t="s">
        <v>1056</v>
      </c>
      <c r="C6673" t="str">
        <f t="shared" si="104"/>
        <v xml:space="preserve"> </v>
      </c>
      <c r="D6673" s="1" t="s">
        <v>10</v>
      </c>
      <c r="E6673" s="1" t="s">
        <v>10</v>
      </c>
      <c r="F6673" s="1" t="s">
        <v>1057</v>
      </c>
      <c r="G6673" s="3"/>
      <c r="H6673" s="3">
        <v>0</v>
      </c>
      <c r="I6673" s="9"/>
    </row>
    <row r="6674" spans="1:9">
      <c r="A6674" t="s">
        <v>8</v>
      </c>
      <c r="B6674" t="s">
        <v>1056</v>
      </c>
      <c r="C6674" t="str">
        <f t="shared" si="104"/>
        <v xml:space="preserve"> </v>
      </c>
      <c r="D6674" t="s">
        <v>10</v>
      </c>
      <c r="E6674" t="s">
        <v>10</v>
      </c>
      <c r="F6674" t="s">
        <v>1057</v>
      </c>
      <c r="G6674" s="3"/>
      <c r="H6674" s="3">
        <v>0</v>
      </c>
      <c r="I6674" s="9"/>
    </row>
    <row r="6675" spans="1:9">
      <c r="A6675" s="1" t="s">
        <v>8</v>
      </c>
      <c r="B6675" s="1" t="s">
        <v>1056</v>
      </c>
      <c r="C6675" t="str">
        <f t="shared" si="104"/>
        <v xml:space="preserve"> </v>
      </c>
      <c r="D6675" s="1" t="s">
        <v>10</v>
      </c>
      <c r="E6675" s="1" t="s">
        <v>10</v>
      </c>
      <c r="F6675" s="1" t="s">
        <v>1057</v>
      </c>
      <c r="G6675" s="3"/>
      <c r="H6675" s="3">
        <v>0</v>
      </c>
      <c r="I6675" s="9"/>
    </row>
    <row r="6676" spans="1:9">
      <c r="A6676" t="s">
        <v>8</v>
      </c>
      <c r="B6676" t="s">
        <v>1056</v>
      </c>
      <c r="C6676" t="str">
        <f t="shared" si="104"/>
        <v xml:space="preserve"> </v>
      </c>
      <c r="D6676" t="s">
        <v>10</v>
      </c>
      <c r="E6676" t="s">
        <v>10</v>
      </c>
      <c r="F6676" t="s">
        <v>1057</v>
      </c>
      <c r="G6676" s="3"/>
      <c r="H6676" s="3">
        <v>0</v>
      </c>
      <c r="I6676" s="9"/>
    </row>
    <row r="6677" spans="1:9">
      <c r="A6677" s="1" t="s">
        <v>8</v>
      </c>
      <c r="B6677" s="1" t="s">
        <v>1056</v>
      </c>
      <c r="C6677" t="str">
        <f t="shared" si="104"/>
        <v xml:space="preserve"> </v>
      </c>
      <c r="D6677" s="1" t="s">
        <v>10</v>
      </c>
      <c r="E6677" s="1" t="s">
        <v>10</v>
      </c>
      <c r="F6677" s="1" t="s">
        <v>1057</v>
      </c>
      <c r="G6677" s="3"/>
      <c r="H6677" s="3">
        <v>0</v>
      </c>
      <c r="I6677" s="9"/>
    </row>
    <row r="6678" spans="1:9">
      <c r="A6678" t="s">
        <v>8</v>
      </c>
      <c r="B6678" t="s">
        <v>1056</v>
      </c>
      <c r="C6678" t="str">
        <f t="shared" si="104"/>
        <v>2026</v>
      </c>
      <c r="D6678" t="s">
        <v>10</v>
      </c>
      <c r="E6678" t="s">
        <v>10</v>
      </c>
      <c r="F6678" t="s">
        <v>1057</v>
      </c>
      <c r="G6678" t="s">
        <v>15</v>
      </c>
      <c r="H6678" s="2">
        <f>H6662-SUMIF(G6663:G6677,"&lt;&gt;",H6663:H6677)</f>
        <v>0</v>
      </c>
    </row>
    <row r="6679" spans="1:9">
      <c r="A6679" s="1"/>
      <c r="B6679" s="1"/>
      <c r="C6679" t="str">
        <f t="shared" si="104"/>
        <v xml:space="preserve"> </v>
      </c>
      <c r="D6679" s="1"/>
      <c r="E6679" s="1"/>
      <c r="F6679" s="1"/>
      <c r="G6679" s="1"/>
      <c r="H6679" s="1"/>
      <c r="I6679" s="43"/>
    </row>
    <row r="6680" spans="1:9">
      <c r="A6680" t="s">
        <v>16</v>
      </c>
      <c r="B6680" t="s">
        <v>1058</v>
      </c>
      <c r="C6680" t="str">
        <f t="shared" si="104"/>
        <v xml:space="preserve"> </v>
      </c>
      <c r="D6680">
        <v>1</v>
      </c>
      <c r="E6680">
        <v>2</v>
      </c>
      <c r="F6680" t="s">
        <v>1059</v>
      </c>
      <c r="G6680" t="s">
        <v>13</v>
      </c>
      <c r="H6680" s="2">
        <f>VLOOKUP(B6680,'uc_2024-25'!D:U, 18, FALSE)</f>
        <v>105</v>
      </c>
      <c r="I6680" s="9">
        <f>105/14</f>
        <v>7.5</v>
      </c>
    </row>
    <row r="6681" spans="1:9" ht="30.75">
      <c r="A6681" s="1" t="s">
        <v>16</v>
      </c>
      <c r="B6681" s="1" t="s">
        <v>1058</v>
      </c>
      <c r="C6681" t="str">
        <f t="shared" si="104"/>
        <v xml:space="preserve"> </v>
      </c>
      <c r="D6681" s="1">
        <v>1</v>
      </c>
      <c r="E6681" s="1">
        <v>2</v>
      </c>
      <c r="F6681" s="1" t="s">
        <v>1059</v>
      </c>
      <c r="G6681" s="4" t="str">
        <f>VLOOKUP(B6680,'uc_2024-25'!D:AB, 25, FALSE)</f>
        <v>Anabela Cristina da Silva Naret Moreira Raymundo</v>
      </c>
      <c r="H6681" s="3">
        <v>89.5</v>
      </c>
      <c r="I6681" s="9" t="s">
        <v>1060</v>
      </c>
    </row>
    <row r="6682" spans="1:9" ht="30.75">
      <c r="A6682" t="s">
        <v>16</v>
      </c>
      <c r="B6682" t="s">
        <v>1058</v>
      </c>
      <c r="C6682" t="str">
        <f t="shared" si="104"/>
        <v xml:space="preserve"> </v>
      </c>
      <c r="D6682">
        <v>1</v>
      </c>
      <c r="E6682">
        <v>2</v>
      </c>
      <c r="F6682" t="s">
        <v>1059</v>
      </c>
      <c r="G6682" s="3"/>
      <c r="H6682" s="3">
        <v>15.5</v>
      </c>
      <c r="I6682" s="9" t="s">
        <v>406</v>
      </c>
    </row>
    <row r="6683" spans="1:9">
      <c r="A6683" s="1" t="s">
        <v>16</v>
      </c>
      <c r="B6683" s="1" t="s">
        <v>1058</v>
      </c>
      <c r="C6683" t="str">
        <f t="shared" si="104"/>
        <v xml:space="preserve"> </v>
      </c>
      <c r="D6683" s="1">
        <v>1</v>
      </c>
      <c r="E6683" s="1">
        <v>2</v>
      </c>
      <c r="F6683" s="1" t="s">
        <v>1059</v>
      </c>
      <c r="G6683" s="3"/>
      <c r="H6683" s="3">
        <v>0</v>
      </c>
      <c r="I6683" s="9"/>
    </row>
    <row r="6684" spans="1:9">
      <c r="A6684" t="s">
        <v>16</v>
      </c>
      <c r="B6684" t="s">
        <v>1058</v>
      </c>
      <c r="C6684" t="str">
        <f t="shared" si="104"/>
        <v xml:space="preserve"> </v>
      </c>
      <c r="D6684">
        <v>1</v>
      </c>
      <c r="E6684">
        <v>2</v>
      </c>
      <c r="F6684" t="s">
        <v>1059</v>
      </c>
      <c r="G6684" s="3"/>
      <c r="H6684" s="3">
        <v>0</v>
      </c>
      <c r="I6684" s="9"/>
    </row>
    <row r="6685" spans="1:9">
      <c r="A6685" s="1" t="s">
        <v>16</v>
      </c>
      <c r="B6685" s="1" t="s">
        <v>1058</v>
      </c>
      <c r="C6685" t="str">
        <f t="shared" si="104"/>
        <v xml:space="preserve"> </v>
      </c>
      <c r="D6685" s="1">
        <v>1</v>
      </c>
      <c r="E6685" s="1">
        <v>2</v>
      </c>
      <c r="F6685" s="1" t="s">
        <v>1059</v>
      </c>
      <c r="G6685" s="3"/>
      <c r="H6685" s="3">
        <v>0</v>
      </c>
      <c r="I6685" s="9"/>
    </row>
    <row r="6686" spans="1:9">
      <c r="A6686" t="s">
        <v>16</v>
      </c>
      <c r="B6686" t="s">
        <v>1058</v>
      </c>
      <c r="C6686" t="str">
        <f t="shared" si="104"/>
        <v xml:space="preserve"> </v>
      </c>
      <c r="D6686">
        <v>1</v>
      </c>
      <c r="E6686">
        <v>2</v>
      </c>
      <c r="F6686" t="s">
        <v>1059</v>
      </c>
      <c r="G6686" s="3"/>
      <c r="H6686" s="3">
        <v>0</v>
      </c>
      <c r="I6686" s="9"/>
    </row>
    <row r="6687" spans="1:9">
      <c r="A6687" s="1" t="s">
        <v>16</v>
      </c>
      <c r="B6687" s="1" t="s">
        <v>1058</v>
      </c>
      <c r="C6687" t="str">
        <f t="shared" si="104"/>
        <v xml:space="preserve"> </v>
      </c>
      <c r="D6687" s="1">
        <v>1</v>
      </c>
      <c r="E6687" s="1">
        <v>2</v>
      </c>
      <c r="F6687" s="1" t="s">
        <v>1059</v>
      </c>
      <c r="G6687" s="3"/>
      <c r="H6687" s="3">
        <v>0</v>
      </c>
      <c r="I6687" s="9"/>
    </row>
    <row r="6688" spans="1:9">
      <c r="A6688" t="s">
        <v>16</v>
      </c>
      <c r="B6688" t="s">
        <v>1058</v>
      </c>
      <c r="C6688" t="str">
        <f t="shared" si="104"/>
        <v xml:space="preserve"> </v>
      </c>
      <c r="D6688">
        <v>1</v>
      </c>
      <c r="E6688">
        <v>2</v>
      </c>
      <c r="F6688" t="s">
        <v>1059</v>
      </c>
      <c r="G6688" s="3"/>
      <c r="H6688" s="3">
        <v>0</v>
      </c>
      <c r="I6688" s="9"/>
    </row>
    <row r="6689" spans="1:9">
      <c r="A6689" s="1" t="s">
        <v>16</v>
      </c>
      <c r="B6689" s="1" t="s">
        <v>1058</v>
      </c>
      <c r="C6689" t="str">
        <f t="shared" si="104"/>
        <v xml:space="preserve"> </v>
      </c>
      <c r="D6689" s="1">
        <v>1</v>
      </c>
      <c r="E6689" s="1">
        <v>2</v>
      </c>
      <c r="F6689" s="1" t="s">
        <v>1059</v>
      </c>
      <c r="G6689" s="3"/>
      <c r="H6689" s="3">
        <v>0</v>
      </c>
      <c r="I6689" s="9"/>
    </row>
    <row r="6690" spans="1:9">
      <c r="A6690" t="s">
        <v>16</v>
      </c>
      <c r="B6690" t="s">
        <v>1058</v>
      </c>
      <c r="C6690" t="str">
        <f t="shared" si="104"/>
        <v xml:space="preserve"> </v>
      </c>
      <c r="D6690">
        <v>1</v>
      </c>
      <c r="E6690">
        <v>2</v>
      </c>
      <c r="F6690" t="s">
        <v>1059</v>
      </c>
      <c r="G6690" s="3"/>
      <c r="H6690" s="3">
        <v>0</v>
      </c>
      <c r="I6690" s="9"/>
    </row>
    <row r="6691" spans="1:9">
      <c r="A6691" s="1" t="s">
        <v>16</v>
      </c>
      <c r="B6691" s="1" t="s">
        <v>1058</v>
      </c>
      <c r="C6691" t="str">
        <f t="shared" si="104"/>
        <v xml:space="preserve"> </v>
      </c>
      <c r="D6691" s="1">
        <v>1</v>
      </c>
      <c r="E6691" s="1">
        <v>2</v>
      </c>
      <c r="F6691" s="1" t="s">
        <v>1059</v>
      </c>
      <c r="G6691" s="3"/>
      <c r="H6691" s="3">
        <v>0</v>
      </c>
      <c r="I6691" s="9"/>
    </row>
    <row r="6692" spans="1:9">
      <c r="A6692" t="s">
        <v>16</v>
      </c>
      <c r="B6692" t="s">
        <v>1058</v>
      </c>
      <c r="C6692" t="str">
        <f t="shared" si="104"/>
        <v xml:space="preserve"> </v>
      </c>
      <c r="D6692">
        <v>1</v>
      </c>
      <c r="E6692">
        <v>2</v>
      </c>
      <c r="F6692" t="s">
        <v>1059</v>
      </c>
      <c r="G6692" s="3"/>
      <c r="H6692" s="3">
        <v>0</v>
      </c>
      <c r="I6692" s="9"/>
    </row>
    <row r="6693" spans="1:9">
      <c r="A6693" s="1" t="s">
        <v>16</v>
      </c>
      <c r="B6693" s="1" t="s">
        <v>1058</v>
      </c>
      <c r="C6693" t="str">
        <f t="shared" si="104"/>
        <v xml:space="preserve"> </v>
      </c>
      <c r="D6693" s="1">
        <v>1</v>
      </c>
      <c r="E6693" s="1">
        <v>2</v>
      </c>
      <c r="F6693" s="1" t="s">
        <v>1059</v>
      </c>
      <c r="G6693" s="3"/>
      <c r="H6693" s="3">
        <v>0</v>
      </c>
      <c r="I6693" s="9"/>
    </row>
    <row r="6694" spans="1:9">
      <c r="A6694" t="s">
        <v>16</v>
      </c>
      <c r="B6694" t="s">
        <v>1058</v>
      </c>
      <c r="C6694" t="str">
        <f t="shared" si="104"/>
        <v xml:space="preserve"> </v>
      </c>
      <c r="D6694">
        <v>1</v>
      </c>
      <c r="E6694">
        <v>2</v>
      </c>
      <c r="F6694" t="s">
        <v>1059</v>
      </c>
      <c r="G6694" s="3"/>
      <c r="H6694" s="3">
        <v>0</v>
      </c>
      <c r="I6694" s="9"/>
    </row>
    <row r="6695" spans="1:9">
      <c r="A6695" s="1" t="s">
        <v>16</v>
      </c>
      <c r="B6695" s="1" t="s">
        <v>1058</v>
      </c>
      <c r="C6695" t="str">
        <f t="shared" si="104"/>
        <v xml:space="preserve"> </v>
      </c>
      <c r="D6695" s="1">
        <v>1</v>
      </c>
      <c r="E6695" s="1">
        <v>2</v>
      </c>
      <c r="F6695" s="1" t="s">
        <v>1059</v>
      </c>
      <c r="G6695" s="3"/>
      <c r="H6695" s="3">
        <v>0</v>
      </c>
      <c r="I6695" s="9"/>
    </row>
    <row r="6696" spans="1:9">
      <c r="A6696" t="s">
        <v>16</v>
      </c>
      <c r="B6696" t="s">
        <v>1058</v>
      </c>
      <c r="C6696" t="str">
        <f t="shared" si="104"/>
        <v>1502</v>
      </c>
      <c r="D6696">
        <v>1</v>
      </c>
      <c r="E6696">
        <v>2</v>
      </c>
      <c r="F6696" t="s">
        <v>1059</v>
      </c>
      <c r="G6696" t="s">
        <v>15</v>
      </c>
      <c r="H6696" s="2">
        <f>H6680-SUMIF(G6681:G6695,"&lt;&gt;",H6681:H6695)</f>
        <v>15.5</v>
      </c>
    </row>
    <row r="6697" spans="1:9">
      <c r="A6697" s="1"/>
      <c r="B6697" s="1"/>
      <c r="C6697" t="str">
        <f t="shared" si="104"/>
        <v xml:space="preserve"> </v>
      </c>
      <c r="D6697" s="1"/>
      <c r="E6697" s="1"/>
      <c r="F6697" s="1"/>
      <c r="G6697" s="1"/>
      <c r="H6697" s="1"/>
      <c r="I6697" s="43"/>
    </row>
    <row r="6698" spans="1:9">
      <c r="A6698" t="s">
        <v>16</v>
      </c>
      <c r="B6698" t="s">
        <v>1061</v>
      </c>
      <c r="C6698" t="str">
        <f t="shared" si="104"/>
        <v xml:space="preserve"> </v>
      </c>
      <c r="D6698">
        <v>2</v>
      </c>
      <c r="E6698">
        <v>1</v>
      </c>
      <c r="F6698" t="s">
        <v>1062</v>
      </c>
      <c r="G6698" t="s">
        <v>13</v>
      </c>
      <c r="H6698" s="2">
        <f>VLOOKUP(B6698,'uc_2024-25'!D:U, 18, FALSE)</f>
        <v>84</v>
      </c>
      <c r="I6698" s="9"/>
    </row>
    <row r="6699" spans="1:9">
      <c r="A6699" s="1" t="s">
        <v>16</v>
      </c>
      <c r="B6699" s="1" t="s">
        <v>1061</v>
      </c>
      <c r="C6699" t="str">
        <f t="shared" si="104"/>
        <v xml:space="preserve"> </v>
      </c>
      <c r="D6699" s="1">
        <v>2</v>
      </c>
      <c r="E6699" s="1">
        <v>1</v>
      </c>
      <c r="F6699" s="1" t="s">
        <v>1062</v>
      </c>
      <c r="G6699" s="4" t="str">
        <f>VLOOKUP(B6698,'uc_2024-25'!D:AB, 25, FALSE)</f>
        <v>Luís Filipe Sanches Goulão</v>
      </c>
      <c r="H6699" s="3">
        <v>40</v>
      </c>
      <c r="I6699" s="9"/>
    </row>
    <row r="6700" spans="1:9">
      <c r="A6700" t="s">
        <v>16</v>
      </c>
      <c r="B6700" t="s">
        <v>1061</v>
      </c>
      <c r="C6700" t="str">
        <f t="shared" si="104"/>
        <v xml:space="preserve"> </v>
      </c>
      <c r="D6700">
        <v>2</v>
      </c>
      <c r="E6700">
        <v>1</v>
      </c>
      <c r="F6700" t="s">
        <v>1062</v>
      </c>
      <c r="G6700" s="3" t="s">
        <v>761</v>
      </c>
      <c r="H6700" s="3">
        <v>32</v>
      </c>
      <c r="I6700" s="9"/>
    </row>
    <row r="6701" spans="1:9">
      <c r="A6701" s="1" t="s">
        <v>16</v>
      </c>
      <c r="B6701" s="1" t="s">
        <v>1061</v>
      </c>
      <c r="C6701" t="str">
        <f t="shared" si="104"/>
        <v xml:space="preserve"> </v>
      </c>
      <c r="D6701" s="1">
        <v>2</v>
      </c>
      <c r="E6701" s="1">
        <v>1</v>
      </c>
      <c r="F6701" s="1" t="s">
        <v>1062</v>
      </c>
      <c r="G6701" s="3" t="s">
        <v>140</v>
      </c>
      <c r="H6701" s="3">
        <v>12</v>
      </c>
      <c r="I6701" s="9"/>
    </row>
    <row r="6702" spans="1:9">
      <c r="A6702" t="s">
        <v>16</v>
      </c>
      <c r="B6702" t="s">
        <v>1061</v>
      </c>
      <c r="C6702" t="str">
        <f t="shared" si="104"/>
        <v xml:space="preserve"> </v>
      </c>
      <c r="D6702">
        <v>2</v>
      </c>
      <c r="E6702">
        <v>1</v>
      </c>
      <c r="F6702" t="s">
        <v>1062</v>
      </c>
      <c r="G6702" s="3"/>
      <c r="H6702" s="3">
        <v>0</v>
      </c>
      <c r="I6702" s="9"/>
    </row>
    <row r="6703" spans="1:9">
      <c r="A6703" s="1" t="s">
        <v>16</v>
      </c>
      <c r="B6703" s="1" t="s">
        <v>1061</v>
      </c>
      <c r="C6703" t="str">
        <f t="shared" si="104"/>
        <v xml:space="preserve"> </v>
      </c>
      <c r="D6703" s="1">
        <v>2</v>
      </c>
      <c r="E6703" s="1">
        <v>1</v>
      </c>
      <c r="F6703" s="1" t="s">
        <v>1062</v>
      </c>
      <c r="G6703" s="3"/>
      <c r="H6703" s="3">
        <v>0</v>
      </c>
      <c r="I6703" s="9"/>
    </row>
    <row r="6704" spans="1:9">
      <c r="A6704" t="s">
        <v>16</v>
      </c>
      <c r="B6704" t="s">
        <v>1061</v>
      </c>
      <c r="C6704" t="str">
        <f t="shared" si="104"/>
        <v xml:space="preserve"> </v>
      </c>
      <c r="D6704">
        <v>2</v>
      </c>
      <c r="E6704">
        <v>1</v>
      </c>
      <c r="F6704" t="s">
        <v>1062</v>
      </c>
      <c r="G6704" s="3"/>
      <c r="H6704" s="3">
        <v>0</v>
      </c>
      <c r="I6704" s="9"/>
    </row>
    <row r="6705" spans="1:9">
      <c r="A6705" s="1" t="s">
        <v>16</v>
      </c>
      <c r="B6705" s="1" t="s">
        <v>1061</v>
      </c>
      <c r="C6705" t="str">
        <f t="shared" si="104"/>
        <v xml:space="preserve"> </v>
      </c>
      <c r="D6705" s="1">
        <v>2</v>
      </c>
      <c r="E6705" s="1">
        <v>1</v>
      </c>
      <c r="F6705" s="1" t="s">
        <v>1062</v>
      </c>
      <c r="G6705" s="3"/>
      <c r="H6705" s="3">
        <v>0</v>
      </c>
      <c r="I6705" s="9"/>
    </row>
    <row r="6706" spans="1:9">
      <c r="A6706" t="s">
        <v>16</v>
      </c>
      <c r="B6706" t="s">
        <v>1061</v>
      </c>
      <c r="C6706" t="str">
        <f t="shared" si="104"/>
        <v xml:space="preserve"> </v>
      </c>
      <c r="D6706">
        <v>2</v>
      </c>
      <c r="E6706">
        <v>1</v>
      </c>
      <c r="F6706" t="s">
        <v>1062</v>
      </c>
      <c r="G6706" s="3"/>
      <c r="H6706" s="3">
        <v>0</v>
      </c>
      <c r="I6706" s="9"/>
    </row>
    <row r="6707" spans="1:9">
      <c r="A6707" s="1" t="s">
        <v>16</v>
      </c>
      <c r="B6707" s="1" t="s">
        <v>1061</v>
      </c>
      <c r="C6707" t="str">
        <f t="shared" si="104"/>
        <v xml:space="preserve"> </v>
      </c>
      <c r="D6707" s="1">
        <v>2</v>
      </c>
      <c r="E6707" s="1">
        <v>1</v>
      </c>
      <c r="F6707" s="1" t="s">
        <v>1062</v>
      </c>
      <c r="G6707" s="3"/>
      <c r="H6707" s="3">
        <v>0</v>
      </c>
      <c r="I6707" s="9"/>
    </row>
    <row r="6708" spans="1:9">
      <c r="A6708" t="s">
        <v>16</v>
      </c>
      <c r="B6708" t="s">
        <v>1061</v>
      </c>
      <c r="C6708" t="str">
        <f t="shared" si="104"/>
        <v xml:space="preserve"> </v>
      </c>
      <c r="D6708">
        <v>2</v>
      </c>
      <c r="E6708">
        <v>1</v>
      </c>
      <c r="F6708" t="s">
        <v>1062</v>
      </c>
      <c r="G6708" s="3"/>
      <c r="H6708" s="3">
        <v>0</v>
      </c>
      <c r="I6708" s="9"/>
    </row>
    <row r="6709" spans="1:9">
      <c r="A6709" s="1" t="s">
        <v>16</v>
      </c>
      <c r="B6709" s="1" t="s">
        <v>1061</v>
      </c>
      <c r="C6709" t="str">
        <f t="shared" si="104"/>
        <v xml:space="preserve"> </v>
      </c>
      <c r="D6709" s="1">
        <v>2</v>
      </c>
      <c r="E6709" s="1">
        <v>1</v>
      </c>
      <c r="F6709" s="1" t="s">
        <v>1062</v>
      </c>
      <c r="G6709" s="3"/>
      <c r="H6709" s="3">
        <v>0</v>
      </c>
      <c r="I6709" s="9"/>
    </row>
    <row r="6710" spans="1:9">
      <c r="A6710" t="s">
        <v>16</v>
      </c>
      <c r="B6710" t="s">
        <v>1061</v>
      </c>
      <c r="C6710" t="str">
        <f t="shared" si="104"/>
        <v xml:space="preserve"> </v>
      </c>
      <c r="D6710">
        <v>2</v>
      </c>
      <c r="E6710">
        <v>1</v>
      </c>
      <c r="F6710" t="s">
        <v>1062</v>
      </c>
      <c r="G6710" s="3"/>
      <c r="H6710" s="3">
        <v>0</v>
      </c>
      <c r="I6710" s="9"/>
    </row>
    <row r="6711" spans="1:9">
      <c r="A6711" s="1" t="s">
        <v>16</v>
      </c>
      <c r="B6711" s="1" t="s">
        <v>1061</v>
      </c>
      <c r="C6711" t="str">
        <f t="shared" si="104"/>
        <v xml:space="preserve"> </v>
      </c>
      <c r="D6711" s="1">
        <v>2</v>
      </c>
      <c r="E6711" s="1">
        <v>1</v>
      </c>
      <c r="F6711" s="1" t="s">
        <v>1062</v>
      </c>
      <c r="G6711" s="3"/>
      <c r="H6711" s="3">
        <v>0</v>
      </c>
      <c r="I6711" s="9"/>
    </row>
    <row r="6712" spans="1:9">
      <c r="A6712" t="s">
        <v>16</v>
      </c>
      <c r="B6712" t="s">
        <v>1061</v>
      </c>
      <c r="C6712" t="str">
        <f t="shared" si="104"/>
        <v xml:space="preserve"> </v>
      </c>
      <c r="D6712">
        <v>2</v>
      </c>
      <c r="E6712">
        <v>1</v>
      </c>
      <c r="F6712" t="s">
        <v>1062</v>
      </c>
      <c r="G6712" s="3"/>
      <c r="H6712" s="3">
        <v>0</v>
      </c>
      <c r="I6712" s="9"/>
    </row>
    <row r="6713" spans="1:9">
      <c r="A6713" s="1" t="s">
        <v>16</v>
      </c>
      <c r="B6713" s="1" t="s">
        <v>1061</v>
      </c>
      <c r="C6713" t="str">
        <f t="shared" si="104"/>
        <v xml:space="preserve"> </v>
      </c>
      <c r="D6713" s="1">
        <v>2</v>
      </c>
      <c r="E6713" s="1">
        <v>1</v>
      </c>
      <c r="F6713" s="1" t="s">
        <v>1062</v>
      </c>
      <c r="G6713" s="3"/>
      <c r="H6713" s="3">
        <v>0</v>
      </c>
      <c r="I6713" s="9"/>
    </row>
    <row r="6714" spans="1:9">
      <c r="A6714" t="s">
        <v>16</v>
      </c>
      <c r="B6714" t="s">
        <v>1061</v>
      </c>
      <c r="C6714" t="str">
        <f t="shared" si="104"/>
        <v>10076</v>
      </c>
      <c r="D6714">
        <v>2</v>
      </c>
      <c r="E6714">
        <v>1</v>
      </c>
      <c r="F6714" t="s">
        <v>1062</v>
      </c>
      <c r="G6714" t="s">
        <v>15</v>
      </c>
      <c r="H6714" s="2">
        <f>H6698-SUMIF(G6699:G6713,"&lt;&gt;",H6699:H6713)</f>
        <v>0</v>
      </c>
    </row>
    <row r="6715" spans="1:9">
      <c r="A6715" s="1"/>
      <c r="B6715" s="1"/>
      <c r="C6715" t="str">
        <f t="shared" si="104"/>
        <v xml:space="preserve"> </v>
      </c>
      <c r="D6715" s="1"/>
      <c r="E6715" s="1"/>
      <c r="F6715" s="1"/>
      <c r="G6715" s="1"/>
      <c r="H6715" s="1"/>
      <c r="I6715" s="43"/>
    </row>
    <row r="6716" spans="1:9">
      <c r="A6716" t="s">
        <v>34</v>
      </c>
      <c r="B6716" t="s">
        <v>1063</v>
      </c>
      <c r="C6716" t="str">
        <f t="shared" si="104"/>
        <v xml:space="preserve"> </v>
      </c>
      <c r="D6716">
        <v>2</v>
      </c>
      <c r="E6716">
        <v>2</v>
      </c>
      <c r="F6716" t="s">
        <v>1064</v>
      </c>
      <c r="G6716" t="s">
        <v>13</v>
      </c>
      <c r="H6716" s="2">
        <f>VLOOKUP(B6716,'uc_2024-25'!D:U, 18, FALSE)</f>
        <v>266</v>
      </c>
      <c r="I6716" s="9" t="s">
        <v>1065</v>
      </c>
    </row>
    <row r="6717" spans="1:9">
      <c r="A6717" s="1" t="s">
        <v>34</v>
      </c>
      <c r="B6717" s="1" t="s">
        <v>1063</v>
      </c>
      <c r="C6717" t="str">
        <f t="shared" si="104"/>
        <v xml:space="preserve"> </v>
      </c>
      <c r="D6717" s="1">
        <v>2</v>
      </c>
      <c r="E6717" s="1">
        <v>2</v>
      </c>
      <c r="F6717" s="1" t="s">
        <v>1064</v>
      </c>
      <c r="G6717" s="4" t="str">
        <f>VLOOKUP(B6716,'uc_2024-25'!D:AB, 25, FALSE)</f>
        <v>Rui Paulo Nóbrega Figueira</v>
      </c>
      <c r="H6717" s="3">
        <f>14+42</f>
        <v>56</v>
      </c>
      <c r="I6717" s="9"/>
    </row>
    <row r="6718" spans="1:9">
      <c r="A6718" t="s">
        <v>34</v>
      </c>
      <c r="B6718" t="s">
        <v>1063</v>
      </c>
      <c r="C6718" t="str">
        <f t="shared" si="104"/>
        <v xml:space="preserve"> </v>
      </c>
      <c r="D6718">
        <v>2</v>
      </c>
      <c r="E6718">
        <v>2</v>
      </c>
      <c r="F6718" t="s">
        <v>1064</v>
      </c>
      <c r="G6718" s="3" t="s">
        <v>306</v>
      </c>
      <c r="H6718" s="3">
        <v>42</v>
      </c>
      <c r="I6718" s="9"/>
    </row>
    <row r="6719" spans="1:9">
      <c r="A6719" s="1" t="s">
        <v>34</v>
      </c>
      <c r="B6719" s="1" t="s">
        <v>1063</v>
      </c>
      <c r="C6719" t="str">
        <f t="shared" si="104"/>
        <v xml:space="preserve"> </v>
      </c>
      <c r="D6719" s="1">
        <v>2</v>
      </c>
      <c r="E6719" s="1">
        <v>2</v>
      </c>
      <c r="F6719" s="1" t="s">
        <v>1064</v>
      </c>
      <c r="G6719" s="3" t="s">
        <v>1066</v>
      </c>
      <c r="H6719" s="3">
        <v>42</v>
      </c>
      <c r="I6719" s="9"/>
    </row>
    <row r="6720" spans="1:9">
      <c r="A6720" t="s">
        <v>34</v>
      </c>
      <c r="B6720" t="s">
        <v>1063</v>
      </c>
      <c r="C6720" t="str">
        <f t="shared" si="104"/>
        <v xml:space="preserve"> </v>
      </c>
      <c r="D6720">
        <v>2</v>
      </c>
      <c r="E6720">
        <v>2</v>
      </c>
      <c r="F6720" t="s">
        <v>1064</v>
      </c>
      <c r="G6720" s="3" t="s">
        <v>187</v>
      </c>
      <c r="H6720" s="3">
        <v>42</v>
      </c>
      <c r="I6720" s="9"/>
    </row>
    <row r="6721" spans="1:9" ht="45.75">
      <c r="A6721" s="1" t="s">
        <v>34</v>
      </c>
      <c r="B6721" s="1" t="s">
        <v>1063</v>
      </c>
      <c r="C6721" t="str">
        <f t="shared" si="104"/>
        <v xml:space="preserve"> </v>
      </c>
      <c r="D6721" s="1">
        <v>2</v>
      </c>
      <c r="E6721" s="1">
        <v>2</v>
      </c>
      <c r="F6721" s="1" t="s">
        <v>1064</v>
      </c>
      <c r="G6721" s="3" t="s">
        <v>48</v>
      </c>
      <c r="H6721" s="3">
        <v>42</v>
      </c>
      <c r="I6721" s="9" t="s">
        <v>1067</v>
      </c>
    </row>
    <row r="6722" spans="1:9" ht="45.75">
      <c r="A6722" t="s">
        <v>34</v>
      </c>
      <c r="B6722" t="s">
        <v>1063</v>
      </c>
      <c r="C6722" t="str">
        <f t="shared" si="104"/>
        <v xml:space="preserve"> </v>
      </c>
      <c r="D6722">
        <v>2</v>
      </c>
      <c r="E6722">
        <v>2</v>
      </c>
      <c r="F6722" t="s">
        <v>1064</v>
      </c>
      <c r="G6722" s="3" t="s">
        <v>48</v>
      </c>
      <c r="H6722" s="3">
        <v>42</v>
      </c>
      <c r="I6722" s="9" t="s">
        <v>1068</v>
      </c>
    </row>
    <row r="6723" spans="1:9">
      <c r="A6723" s="1" t="s">
        <v>34</v>
      </c>
      <c r="B6723" s="1" t="s">
        <v>1063</v>
      </c>
      <c r="C6723" t="str">
        <f t="shared" ref="C6723:C6786" si="105">IF(G6723="Em falta (positivo); A mais (negativo):",B6723," ")</f>
        <v xml:space="preserve"> </v>
      </c>
      <c r="D6723" s="1">
        <v>2</v>
      </c>
      <c r="E6723" s="1">
        <v>2</v>
      </c>
      <c r="F6723" s="1" t="s">
        <v>1064</v>
      </c>
      <c r="G6723" s="3"/>
      <c r="H6723" s="3">
        <v>0</v>
      </c>
      <c r="I6723" s="9"/>
    </row>
    <row r="6724" spans="1:9">
      <c r="A6724" t="s">
        <v>34</v>
      </c>
      <c r="B6724" t="s">
        <v>1063</v>
      </c>
      <c r="C6724" t="str">
        <f t="shared" si="105"/>
        <v xml:space="preserve"> </v>
      </c>
      <c r="D6724">
        <v>2</v>
      </c>
      <c r="E6724">
        <v>2</v>
      </c>
      <c r="F6724" t="s">
        <v>1064</v>
      </c>
      <c r="G6724" s="3"/>
      <c r="H6724" s="3">
        <v>0</v>
      </c>
      <c r="I6724" s="9"/>
    </row>
    <row r="6725" spans="1:9">
      <c r="A6725" s="1" t="s">
        <v>34</v>
      </c>
      <c r="B6725" s="1" t="s">
        <v>1063</v>
      </c>
      <c r="C6725" t="str">
        <f t="shared" si="105"/>
        <v xml:space="preserve"> </v>
      </c>
      <c r="D6725" s="1">
        <v>2</v>
      </c>
      <c r="E6725" s="1">
        <v>2</v>
      </c>
      <c r="F6725" s="1" t="s">
        <v>1064</v>
      </c>
      <c r="G6725" s="3"/>
      <c r="H6725" s="3">
        <v>0</v>
      </c>
      <c r="I6725" s="9"/>
    </row>
    <row r="6726" spans="1:9">
      <c r="A6726" t="s">
        <v>34</v>
      </c>
      <c r="B6726" t="s">
        <v>1063</v>
      </c>
      <c r="C6726" t="str">
        <f t="shared" si="105"/>
        <v xml:space="preserve"> </v>
      </c>
      <c r="D6726">
        <v>2</v>
      </c>
      <c r="E6726">
        <v>2</v>
      </c>
      <c r="F6726" t="s">
        <v>1064</v>
      </c>
      <c r="G6726" s="3"/>
      <c r="H6726" s="3">
        <v>0</v>
      </c>
      <c r="I6726" s="9"/>
    </row>
    <row r="6727" spans="1:9">
      <c r="A6727" s="1" t="s">
        <v>34</v>
      </c>
      <c r="B6727" s="1" t="s">
        <v>1063</v>
      </c>
      <c r="C6727" t="str">
        <f t="shared" si="105"/>
        <v xml:space="preserve"> </v>
      </c>
      <c r="D6727" s="1">
        <v>2</v>
      </c>
      <c r="E6727" s="1">
        <v>2</v>
      </c>
      <c r="F6727" s="1" t="s">
        <v>1064</v>
      </c>
      <c r="G6727" s="3"/>
      <c r="H6727" s="3">
        <v>0</v>
      </c>
      <c r="I6727" s="9"/>
    </row>
    <row r="6728" spans="1:9">
      <c r="A6728" t="s">
        <v>34</v>
      </c>
      <c r="B6728" t="s">
        <v>1063</v>
      </c>
      <c r="C6728" t="str">
        <f t="shared" si="105"/>
        <v xml:space="preserve"> </v>
      </c>
      <c r="D6728">
        <v>2</v>
      </c>
      <c r="E6728">
        <v>2</v>
      </c>
      <c r="F6728" t="s">
        <v>1064</v>
      </c>
      <c r="G6728" s="3"/>
      <c r="H6728" s="3">
        <v>0</v>
      </c>
      <c r="I6728" s="9"/>
    </row>
    <row r="6729" spans="1:9">
      <c r="A6729" s="1" t="s">
        <v>34</v>
      </c>
      <c r="B6729" s="1" t="s">
        <v>1063</v>
      </c>
      <c r="C6729" t="str">
        <f t="shared" si="105"/>
        <v xml:space="preserve"> </v>
      </c>
      <c r="D6729" s="1">
        <v>2</v>
      </c>
      <c r="E6729" s="1">
        <v>2</v>
      </c>
      <c r="F6729" s="1" t="s">
        <v>1064</v>
      </c>
      <c r="G6729" s="3"/>
      <c r="H6729" s="3">
        <v>0</v>
      </c>
      <c r="I6729" s="9"/>
    </row>
    <row r="6730" spans="1:9">
      <c r="A6730" t="s">
        <v>34</v>
      </c>
      <c r="B6730" t="s">
        <v>1063</v>
      </c>
      <c r="C6730" t="str">
        <f t="shared" si="105"/>
        <v xml:space="preserve"> </v>
      </c>
      <c r="D6730">
        <v>2</v>
      </c>
      <c r="E6730">
        <v>2</v>
      </c>
      <c r="F6730" t="s">
        <v>1064</v>
      </c>
      <c r="G6730" s="3"/>
      <c r="H6730" s="3">
        <v>0</v>
      </c>
      <c r="I6730" s="9"/>
    </row>
    <row r="6731" spans="1:9">
      <c r="A6731" s="1" t="s">
        <v>34</v>
      </c>
      <c r="B6731" s="1" t="s">
        <v>1063</v>
      </c>
      <c r="C6731" t="str">
        <f t="shared" si="105"/>
        <v xml:space="preserve"> </v>
      </c>
      <c r="D6731" s="1">
        <v>2</v>
      </c>
      <c r="E6731" s="1">
        <v>2</v>
      </c>
      <c r="F6731" s="1" t="s">
        <v>1064</v>
      </c>
      <c r="G6731" s="3"/>
      <c r="H6731" s="3">
        <v>0</v>
      </c>
      <c r="I6731" s="9"/>
    </row>
    <row r="6732" spans="1:9">
      <c r="A6732" t="s">
        <v>34</v>
      </c>
      <c r="B6732" t="s">
        <v>1063</v>
      </c>
      <c r="C6732" t="str">
        <f t="shared" si="105"/>
        <v>2591</v>
      </c>
      <c r="D6732">
        <v>2</v>
      </c>
      <c r="E6732">
        <v>2</v>
      </c>
      <c r="F6732" t="s">
        <v>1064</v>
      </c>
      <c r="G6732" t="s">
        <v>15</v>
      </c>
      <c r="H6732" s="2">
        <f>H6716-SUMIF(G6717:G6731,"&lt;&gt;",H6717:H6731)</f>
        <v>0</v>
      </c>
    </row>
    <row r="6733" spans="1:9">
      <c r="A6733" s="1"/>
      <c r="B6733" s="1"/>
      <c r="C6733" t="str">
        <f t="shared" si="105"/>
        <v xml:space="preserve"> </v>
      </c>
      <c r="D6733" s="1"/>
      <c r="E6733" s="1"/>
      <c r="F6733" s="1"/>
      <c r="G6733" s="1"/>
      <c r="H6733" s="1"/>
      <c r="I6733" s="43"/>
    </row>
    <row r="6734" spans="1:9">
      <c r="A6734" t="s">
        <v>16</v>
      </c>
      <c r="B6734" t="s">
        <v>1069</v>
      </c>
      <c r="C6734" t="str">
        <f t="shared" si="105"/>
        <v xml:space="preserve"> </v>
      </c>
      <c r="D6734">
        <v>1</v>
      </c>
      <c r="E6734">
        <v>1</v>
      </c>
      <c r="F6734" t="s">
        <v>1070</v>
      </c>
      <c r="G6734" t="s">
        <v>13</v>
      </c>
      <c r="H6734" s="2">
        <f>VLOOKUP(B6734,'uc_2024-25'!D:U, 18, FALSE)</f>
        <v>56</v>
      </c>
      <c r="I6734" s="9"/>
    </row>
    <row r="6735" spans="1:9" ht="60.75">
      <c r="A6735" s="1" t="s">
        <v>16</v>
      </c>
      <c r="B6735" s="1" t="s">
        <v>1069</v>
      </c>
      <c r="C6735" t="str">
        <f t="shared" si="105"/>
        <v xml:space="preserve"> </v>
      </c>
      <c r="D6735" s="1">
        <v>1</v>
      </c>
      <c r="E6735" s="1">
        <v>1</v>
      </c>
      <c r="F6735" s="1" t="s">
        <v>1070</v>
      </c>
      <c r="G6735" s="4" t="str">
        <f>VLOOKUP(B6734,'uc_2024-25'!D:AB, 25, FALSE)</f>
        <v>Ana Isabel Rosa Cabral_1</v>
      </c>
      <c r="H6735" s="3">
        <v>28</v>
      </c>
      <c r="I6735" s="9" t="s">
        <v>1071</v>
      </c>
    </row>
    <row r="6736" spans="1:9">
      <c r="A6736" t="s">
        <v>16</v>
      </c>
      <c r="B6736" t="s">
        <v>1069</v>
      </c>
      <c r="C6736" t="str">
        <f t="shared" si="105"/>
        <v xml:space="preserve"> </v>
      </c>
      <c r="D6736">
        <v>1</v>
      </c>
      <c r="E6736">
        <v>1</v>
      </c>
      <c r="F6736" t="s">
        <v>1070</v>
      </c>
      <c r="G6736" s="25" t="s">
        <v>1072</v>
      </c>
      <c r="H6736" s="3">
        <v>28</v>
      </c>
      <c r="I6736" s="9"/>
    </row>
    <row r="6737" spans="1:9">
      <c r="A6737" s="1" t="s">
        <v>16</v>
      </c>
      <c r="B6737" s="1" t="s">
        <v>1069</v>
      </c>
      <c r="C6737" t="str">
        <f t="shared" si="105"/>
        <v xml:space="preserve"> </v>
      </c>
      <c r="D6737" s="1">
        <v>1</v>
      </c>
      <c r="E6737" s="1">
        <v>1</v>
      </c>
      <c r="F6737" s="1" t="s">
        <v>1070</v>
      </c>
      <c r="G6737" s="3"/>
      <c r="H6737" s="3">
        <v>0</v>
      </c>
      <c r="I6737" s="9"/>
    </row>
    <row r="6738" spans="1:9">
      <c r="A6738" t="s">
        <v>16</v>
      </c>
      <c r="B6738" t="s">
        <v>1069</v>
      </c>
      <c r="C6738" t="str">
        <f t="shared" si="105"/>
        <v xml:space="preserve"> </v>
      </c>
      <c r="D6738">
        <v>1</v>
      </c>
      <c r="E6738">
        <v>1</v>
      </c>
      <c r="F6738" t="s">
        <v>1070</v>
      </c>
      <c r="G6738" s="3"/>
      <c r="H6738" s="3">
        <v>0</v>
      </c>
      <c r="I6738" s="9"/>
    </row>
    <row r="6739" spans="1:9">
      <c r="A6739" s="1" t="s">
        <v>16</v>
      </c>
      <c r="B6739" s="1" t="s">
        <v>1069</v>
      </c>
      <c r="C6739" t="str">
        <f t="shared" si="105"/>
        <v xml:space="preserve"> </v>
      </c>
      <c r="D6739" s="1">
        <v>1</v>
      </c>
      <c r="E6739" s="1">
        <v>1</v>
      </c>
      <c r="F6739" s="1" t="s">
        <v>1070</v>
      </c>
      <c r="G6739" s="3"/>
      <c r="H6739" s="3">
        <v>0</v>
      </c>
      <c r="I6739" s="9"/>
    </row>
    <row r="6740" spans="1:9">
      <c r="A6740" t="s">
        <v>16</v>
      </c>
      <c r="B6740" t="s">
        <v>1069</v>
      </c>
      <c r="C6740" t="str">
        <f t="shared" si="105"/>
        <v xml:space="preserve"> </v>
      </c>
      <c r="D6740">
        <v>1</v>
      </c>
      <c r="E6740">
        <v>1</v>
      </c>
      <c r="F6740" t="s">
        <v>1070</v>
      </c>
      <c r="G6740" s="3"/>
      <c r="H6740" s="3">
        <v>0</v>
      </c>
      <c r="I6740" s="9"/>
    </row>
    <row r="6741" spans="1:9">
      <c r="A6741" s="1" t="s">
        <v>16</v>
      </c>
      <c r="B6741" s="1" t="s">
        <v>1069</v>
      </c>
      <c r="C6741" t="str">
        <f t="shared" si="105"/>
        <v xml:space="preserve"> </v>
      </c>
      <c r="D6741" s="1">
        <v>1</v>
      </c>
      <c r="E6741" s="1">
        <v>1</v>
      </c>
      <c r="F6741" s="1" t="s">
        <v>1070</v>
      </c>
      <c r="G6741" s="3"/>
      <c r="H6741" s="3">
        <v>0</v>
      </c>
      <c r="I6741" s="9"/>
    </row>
    <row r="6742" spans="1:9">
      <c r="A6742" t="s">
        <v>16</v>
      </c>
      <c r="B6742" t="s">
        <v>1069</v>
      </c>
      <c r="C6742" t="str">
        <f t="shared" si="105"/>
        <v xml:space="preserve"> </v>
      </c>
      <c r="D6742">
        <v>1</v>
      </c>
      <c r="E6742">
        <v>1</v>
      </c>
      <c r="F6742" t="s">
        <v>1070</v>
      </c>
      <c r="G6742" s="3"/>
      <c r="H6742" s="3">
        <v>0</v>
      </c>
      <c r="I6742" s="9"/>
    </row>
    <row r="6743" spans="1:9">
      <c r="A6743" s="1" t="s">
        <v>16</v>
      </c>
      <c r="B6743" s="1" t="s">
        <v>1069</v>
      </c>
      <c r="C6743" t="str">
        <f t="shared" si="105"/>
        <v xml:space="preserve"> </v>
      </c>
      <c r="D6743" s="1">
        <v>1</v>
      </c>
      <c r="E6743" s="1">
        <v>1</v>
      </c>
      <c r="F6743" s="1" t="s">
        <v>1070</v>
      </c>
      <c r="G6743" s="3"/>
      <c r="H6743" s="3">
        <v>0</v>
      </c>
      <c r="I6743" s="9"/>
    </row>
    <row r="6744" spans="1:9">
      <c r="A6744" t="s">
        <v>16</v>
      </c>
      <c r="B6744" t="s">
        <v>1069</v>
      </c>
      <c r="C6744" t="str">
        <f t="shared" si="105"/>
        <v xml:space="preserve"> </v>
      </c>
      <c r="D6744">
        <v>1</v>
      </c>
      <c r="E6744">
        <v>1</v>
      </c>
      <c r="F6744" t="s">
        <v>1070</v>
      </c>
      <c r="G6744" s="3"/>
      <c r="H6744" s="3">
        <v>0</v>
      </c>
      <c r="I6744" s="9"/>
    </row>
    <row r="6745" spans="1:9">
      <c r="A6745" s="1" t="s">
        <v>16</v>
      </c>
      <c r="B6745" s="1" t="s">
        <v>1069</v>
      </c>
      <c r="C6745" t="str">
        <f t="shared" si="105"/>
        <v xml:space="preserve"> </v>
      </c>
      <c r="D6745" s="1">
        <v>1</v>
      </c>
      <c r="E6745" s="1">
        <v>1</v>
      </c>
      <c r="F6745" s="1" t="s">
        <v>1070</v>
      </c>
      <c r="G6745" s="3"/>
      <c r="H6745" s="3">
        <v>0</v>
      </c>
      <c r="I6745" s="9"/>
    </row>
    <row r="6746" spans="1:9">
      <c r="A6746" t="s">
        <v>16</v>
      </c>
      <c r="B6746" t="s">
        <v>1069</v>
      </c>
      <c r="C6746" t="str">
        <f t="shared" si="105"/>
        <v xml:space="preserve"> </v>
      </c>
      <c r="D6746">
        <v>1</v>
      </c>
      <c r="E6746">
        <v>1</v>
      </c>
      <c r="F6746" t="s">
        <v>1070</v>
      </c>
      <c r="G6746" s="3"/>
      <c r="H6746" s="3">
        <v>0</v>
      </c>
      <c r="I6746" s="9"/>
    </row>
    <row r="6747" spans="1:9">
      <c r="A6747" s="1" t="s">
        <v>16</v>
      </c>
      <c r="B6747" s="1" t="s">
        <v>1069</v>
      </c>
      <c r="C6747" t="str">
        <f t="shared" si="105"/>
        <v xml:space="preserve"> </v>
      </c>
      <c r="D6747" s="1">
        <v>1</v>
      </c>
      <c r="E6747" s="1">
        <v>1</v>
      </c>
      <c r="F6747" s="1" t="s">
        <v>1070</v>
      </c>
      <c r="G6747" s="3"/>
      <c r="H6747" s="3">
        <v>0</v>
      </c>
      <c r="I6747" s="9"/>
    </row>
    <row r="6748" spans="1:9">
      <c r="A6748" t="s">
        <v>16</v>
      </c>
      <c r="B6748" t="s">
        <v>1069</v>
      </c>
      <c r="C6748" t="str">
        <f t="shared" si="105"/>
        <v xml:space="preserve"> </v>
      </c>
      <c r="D6748">
        <v>1</v>
      </c>
      <c r="E6748">
        <v>1</v>
      </c>
      <c r="F6748" t="s">
        <v>1070</v>
      </c>
      <c r="G6748" s="3"/>
      <c r="H6748" s="3">
        <v>0</v>
      </c>
      <c r="I6748" s="9"/>
    </row>
    <row r="6749" spans="1:9">
      <c r="A6749" s="1" t="s">
        <v>16</v>
      </c>
      <c r="B6749" s="1" t="s">
        <v>1069</v>
      </c>
      <c r="C6749" t="str">
        <f t="shared" si="105"/>
        <v xml:space="preserve"> </v>
      </c>
      <c r="D6749" s="1">
        <v>1</v>
      </c>
      <c r="E6749" s="1">
        <v>1</v>
      </c>
      <c r="F6749" s="1" t="s">
        <v>1070</v>
      </c>
      <c r="G6749" s="3"/>
      <c r="H6749" s="3">
        <v>0</v>
      </c>
      <c r="I6749" s="9"/>
    </row>
    <row r="6750" spans="1:9">
      <c r="A6750" t="s">
        <v>16</v>
      </c>
      <c r="B6750" t="s">
        <v>1069</v>
      </c>
      <c r="C6750" t="str">
        <f t="shared" si="105"/>
        <v>1503</v>
      </c>
      <c r="D6750">
        <v>1</v>
      </c>
      <c r="E6750">
        <v>1</v>
      </c>
      <c r="F6750" t="s">
        <v>1070</v>
      </c>
      <c r="G6750" t="s">
        <v>15</v>
      </c>
      <c r="H6750" s="2">
        <f>H6734-SUMIF(G6735:G6749,"&lt;&gt;",H6735:H6749)</f>
        <v>0</v>
      </c>
    </row>
    <row r="6751" spans="1:9">
      <c r="A6751" s="1"/>
      <c r="B6751" s="1"/>
      <c r="C6751" t="str">
        <f t="shared" si="105"/>
        <v xml:space="preserve"> </v>
      </c>
      <c r="D6751" s="1"/>
      <c r="E6751" s="1"/>
      <c r="F6751" s="1"/>
      <c r="G6751" s="1"/>
      <c r="H6751" s="1"/>
      <c r="I6751" s="43"/>
    </row>
    <row r="6752" spans="1:9">
      <c r="A6752" t="s">
        <v>16</v>
      </c>
      <c r="B6752" t="s">
        <v>1073</v>
      </c>
      <c r="C6752" t="str">
        <f t="shared" si="105"/>
        <v xml:space="preserve"> </v>
      </c>
      <c r="D6752">
        <v>1</v>
      </c>
      <c r="E6752">
        <v>2</v>
      </c>
      <c r="F6752" t="s">
        <v>1074</v>
      </c>
      <c r="G6752" t="s">
        <v>13</v>
      </c>
      <c r="H6752" s="2">
        <f>VLOOKUP(B6752,'uc_2024-25'!D:U, 18, FALSE)</f>
        <v>0</v>
      </c>
      <c r="I6752" s="9"/>
    </row>
    <row r="6753" spans="1:9">
      <c r="A6753" s="1" t="s">
        <v>16</v>
      </c>
      <c r="B6753" s="1" t="s">
        <v>1073</v>
      </c>
      <c r="C6753" t="str">
        <f t="shared" si="105"/>
        <v xml:space="preserve"> </v>
      </c>
      <c r="D6753" s="1">
        <v>1</v>
      </c>
      <c r="E6753" s="1">
        <v>2</v>
      </c>
      <c r="F6753" s="1" t="s">
        <v>1074</v>
      </c>
      <c r="G6753" s="4" t="str">
        <f>VLOOKUP(B6752,'uc_2024-25'!D:AB, 25, FALSE)</f>
        <v>Coordenação externa ao ISA</v>
      </c>
      <c r="H6753" s="3">
        <v>0</v>
      </c>
      <c r="I6753" s="9"/>
    </row>
    <row r="6754" spans="1:9">
      <c r="A6754" t="s">
        <v>16</v>
      </c>
      <c r="B6754" t="s">
        <v>1073</v>
      </c>
      <c r="C6754" t="str">
        <f t="shared" si="105"/>
        <v xml:space="preserve"> </v>
      </c>
      <c r="D6754">
        <v>1</v>
      </c>
      <c r="E6754">
        <v>2</v>
      </c>
      <c r="F6754" t="s">
        <v>1074</v>
      </c>
      <c r="G6754" s="3"/>
      <c r="H6754" s="3">
        <v>0</v>
      </c>
      <c r="I6754" s="9"/>
    </row>
    <row r="6755" spans="1:9">
      <c r="A6755" s="1" t="s">
        <v>16</v>
      </c>
      <c r="B6755" s="1" t="s">
        <v>1073</v>
      </c>
      <c r="C6755" t="str">
        <f t="shared" si="105"/>
        <v xml:space="preserve"> </v>
      </c>
      <c r="D6755" s="1">
        <v>1</v>
      </c>
      <c r="E6755" s="1">
        <v>2</v>
      </c>
      <c r="F6755" s="1" t="s">
        <v>1074</v>
      </c>
      <c r="G6755" s="3"/>
      <c r="H6755" s="3">
        <v>0</v>
      </c>
      <c r="I6755" s="9"/>
    </row>
    <row r="6756" spans="1:9">
      <c r="A6756" t="s">
        <v>16</v>
      </c>
      <c r="B6756" t="s">
        <v>1073</v>
      </c>
      <c r="C6756" t="str">
        <f t="shared" si="105"/>
        <v xml:space="preserve"> </v>
      </c>
      <c r="D6756">
        <v>1</v>
      </c>
      <c r="E6756">
        <v>2</v>
      </c>
      <c r="F6756" t="s">
        <v>1074</v>
      </c>
      <c r="G6756" s="3"/>
      <c r="H6756" s="3">
        <v>0</v>
      </c>
      <c r="I6756" s="9"/>
    </row>
    <row r="6757" spans="1:9">
      <c r="A6757" s="1" t="s">
        <v>16</v>
      </c>
      <c r="B6757" s="1" t="s">
        <v>1073</v>
      </c>
      <c r="C6757" t="str">
        <f t="shared" si="105"/>
        <v xml:space="preserve"> </v>
      </c>
      <c r="D6757" s="1">
        <v>1</v>
      </c>
      <c r="E6757" s="1">
        <v>2</v>
      </c>
      <c r="F6757" s="1" t="s">
        <v>1074</v>
      </c>
      <c r="G6757" s="3"/>
      <c r="H6757" s="3">
        <v>0</v>
      </c>
      <c r="I6757" s="9"/>
    </row>
    <row r="6758" spans="1:9">
      <c r="A6758" t="s">
        <v>16</v>
      </c>
      <c r="B6758" t="s">
        <v>1073</v>
      </c>
      <c r="C6758" t="str">
        <f t="shared" si="105"/>
        <v xml:space="preserve"> </v>
      </c>
      <c r="D6758">
        <v>1</v>
      </c>
      <c r="E6758">
        <v>2</v>
      </c>
      <c r="F6758" t="s">
        <v>1074</v>
      </c>
      <c r="G6758" s="3"/>
      <c r="H6758" s="3">
        <v>0</v>
      </c>
      <c r="I6758" s="9"/>
    </row>
    <row r="6759" spans="1:9">
      <c r="A6759" s="1" t="s">
        <v>16</v>
      </c>
      <c r="B6759" s="1" t="s">
        <v>1073</v>
      </c>
      <c r="C6759" t="str">
        <f t="shared" si="105"/>
        <v xml:space="preserve"> </v>
      </c>
      <c r="D6759" s="1">
        <v>1</v>
      </c>
      <c r="E6759" s="1">
        <v>2</v>
      </c>
      <c r="F6759" s="1" t="s">
        <v>1074</v>
      </c>
      <c r="G6759" s="3"/>
      <c r="H6759" s="3">
        <v>0</v>
      </c>
      <c r="I6759" s="9"/>
    </row>
    <row r="6760" spans="1:9">
      <c r="A6760" t="s">
        <v>16</v>
      </c>
      <c r="B6760" t="s">
        <v>1073</v>
      </c>
      <c r="C6760" t="str">
        <f t="shared" si="105"/>
        <v xml:space="preserve"> </v>
      </c>
      <c r="D6760">
        <v>1</v>
      </c>
      <c r="E6760">
        <v>2</v>
      </c>
      <c r="F6760" t="s">
        <v>1074</v>
      </c>
      <c r="G6760" s="3"/>
      <c r="H6760" s="3">
        <v>0</v>
      </c>
      <c r="I6760" s="9"/>
    </row>
    <row r="6761" spans="1:9">
      <c r="A6761" s="1" t="s">
        <v>16</v>
      </c>
      <c r="B6761" s="1" t="s">
        <v>1073</v>
      </c>
      <c r="C6761" t="str">
        <f t="shared" si="105"/>
        <v xml:space="preserve"> </v>
      </c>
      <c r="D6761" s="1">
        <v>1</v>
      </c>
      <c r="E6761" s="1">
        <v>2</v>
      </c>
      <c r="F6761" s="1" t="s">
        <v>1074</v>
      </c>
      <c r="G6761" s="3"/>
      <c r="H6761" s="3">
        <v>0</v>
      </c>
      <c r="I6761" s="9"/>
    </row>
    <row r="6762" spans="1:9">
      <c r="A6762" t="s">
        <v>16</v>
      </c>
      <c r="B6762" t="s">
        <v>1073</v>
      </c>
      <c r="C6762" t="str">
        <f t="shared" si="105"/>
        <v xml:space="preserve"> </v>
      </c>
      <c r="D6762">
        <v>1</v>
      </c>
      <c r="E6762">
        <v>2</v>
      </c>
      <c r="F6762" t="s">
        <v>1074</v>
      </c>
      <c r="G6762" s="3"/>
      <c r="H6762" s="3">
        <v>0</v>
      </c>
      <c r="I6762" s="9"/>
    </row>
    <row r="6763" spans="1:9">
      <c r="A6763" s="1" t="s">
        <v>16</v>
      </c>
      <c r="B6763" s="1" t="s">
        <v>1073</v>
      </c>
      <c r="C6763" t="str">
        <f t="shared" si="105"/>
        <v xml:space="preserve"> </v>
      </c>
      <c r="D6763" s="1">
        <v>1</v>
      </c>
      <c r="E6763" s="1">
        <v>2</v>
      </c>
      <c r="F6763" s="1" t="s">
        <v>1074</v>
      </c>
      <c r="G6763" s="3"/>
      <c r="H6763" s="3">
        <v>0</v>
      </c>
      <c r="I6763" s="9"/>
    </row>
    <row r="6764" spans="1:9">
      <c r="A6764" t="s">
        <v>16</v>
      </c>
      <c r="B6764" t="s">
        <v>1073</v>
      </c>
      <c r="C6764" t="str">
        <f t="shared" si="105"/>
        <v xml:space="preserve"> </v>
      </c>
      <c r="D6764">
        <v>1</v>
      </c>
      <c r="E6764">
        <v>2</v>
      </c>
      <c r="F6764" t="s">
        <v>1074</v>
      </c>
      <c r="G6764" s="3"/>
      <c r="H6764" s="3">
        <v>0</v>
      </c>
      <c r="I6764" s="9"/>
    </row>
    <row r="6765" spans="1:9">
      <c r="A6765" s="1" t="s">
        <v>16</v>
      </c>
      <c r="B6765" s="1" t="s">
        <v>1073</v>
      </c>
      <c r="C6765" t="str">
        <f t="shared" si="105"/>
        <v xml:space="preserve"> </v>
      </c>
      <c r="D6765" s="1">
        <v>1</v>
      </c>
      <c r="E6765" s="1">
        <v>2</v>
      </c>
      <c r="F6765" s="1" t="s">
        <v>1074</v>
      </c>
      <c r="G6765" s="3"/>
      <c r="H6765" s="3">
        <v>0</v>
      </c>
      <c r="I6765" s="9"/>
    </row>
    <row r="6766" spans="1:9">
      <c r="A6766" t="s">
        <v>16</v>
      </c>
      <c r="B6766" t="s">
        <v>1073</v>
      </c>
      <c r="C6766" t="str">
        <f t="shared" si="105"/>
        <v xml:space="preserve"> </v>
      </c>
      <c r="D6766">
        <v>1</v>
      </c>
      <c r="E6766">
        <v>2</v>
      </c>
      <c r="F6766" t="s">
        <v>1074</v>
      </c>
      <c r="G6766" s="3"/>
      <c r="H6766" s="3">
        <v>0</v>
      </c>
      <c r="I6766" s="9"/>
    </row>
    <row r="6767" spans="1:9">
      <c r="A6767" s="1" t="s">
        <v>16</v>
      </c>
      <c r="B6767" s="1" t="s">
        <v>1073</v>
      </c>
      <c r="C6767" t="str">
        <f t="shared" si="105"/>
        <v xml:space="preserve"> </v>
      </c>
      <c r="D6767" s="1">
        <v>1</v>
      </c>
      <c r="E6767" s="1">
        <v>2</v>
      </c>
      <c r="F6767" s="1" t="s">
        <v>1074</v>
      </c>
      <c r="G6767" s="3"/>
      <c r="H6767" s="3">
        <v>0</v>
      </c>
      <c r="I6767" s="9"/>
    </row>
    <row r="6768" spans="1:9">
      <c r="A6768" t="s">
        <v>16</v>
      </c>
      <c r="B6768" t="s">
        <v>1073</v>
      </c>
      <c r="C6768" t="str">
        <f t="shared" si="105"/>
        <v>10077</v>
      </c>
      <c r="D6768">
        <v>1</v>
      </c>
      <c r="E6768">
        <v>2</v>
      </c>
      <c r="F6768" t="s">
        <v>1074</v>
      </c>
      <c r="G6768" t="s">
        <v>15</v>
      </c>
      <c r="H6768" s="2">
        <f>H6752-SUMIF(G6753:G6767,"&lt;&gt;",H6753:H6767)</f>
        <v>0</v>
      </c>
    </row>
    <row r="6769" spans="1:9">
      <c r="A6769" s="1"/>
      <c r="B6769" s="1"/>
      <c r="C6769" t="str">
        <f t="shared" si="105"/>
        <v xml:space="preserve"> </v>
      </c>
      <c r="D6769" s="1"/>
      <c r="E6769" s="1"/>
      <c r="F6769" s="1"/>
      <c r="G6769" s="1"/>
      <c r="H6769" s="1"/>
      <c r="I6769" s="43"/>
    </row>
    <row r="6770" spans="1:9" ht="29.25">
      <c r="A6770" t="s">
        <v>16</v>
      </c>
      <c r="B6770" t="s">
        <v>1075</v>
      </c>
      <c r="C6770" t="str">
        <f t="shared" si="105"/>
        <v xml:space="preserve"> </v>
      </c>
      <c r="D6770">
        <v>2</v>
      </c>
      <c r="E6770">
        <v>1</v>
      </c>
      <c r="F6770" t="s">
        <v>1076</v>
      </c>
      <c r="G6770" t="s">
        <v>13</v>
      </c>
      <c r="H6770" s="2">
        <f>VLOOKUP(B6770,'uc_2024-25'!D:U, 18, FALSE)</f>
        <v>28</v>
      </c>
      <c r="I6770" s="47" t="s">
        <v>1077</v>
      </c>
    </row>
    <row r="6771" spans="1:9" ht="29.25">
      <c r="A6771" s="1" t="s">
        <v>16</v>
      </c>
      <c r="B6771" s="1" t="s">
        <v>1075</v>
      </c>
      <c r="C6771" t="str">
        <f t="shared" si="105"/>
        <v xml:space="preserve"> </v>
      </c>
      <c r="D6771" s="1">
        <v>2</v>
      </c>
      <c r="E6771" s="1">
        <v>1</v>
      </c>
      <c r="F6771" s="1" t="s">
        <v>1076</v>
      </c>
      <c r="G6771" s="4" t="str">
        <f>VLOOKUP(B6770,'uc_2024-25'!D:AB, 25, FALSE)</f>
        <v>Ana Maria Contente de Vinha Novais</v>
      </c>
      <c r="H6771" s="3">
        <v>28</v>
      </c>
      <c r="I6771" s="47" t="s">
        <v>1078</v>
      </c>
    </row>
    <row r="6772" spans="1:9">
      <c r="A6772" t="s">
        <v>16</v>
      </c>
      <c r="B6772" t="s">
        <v>1075</v>
      </c>
      <c r="C6772" t="str">
        <f t="shared" si="105"/>
        <v xml:space="preserve"> </v>
      </c>
      <c r="D6772">
        <v>2</v>
      </c>
      <c r="E6772">
        <v>1</v>
      </c>
      <c r="F6772" t="s">
        <v>1076</v>
      </c>
      <c r="G6772" s="3"/>
      <c r="H6772" s="3">
        <v>0</v>
      </c>
      <c r="I6772" s="9"/>
    </row>
    <row r="6773" spans="1:9">
      <c r="A6773" s="1" t="s">
        <v>16</v>
      </c>
      <c r="B6773" s="1" t="s">
        <v>1075</v>
      </c>
      <c r="C6773" t="str">
        <f t="shared" si="105"/>
        <v xml:space="preserve"> </v>
      </c>
      <c r="D6773" s="1">
        <v>2</v>
      </c>
      <c r="E6773" s="1">
        <v>1</v>
      </c>
      <c r="F6773" s="1" t="s">
        <v>1076</v>
      </c>
      <c r="G6773" s="3"/>
      <c r="H6773" s="3">
        <v>0</v>
      </c>
      <c r="I6773" s="9"/>
    </row>
    <row r="6774" spans="1:9">
      <c r="A6774" t="s">
        <v>16</v>
      </c>
      <c r="B6774" t="s">
        <v>1075</v>
      </c>
      <c r="C6774" t="str">
        <f t="shared" si="105"/>
        <v xml:space="preserve"> </v>
      </c>
      <c r="D6774">
        <v>2</v>
      </c>
      <c r="E6774">
        <v>1</v>
      </c>
      <c r="F6774" t="s">
        <v>1076</v>
      </c>
      <c r="G6774" s="3"/>
      <c r="H6774" s="3">
        <v>0</v>
      </c>
      <c r="I6774" s="9"/>
    </row>
    <row r="6775" spans="1:9">
      <c r="A6775" s="1" t="s">
        <v>16</v>
      </c>
      <c r="B6775" s="1" t="s">
        <v>1075</v>
      </c>
      <c r="C6775" t="str">
        <f t="shared" si="105"/>
        <v xml:space="preserve"> </v>
      </c>
      <c r="D6775" s="1">
        <v>2</v>
      </c>
      <c r="E6775" s="1">
        <v>1</v>
      </c>
      <c r="F6775" s="1" t="s">
        <v>1076</v>
      </c>
      <c r="G6775" s="3"/>
      <c r="H6775" s="3">
        <v>0</v>
      </c>
      <c r="I6775" s="9"/>
    </row>
    <row r="6776" spans="1:9">
      <c r="A6776" t="s">
        <v>16</v>
      </c>
      <c r="B6776" t="s">
        <v>1075</v>
      </c>
      <c r="C6776" t="str">
        <f t="shared" si="105"/>
        <v xml:space="preserve"> </v>
      </c>
      <c r="D6776">
        <v>2</v>
      </c>
      <c r="E6776">
        <v>1</v>
      </c>
      <c r="F6776" t="s">
        <v>1076</v>
      </c>
      <c r="G6776" s="3"/>
      <c r="H6776" s="3">
        <v>0</v>
      </c>
      <c r="I6776" s="9"/>
    </row>
    <row r="6777" spans="1:9">
      <c r="A6777" s="1" t="s">
        <v>16</v>
      </c>
      <c r="B6777" s="1" t="s">
        <v>1075</v>
      </c>
      <c r="C6777" t="str">
        <f t="shared" si="105"/>
        <v xml:space="preserve"> </v>
      </c>
      <c r="D6777" s="1">
        <v>2</v>
      </c>
      <c r="E6777" s="1">
        <v>1</v>
      </c>
      <c r="F6777" s="1" t="s">
        <v>1076</v>
      </c>
      <c r="G6777" s="3"/>
      <c r="H6777" s="3">
        <v>0</v>
      </c>
      <c r="I6777" s="9"/>
    </row>
    <row r="6778" spans="1:9">
      <c r="A6778" t="s">
        <v>16</v>
      </c>
      <c r="B6778" t="s">
        <v>1075</v>
      </c>
      <c r="C6778" t="str">
        <f t="shared" si="105"/>
        <v xml:space="preserve"> </v>
      </c>
      <c r="D6778">
        <v>2</v>
      </c>
      <c r="E6778">
        <v>1</v>
      </c>
      <c r="F6778" t="s">
        <v>1076</v>
      </c>
      <c r="G6778" s="3"/>
      <c r="H6778" s="3">
        <v>0</v>
      </c>
      <c r="I6778" s="9"/>
    </row>
    <row r="6779" spans="1:9">
      <c r="A6779" s="1" t="s">
        <v>16</v>
      </c>
      <c r="B6779" s="1" t="s">
        <v>1075</v>
      </c>
      <c r="C6779" t="str">
        <f t="shared" si="105"/>
        <v xml:space="preserve"> </v>
      </c>
      <c r="D6779" s="1">
        <v>2</v>
      </c>
      <c r="E6779" s="1">
        <v>1</v>
      </c>
      <c r="F6779" s="1" t="s">
        <v>1076</v>
      </c>
      <c r="G6779" s="3"/>
      <c r="H6779" s="3">
        <v>0</v>
      </c>
      <c r="I6779" s="9"/>
    </row>
    <row r="6780" spans="1:9">
      <c r="A6780" t="s">
        <v>16</v>
      </c>
      <c r="B6780" t="s">
        <v>1075</v>
      </c>
      <c r="C6780" t="str">
        <f t="shared" si="105"/>
        <v xml:space="preserve"> </v>
      </c>
      <c r="D6780">
        <v>2</v>
      </c>
      <c r="E6780">
        <v>1</v>
      </c>
      <c r="F6780" t="s">
        <v>1076</v>
      </c>
      <c r="G6780" s="3"/>
      <c r="H6780" s="3">
        <v>0</v>
      </c>
      <c r="I6780" s="9"/>
    </row>
    <row r="6781" spans="1:9">
      <c r="A6781" s="1" t="s">
        <v>16</v>
      </c>
      <c r="B6781" s="1" t="s">
        <v>1075</v>
      </c>
      <c r="C6781" t="str">
        <f t="shared" si="105"/>
        <v xml:space="preserve"> </v>
      </c>
      <c r="D6781" s="1">
        <v>2</v>
      </c>
      <c r="E6781" s="1">
        <v>1</v>
      </c>
      <c r="F6781" s="1" t="s">
        <v>1076</v>
      </c>
      <c r="G6781" s="3"/>
      <c r="H6781" s="3">
        <v>0</v>
      </c>
      <c r="I6781" s="9"/>
    </row>
    <row r="6782" spans="1:9">
      <c r="A6782" t="s">
        <v>16</v>
      </c>
      <c r="B6782" t="s">
        <v>1075</v>
      </c>
      <c r="C6782" t="str">
        <f t="shared" si="105"/>
        <v xml:space="preserve"> </v>
      </c>
      <c r="D6782">
        <v>2</v>
      </c>
      <c r="E6782">
        <v>1</v>
      </c>
      <c r="F6782" t="s">
        <v>1076</v>
      </c>
      <c r="G6782" s="3"/>
      <c r="H6782" s="3">
        <v>0</v>
      </c>
      <c r="I6782" s="9"/>
    </row>
    <row r="6783" spans="1:9">
      <c r="A6783" s="1" t="s">
        <v>16</v>
      </c>
      <c r="B6783" s="1" t="s">
        <v>1075</v>
      </c>
      <c r="C6783" t="str">
        <f t="shared" si="105"/>
        <v xml:space="preserve"> </v>
      </c>
      <c r="D6783" s="1">
        <v>2</v>
      </c>
      <c r="E6783" s="1">
        <v>1</v>
      </c>
      <c r="F6783" s="1" t="s">
        <v>1076</v>
      </c>
      <c r="G6783" s="3"/>
      <c r="H6783" s="3">
        <v>0</v>
      </c>
      <c r="I6783" s="9"/>
    </row>
    <row r="6784" spans="1:9">
      <c r="A6784" t="s">
        <v>16</v>
      </c>
      <c r="B6784" t="s">
        <v>1075</v>
      </c>
      <c r="C6784" t="str">
        <f t="shared" si="105"/>
        <v xml:space="preserve"> </v>
      </c>
      <c r="D6784">
        <v>2</v>
      </c>
      <c r="E6784">
        <v>1</v>
      </c>
      <c r="F6784" t="s">
        <v>1076</v>
      </c>
      <c r="G6784" s="3"/>
      <c r="H6784" s="3">
        <v>0</v>
      </c>
      <c r="I6784" s="9"/>
    </row>
    <row r="6785" spans="1:9">
      <c r="A6785" s="1" t="s">
        <v>16</v>
      </c>
      <c r="B6785" s="1" t="s">
        <v>1075</v>
      </c>
      <c r="C6785" t="str">
        <f t="shared" si="105"/>
        <v xml:space="preserve"> </v>
      </c>
      <c r="D6785" s="1">
        <v>2</v>
      </c>
      <c r="E6785" s="1">
        <v>1</v>
      </c>
      <c r="F6785" s="1" t="s">
        <v>1076</v>
      </c>
      <c r="G6785" s="3"/>
      <c r="H6785" s="3">
        <v>0</v>
      </c>
      <c r="I6785" s="9"/>
    </row>
    <row r="6786" spans="1:9">
      <c r="A6786" t="s">
        <v>16</v>
      </c>
      <c r="B6786" t="s">
        <v>1075</v>
      </c>
      <c r="C6786" t="str">
        <f t="shared" si="105"/>
        <v>1765</v>
      </c>
      <c r="D6786">
        <v>2</v>
      </c>
      <c r="E6786">
        <v>1</v>
      </c>
      <c r="F6786" t="s">
        <v>1076</v>
      </c>
      <c r="G6786" t="s">
        <v>15</v>
      </c>
      <c r="H6786" s="2">
        <f>H6770-SUMIF(G6771:G6785,"&lt;&gt;",H6771:H6785)</f>
        <v>0</v>
      </c>
    </row>
    <row r="6787" spans="1:9">
      <c r="A6787" s="1"/>
      <c r="B6787" s="1"/>
      <c r="C6787" t="str">
        <f t="shared" ref="C6787:C6850" si="106">IF(G6787="Em falta (positivo); A mais (negativo):",B6787," ")</f>
        <v xml:space="preserve"> </v>
      </c>
      <c r="D6787" s="1"/>
      <c r="E6787" s="1"/>
      <c r="F6787" s="1"/>
      <c r="G6787" s="1"/>
      <c r="H6787" s="1"/>
      <c r="I6787" s="43"/>
    </row>
    <row r="6788" spans="1:9">
      <c r="A6788" t="s">
        <v>16</v>
      </c>
      <c r="B6788" t="s">
        <v>1079</v>
      </c>
      <c r="C6788" t="str">
        <f t="shared" si="106"/>
        <v xml:space="preserve"> </v>
      </c>
      <c r="D6788">
        <v>2</v>
      </c>
      <c r="E6788">
        <v>1</v>
      </c>
      <c r="F6788" t="s">
        <v>1080</v>
      </c>
      <c r="G6788" t="s">
        <v>13</v>
      </c>
      <c r="H6788" s="2">
        <f>VLOOKUP(B6788,'uc_2024-25'!D:U, 18, FALSE)</f>
        <v>0</v>
      </c>
      <c r="I6788" s="9"/>
    </row>
    <row r="6789" spans="1:9">
      <c r="A6789" s="1" t="s">
        <v>16</v>
      </c>
      <c r="B6789" s="1" t="s">
        <v>1079</v>
      </c>
      <c r="C6789" t="str">
        <f t="shared" si="106"/>
        <v xml:space="preserve"> </v>
      </c>
      <c r="D6789" s="1">
        <v>2</v>
      </c>
      <c r="E6789" s="1">
        <v>1</v>
      </c>
      <c r="F6789" s="1" t="s">
        <v>1080</v>
      </c>
      <c r="G6789" s="4" t="str">
        <f>VLOOKUP(B6788,'uc_2024-25'!D:AB, 25, FALSE)</f>
        <v>Coordenação externa ao ISA</v>
      </c>
      <c r="H6789" s="3">
        <v>0</v>
      </c>
      <c r="I6789" s="9"/>
    </row>
    <row r="6790" spans="1:9">
      <c r="A6790" t="s">
        <v>16</v>
      </c>
      <c r="B6790" t="s">
        <v>1079</v>
      </c>
      <c r="C6790" t="str">
        <f t="shared" si="106"/>
        <v xml:space="preserve"> </v>
      </c>
      <c r="D6790">
        <v>2</v>
      </c>
      <c r="E6790">
        <v>1</v>
      </c>
      <c r="F6790" t="s">
        <v>1080</v>
      </c>
      <c r="G6790" s="3"/>
      <c r="H6790" s="3">
        <v>0</v>
      </c>
      <c r="I6790" s="9"/>
    </row>
    <row r="6791" spans="1:9">
      <c r="A6791" s="1" t="s">
        <v>16</v>
      </c>
      <c r="B6791" s="1" t="s">
        <v>1079</v>
      </c>
      <c r="C6791" t="str">
        <f t="shared" si="106"/>
        <v xml:space="preserve"> </v>
      </c>
      <c r="D6791" s="1">
        <v>2</v>
      </c>
      <c r="E6791" s="1">
        <v>1</v>
      </c>
      <c r="F6791" s="1" t="s">
        <v>1080</v>
      </c>
      <c r="G6791" s="3"/>
      <c r="H6791" s="3">
        <v>0</v>
      </c>
      <c r="I6791" s="9"/>
    </row>
    <row r="6792" spans="1:9">
      <c r="A6792" t="s">
        <v>16</v>
      </c>
      <c r="B6792" t="s">
        <v>1079</v>
      </c>
      <c r="C6792" t="str">
        <f t="shared" si="106"/>
        <v xml:space="preserve"> </v>
      </c>
      <c r="D6792">
        <v>2</v>
      </c>
      <c r="E6792">
        <v>1</v>
      </c>
      <c r="F6792" t="s">
        <v>1080</v>
      </c>
      <c r="G6792" s="3"/>
      <c r="H6792" s="3">
        <v>0</v>
      </c>
      <c r="I6792" s="9"/>
    </row>
    <row r="6793" spans="1:9">
      <c r="A6793" s="1" t="s">
        <v>16</v>
      </c>
      <c r="B6793" s="1" t="s">
        <v>1079</v>
      </c>
      <c r="C6793" t="str">
        <f t="shared" si="106"/>
        <v xml:space="preserve"> </v>
      </c>
      <c r="D6793" s="1">
        <v>2</v>
      </c>
      <c r="E6793" s="1">
        <v>1</v>
      </c>
      <c r="F6793" s="1" t="s">
        <v>1080</v>
      </c>
      <c r="G6793" s="3"/>
      <c r="H6793" s="3">
        <v>0</v>
      </c>
      <c r="I6793" s="9"/>
    </row>
    <row r="6794" spans="1:9">
      <c r="A6794" t="s">
        <v>16</v>
      </c>
      <c r="B6794" t="s">
        <v>1079</v>
      </c>
      <c r="C6794" t="str">
        <f t="shared" si="106"/>
        <v xml:space="preserve"> </v>
      </c>
      <c r="D6794">
        <v>2</v>
      </c>
      <c r="E6794">
        <v>1</v>
      </c>
      <c r="F6794" t="s">
        <v>1080</v>
      </c>
      <c r="G6794" s="3"/>
      <c r="H6794" s="3">
        <v>0</v>
      </c>
      <c r="I6794" s="9"/>
    </row>
    <row r="6795" spans="1:9">
      <c r="A6795" s="1" t="s">
        <v>16</v>
      </c>
      <c r="B6795" s="1" t="s">
        <v>1079</v>
      </c>
      <c r="C6795" t="str">
        <f t="shared" si="106"/>
        <v xml:space="preserve"> </v>
      </c>
      <c r="D6795" s="1">
        <v>2</v>
      </c>
      <c r="E6795" s="1">
        <v>1</v>
      </c>
      <c r="F6795" s="1" t="s">
        <v>1080</v>
      </c>
      <c r="G6795" s="3"/>
      <c r="H6795" s="3">
        <v>0</v>
      </c>
      <c r="I6795" s="9"/>
    </row>
    <row r="6796" spans="1:9">
      <c r="A6796" t="s">
        <v>16</v>
      </c>
      <c r="B6796" t="s">
        <v>1079</v>
      </c>
      <c r="C6796" t="str">
        <f t="shared" si="106"/>
        <v xml:space="preserve"> </v>
      </c>
      <c r="D6796">
        <v>2</v>
      </c>
      <c r="E6796">
        <v>1</v>
      </c>
      <c r="F6796" t="s">
        <v>1080</v>
      </c>
      <c r="G6796" s="3"/>
      <c r="H6796" s="3">
        <v>0</v>
      </c>
      <c r="I6796" s="9"/>
    </row>
    <row r="6797" spans="1:9">
      <c r="A6797" s="1" t="s">
        <v>16</v>
      </c>
      <c r="B6797" s="1" t="s">
        <v>1079</v>
      </c>
      <c r="C6797" t="str">
        <f t="shared" si="106"/>
        <v xml:space="preserve"> </v>
      </c>
      <c r="D6797" s="1">
        <v>2</v>
      </c>
      <c r="E6797" s="1">
        <v>1</v>
      </c>
      <c r="F6797" s="1" t="s">
        <v>1080</v>
      </c>
      <c r="G6797" s="3"/>
      <c r="H6797" s="3">
        <v>0</v>
      </c>
      <c r="I6797" s="9"/>
    </row>
    <row r="6798" spans="1:9">
      <c r="A6798" t="s">
        <v>16</v>
      </c>
      <c r="B6798" t="s">
        <v>1079</v>
      </c>
      <c r="C6798" t="str">
        <f t="shared" si="106"/>
        <v xml:space="preserve"> </v>
      </c>
      <c r="D6798">
        <v>2</v>
      </c>
      <c r="E6798">
        <v>1</v>
      </c>
      <c r="F6798" t="s">
        <v>1080</v>
      </c>
      <c r="G6798" s="3"/>
      <c r="H6798" s="3">
        <v>0</v>
      </c>
      <c r="I6798" s="9"/>
    </row>
    <row r="6799" spans="1:9">
      <c r="A6799" s="1" t="s">
        <v>16</v>
      </c>
      <c r="B6799" s="1" t="s">
        <v>1079</v>
      </c>
      <c r="C6799" t="str">
        <f t="shared" si="106"/>
        <v xml:space="preserve"> </v>
      </c>
      <c r="D6799" s="1">
        <v>2</v>
      </c>
      <c r="E6799" s="1">
        <v>1</v>
      </c>
      <c r="F6799" s="1" t="s">
        <v>1080</v>
      </c>
      <c r="G6799" s="3"/>
      <c r="H6799" s="3">
        <v>0</v>
      </c>
      <c r="I6799" s="9"/>
    </row>
    <row r="6800" spans="1:9">
      <c r="A6800" t="s">
        <v>16</v>
      </c>
      <c r="B6800" t="s">
        <v>1079</v>
      </c>
      <c r="C6800" t="str">
        <f t="shared" si="106"/>
        <v xml:space="preserve"> </v>
      </c>
      <c r="D6800">
        <v>2</v>
      </c>
      <c r="E6800">
        <v>1</v>
      </c>
      <c r="F6800" t="s">
        <v>1080</v>
      </c>
      <c r="G6800" s="3"/>
      <c r="H6800" s="3">
        <v>0</v>
      </c>
      <c r="I6800" s="9"/>
    </row>
    <row r="6801" spans="1:9">
      <c r="A6801" s="1" t="s">
        <v>16</v>
      </c>
      <c r="B6801" s="1" t="s">
        <v>1079</v>
      </c>
      <c r="C6801" t="str">
        <f t="shared" si="106"/>
        <v xml:space="preserve"> </v>
      </c>
      <c r="D6801" s="1">
        <v>2</v>
      </c>
      <c r="E6801" s="1">
        <v>1</v>
      </c>
      <c r="F6801" s="1" t="s">
        <v>1080</v>
      </c>
      <c r="G6801" s="3"/>
      <c r="H6801" s="3">
        <v>0</v>
      </c>
      <c r="I6801" s="9"/>
    </row>
    <row r="6802" spans="1:9">
      <c r="A6802" t="s">
        <v>16</v>
      </c>
      <c r="B6802" t="s">
        <v>1079</v>
      </c>
      <c r="C6802" t="str">
        <f t="shared" si="106"/>
        <v xml:space="preserve"> </v>
      </c>
      <c r="D6802">
        <v>2</v>
      </c>
      <c r="E6802">
        <v>1</v>
      </c>
      <c r="F6802" t="s">
        <v>1080</v>
      </c>
      <c r="G6802" s="3"/>
      <c r="H6802" s="3">
        <v>0</v>
      </c>
      <c r="I6802" s="9"/>
    </row>
    <row r="6803" spans="1:9">
      <c r="A6803" s="1" t="s">
        <v>16</v>
      </c>
      <c r="B6803" s="1" t="s">
        <v>1079</v>
      </c>
      <c r="C6803" t="str">
        <f t="shared" si="106"/>
        <v xml:space="preserve"> </v>
      </c>
      <c r="D6803" s="1">
        <v>2</v>
      </c>
      <c r="E6803" s="1">
        <v>1</v>
      </c>
      <c r="F6803" s="1" t="s">
        <v>1080</v>
      </c>
      <c r="G6803" s="3"/>
      <c r="H6803" s="3">
        <v>0</v>
      </c>
      <c r="I6803" s="9"/>
    </row>
    <row r="6804" spans="1:9">
      <c r="A6804" t="s">
        <v>16</v>
      </c>
      <c r="B6804" t="s">
        <v>1079</v>
      </c>
      <c r="C6804" t="str">
        <f t="shared" si="106"/>
        <v>10078</v>
      </c>
      <c r="D6804">
        <v>2</v>
      </c>
      <c r="E6804">
        <v>1</v>
      </c>
      <c r="F6804" t="s">
        <v>1080</v>
      </c>
      <c r="G6804" t="s">
        <v>15</v>
      </c>
      <c r="H6804" s="2">
        <f>H6788-SUMIF(G6789:G6803,"&lt;&gt;",H6789:H6803)</f>
        <v>0</v>
      </c>
    </row>
    <row r="6805" spans="1:9">
      <c r="A6805" s="1"/>
      <c r="B6805" s="1"/>
      <c r="C6805" t="str">
        <f t="shared" si="106"/>
        <v xml:space="preserve"> </v>
      </c>
      <c r="D6805" s="1"/>
      <c r="E6805" s="1"/>
      <c r="F6805" s="1"/>
      <c r="G6805" s="1"/>
      <c r="H6805" s="1"/>
      <c r="I6805" s="43"/>
    </row>
    <row r="6806" spans="1:9">
      <c r="A6806" t="s">
        <v>8</v>
      </c>
      <c r="B6806" t="s">
        <v>1081</v>
      </c>
      <c r="C6806" t="str">
        <f t="shared" si="106"/>
        <v xml:space="preserve"> </v>
      </c>
      <c r="D6806" t="s">
        <v>10</v>
      </c>
      <c r="E6806" t="s">
        <v>10</v>
      </c>
      <c r="F6806" t="s">
        <v>1082</v>
      </c>
      <c r="G6806" t="s">
        <v>13</v>
      </c>
      <c r="H6806" s="2">
        <f>VLOOKUP(B6806,'uc_2024-25'!D:U, 18, FALSE)</f>
        <v>0</v>
      </c>
      <c r="I6806" s="9"/>
    </row>
    <row r="6807" spans="1:9">
      <c r="A6807" s="1" t="s">
        <v>8</v>
      </c>
      <c r="B6807" s="1" t="s">
        <v>1081</v>
      </c>
      <c r="C6807" t="str">
        <f t="shared" si="106"/>
        <v xml:space="preserve"> </v>
      </c>
      <c r="D6807" s="1" t="s">
        <v>10</v>
      </c>
      <c r="E6807" s="1" t="s">
        <v>10</v>
      </c>
      <c r="F6807" s="1" t="s">
        <v>1082</v>
      </c>
      <c r="G6807" s="4">
        <f>VLOOKUP(B6806,'uc_2024-25'!D:AB, 25, FALSE)</f>
        <v>0</v>
      </c>
      <c r="H6807" s="3">
        <v>0</v>
      </c>
      <c r="I6807" s="9"/>
    </row>
    <row r="6808" spans="1:9">
      <c r="A6808" t="s">
        <v>8</v>
      </c>
      <c r="B6808" t="s">
        <v>1081</v>
      </c>
      <c r="C6808" t="str">
        <f t="shared" si="106"/>
        <v xml:space="preserve"> </v>
      </c>
      <c r="D6808" t="s">
        <v>10</v>
      </c>
      <c r="E6808" t="s">
        <v>10</v>
      </c>
      <c r="F6808" t="s">
        <v>1082</v>
      </c>
      <c r="G6808" s="3"/>
      <c r="H6808" s="3">
        <v>0</v>
      </c>
      <c r="I6808" s="9"/>
    </row>
    <row r="6809" spans="1:9">
      <c r="A6809" s="1" t="s">
        <v>8</v>
      </c>
      <c r="B6809" s="1" t="s">
        <v>1081</v>
      </c>
      <c r="C6809" t="str">
        <f t="shared" si="106"/>
        <v xml:space="preserve"> </v>
      </c>
      <c r="D6809" s="1" t="s">
        <v>10</v>
      </c>
      <c r="E6809" s="1" t="s">
        <v>10</v>
      </c>
      <c r="F6809" s="1" t="s">
        <v>1082</v>
      </c>
      <c r="G6809" s="3"/>
      <c r="H6809" s="3">
        <v>0</v>
      </c>
      <c r="I6809" s="9"/>
    </row>
    <row r="6810" spans="1:9">
      <c r="A6810" t="s">
        <v>8</v>
      </c>
      <c r="B6810" t="s">
        <v>1081</v>
      </c>
      <c r="C6810" t="str">
        <f t="shared" si="106"/>
        <v xml:space="preserve"> </v>
      </c>
      <c r="D6810" t="s">
        <v>10</v>
      </c>
      <c r="E6810" t="s">
        <v>10</v>
      </c>
      <c r="F6810" t="s">
        <v>1082</v>
      </c>
      <c r="G6810" s="3"/>
      <c r="H6810" s="3">
        <v>0</v>
      </c>
      <c r="I6810" s="9"/>
    </row>
    <row r="6811" spans="1:9">
      <c r="A6811" s="1" t="s">
        <v>8</v>
      </c>
      <c r="B6811" s="1" t="s">
        <v>1081</v>
      </c>
      <c r="C6811" t="str">
        <f t="shared" si="106"/>
        <v xml:space="preserve"> </v>
      </c>
      <c r="D6811" s="1" t="s">
        <v>10</v>
      </c>
      <c r="E6811" s="1" t="s">
        <v>10</v>
      </c>
      <c r="F6811" s="1" t="s">
        <v>1082</v>
      </c>
      <c r="G6811" s="3"/>
      <c r="H6811" s="3">
        <v>0</v>
      </c>
      <c r="I6811" s="9"/>
    </row>
    <row r="6812" spans="1:9">
      <c r="A6812" t="s">
        <v>8</v>
      </c>
      <c r="B6812" t="s">
        <v>1081</v>
      </c>
      <c r="C6812" t="str">
        <f t="shared" si="106"/>
        <v xml:space="preserve"> </v>
      </c>
      <c r="D6812" t="s">
        <v>10</v>
      </c>
      <c r="E6812" t="s">
        <v>10</v>
      </c>
      <c r="F6812" t="s">
        <v>1082</v>
      </c>
      <c r="G6812" s="3"/>
      <c r="H6812" s="3">
        <v>0</v>
      </c>
      <c r="I6812" s="9"/>
    </row>
    <row r="6813" spans="1:9">
      <c r="A6813" s="1" t="s">
        <v>8</v>
      </c>
      <c r="B6813" s="1" t="s">
        <v>1081</v>
      </c>
      <c r="C6813" t="str">
        <f t="shared" si="106"/>
        <v xml:space="preserve"> </v>
      </c>
      <c r="D6813" s="1" t="s">
        <v>10</v>
      </c>
      <c r="E6813" s="1" t="s">
        <v>10</v>
      </c>
      <c r="F6813" s="1" t="s">
        <v>1082</v>
      </c>
      <c r="G6813" s="3"/>
      <c r="H6813" s="3">
        <v>0</v>
      </c>
      <c r="I6813" s="9"/>
    </row>
    <row r="6814" spans="1:9">
      <c r="A6814" t="s">
        <v>8</v>
      </c>
      <c r="B6814" t="s">
        <v>1081</v>
      </c>
      <c r="C6814" t="str">
        <f t="shared" si="106"/>
        <v xml:space="preserve"> </v>
      </c>
      <c r="D6814" t="s">
        <v>10</v>
      </c>
      <c r="E6814" t="s">
        <v>10</v>
      </c>
      <c r="F6814" t="s">
        <v>1082</v>
      </c>
      <c r="G6814" s="3"/>
      <c r="H6814" s="3">
        <v>0</v>
      </c>
      <c r="I6814" s="9"/>
    </row>
    <row r="6815" spans="1:9">
      <c r="A6815" s="1" t="s">
        <v>8</v>
      </c>
      <c r="B6815" s="1" t="s">
        <v>1081</v>
      </c>
      <c r="C6815" t="str">
        <f t="shared" si="106"/>
        <v xml:space="preserve"> </v>
      </c>
      <c r="D6815" s="1" t="s">
        <v>10</v>
      </c>
      <c r="E6815" s="1" t="s">
        <v>10</v>
      </c>
      <c r="F6815" s="1" t="s">
        <v>1082</v>
      </c>
      <c r="G6815" s="3"/>
      <c r="H6815" s="3">
        <v>0</v>
      </c>
      <c r="I6815" s="9"/>
    </row>
    <row r="6816" spans="1:9">
      <c r="A6816" t="s">
        <v>8</v>
      </c>
      <c r="B6816" t="s">
        <v>1081</v>
      </c>
      <c r="C6816" t="str">
        <f t="shared" si="106"/>
        <v xml:space="preserve"> </v>
      </c>
      <c r="D6816" t="s">
        <v>10</v>
      </c>
      <c r="E6816" t="s">
        <v>10</v>
      </c>
      <c r="F6816" t="s">
        <v>1082</v>
      </c>
      <c r="G6816" s="3"/>
      <c r="H6816" s="3">
        <v>0</v>
      </c>
      <c r="I6816" s="9"/>
    </row>
    <row r="6817" spans="1:9">
      <c r="A6817" s="1" t="s">
        <v>8</v>
      </c>
      <c r="B6817" s="1" t="s">
        <v>1081</v>
      </c>
      <c r="C6817" t="str">
        <f t="shared" si="106"/>
        <v xml:space="preserve"> </v>
      </c>
      <c r="D6817" s="1" t="s">
        <v>10</v>
      </c>
      <c r="E6817" s="1" t="s">
        <v>10</v>
      </c>
      <c r="F6817" s="1" t="s">
        <v>1082</v>
      </c>
      <c r="G6817" s="3"/>
      <c r="H6817" s="3">
        <v>0</v>
      </c>
      <c r="I6817" s="9"/>
    </row>
    <row r="6818" spans="1:9">
      <c r="A6818" t="s">
        <v>8</v>
      </c>
      <c r="B6818" t="s">
        <v>1081</v>
      </c>
      <c r="C6818" t="str">
        <f t="shared" si="106"/>
        <v xml:space="preserve"> </v>
      </c>
      <c r="D6818" t="s">
        <v>10</v>
      </c>
      <c r="E6818" t="s">
        <v>10</v>
      </c>
      <c r="F6818" t="s">
        <v>1082</v>
      </c>
      <c r="G6818" s="3"/>
      <c r="H6818" s="3">
        <v>0</v>
      </c>
      <c r="I6818" s="9"/>
    </row>
    <row r="6819" spans="1:9">
      <c r="A6819" s="1" t="s">
        <v>8</v>
      </c>
      <c r="B6819" s="1" t="s">
        <v>1081</v>
      </c>
      <c r="C6819" t="str">
        <f t="shared" si="106"/>
        <v xml:space="preserve"> </v>
      </c>
      <c r="D6819" s="1" t="s">
        <v>10</v>
      </c>
      <c r="E6819" s="1" t="s">
        <v>10</v>
      </c>
      <c r="F6819" s="1" t="s">
        <v>1082</v>
      </c>
      <c r="G6819" s="3"/>
      <c r="H6819" s="3">
        <v>0</v>
      </c>
      <c r="I6819" s="9"/>
    </row>
    <row r="6820" spans="1:9">
      <c r="A6820" t="s">
        <v>8</v>
      </c>
      <c r="B6820" t="s">
        <v>1081</v>
      </c>
      <c r="C6820" t="str">
        <f t="shared" si="106"/>
        <v xml:space="preserve"> </v>
      </c>
      <c r="D6820" t="s">
        <v>10</v>
      </c>
      <c r="E6820" t="s">
        <v>10</v>
      </c>
      <c r="F6820" t="s">
        <v>1082</v>
      </c>
      <c r="G6820" s="3"/>
      <c r="H6820" s="3">
        <v>0</v>
      </c>
      <c r="I6820" s="9"/>
    </row>
    <row r="6821" spans="1:9">
      <c r="A6821" s="1" t="s">
        <v>8</v>
      </c>
      <c r="B6821" s="1" t="s">
        <v>1081</v>
      </c>
      <c r="C6821" t="str">
        <f t="shared" si="106"/>
        <v xml:space="preserve"> </v>
      </c>
      <c r="D6821" s="1" t="s">
        <v>10</v>
      </c>
      <c r="E6821" s="1" t="s">
        <v>10</v>
      </c>
      <c r="F6821" s="1" t="s">
        <v>1082</v>
      </c>
      <c r="G6821" s="3"/>
      <c r="H6821" s="3">
        <v>0</v>
      </c>
      <c r="I6821" s="9"/>
    </row>
    <row r="6822" spans="1:9">
      <c r="A6822" t="s">
        <v>8</v>
      </c>
      <c r="B6822" t="s">
        <v>1081</v>
      </c>
      <c r="C6822" t="str">
        <f t="shared" si="106"/>
        <v>2025</v>
      </c>
      <c r="D6822" t="s">
        <v>10</v>
      </c>
      <c r="E6822" t="s">
        <v>10</v>
      </c>
      <c r="F6822" t="s">
        <v>1082</v>
      </c>
      <c r="G6822" t="s">
        <v>15</v>
      </c>
      <c r="H6822" s="2">
        <f>H6806-SUMIF(G6807:G6821,"&lt;&gt;",H6807:H6821)</f>
        <v>0</v>
      </c>
    </row>
    <row r="6823" spans="1:9">
      <c r="A6823" s="1"/>
      <c r="B6823" s="1"/>
      <c r="C6823" t="str">
        <f t="shared" si="106"/>
        <v xml:space="preserve"> </v>
      </c>
      <c r="D6823" s="1"/>
      <c r="E6823" s="1"/>
      <c r="F6823" s="1"/>
      <c r="G6823" s="1"/>
      <c r="H6823" s="1"/>
      <c r="I6823" s="43"/>
    </row>
    <row r="6824" spans="1:9">
      <c r="A6824" t="s">
        <v>34</v>
      </c>
      <c r="B6824" t="s">
        <v>1083</v>
      </c>
      <c r="C6824" t="str">
        <f t="shared" si="106"/>
        <v xml:space="preserve"> </v>
      </c>
      <c r="D6824">
        <v>3</v>
      </c>
      <c r="E6824">
        <v>2</v>
      </c>
      <c r="F6824" t="s">
        <v>1084</v>
      </c>
      <c r="G6824" t="s">
        <v>13</v>
      </c>
      <c r="H6824" s="2">
        <f>VLOOKUP(B6824,'uc_2024-25'!D:U, 18, FALSE)</f>
        <v>112</v>
      </c>
      <c r="I6824" s="9"/>
    </row>
    <row r="6825" spans="1:9">
      <c r="A6825" s="1" t="s">
        <v>34</v>
      </c>
      <c r="B6825" s="1" t="s">
        <v>1083</v>
      </c>
      <c r="C6825" t="str">
        <f t="shared" si="106"/>
        <v xml:space="preserve"> </v>
      </c>
      <c r="D6825" s="1">
        <v>3</v>
      </c>
      <c r="E6825" s="1">
        <v>2</v>
      </c>
      <c r="F6825" s="1" t="s">
        <v>1084</v>
      </c>
      <c r="G6825" s="4" t="str">
        <f>VLOOKUP(B6824,'uc_2024-25'!D:AB, 25, FALSE)</f>
        <v>Maria João Prudêncio Rafael Canadas</v>
      </c>
      <c r="H6825" s="3">
        <v>112</v>
      </c>
      <c r="I6825" s="9"/>
    </row>
    <row r="6826" spans="1:9">
      <c r="A6826" t="s">
        <v>34</v>
      </c>
      <c r="B6826" t="s">
        <v>1083</v>
      </c>
      <c r="C6826" t="str">
        <f t="shared" si="106"/>
        <v xml:space="preserve"> </v>
      </c>
      <c r="D6826">
        <v>3</v>
      </c>
      <c r="E6826">
        <v>2</v>
      </c>
      <c r="F6826" t="s">
        <v>1084</v>
      </c>
      <c r="G6826" s="3"/>
      <c r="H6826" s="3">
        <v>0</v>
      </c>
      <c r="I6826" s="9"/>
    </row>
    <row r="6827" spans="1:9">
      <c r="A6827" s="1" t="s">
        <v>34</v>
      </c>
      <c r="B6827" s="1" t="s">
        <v>1083</v>
      </c>
      <c r="C6827" t="str">
        <f t="shared" si="106"/>
        <v xml:space="preserve"> </v>
      </c>
      <c r="D6827" s="1">
        <v>3</v>
      </c>
      <c r="E6827" s="1">
        <v>2</v>
      </c>
      <c r="F6827" s="1" t="s">
        <v>1084</v>
      </c>
      <c r="G6827" s="3"/>
      <c r="H6827" s="3">
        <v>0</v>
      </c>
      <c r="I6827" s="9"/>
    </row>
    <row r="6828" spans="1:9">
      <c r="A6828" t="s">
        <v>34</v>
      </c>
      <c r="B6828" t="s">
        <v>1083</v>
      </c>
      <c r="C6828" t="str">
        <f t="shared" si="106"/>
        <v xml:space="preserve"> </v>
      </c>
      <c r="D6828">
        <v>3</v>
      </c>
      <c r="E6828">
        <v>2</v>
      </c>
      <c r="F6828" t="s">
        <v>1084</v>
      </c>
      <c r="G6828" s="3"/>
      <c r="H6828" s="3">
        <v>0</v>
      </c>
      <c r="I6828" s="9"/>
    </row>
    <row r="6829" spans="1:9">
      <c r="A6829" s="1" t="s">
        <v>34</v>
      </c>
      <c r="B6829" s="1" t="s">
        <v>1083</v>
      </c>
      <c r="C6829" t="str">
        <f t="shared" si="106"/>
        <v xml:space="preserve"> </v>
      </c>
      <c r="D6829" s="1">
        <v>3</v>
      </c>
      <c r="E6829" s="1">
        <v>2</v>
      </c>
      <c r="F6829" s="1" t="s">
        <v>1084</v>
      </c>
      <c r="G6829" s="3"/>
      <c r="H6829" s="3">
        <v>0</v>
      </c>
      <c r="I6829" s="9"/>
    </row>
    <row r="6830" spans="1:9">
      <c r="A6830" t="s">
        <v>34</v>
      </c>
      <c r="B6830" t="s">
        <v>1083</v>
      </c>
      <c r="C6830" t="str">
        <f t="shared" si="106"/>
        <v xml:space="preserve"> </v>
      </c>
      <c r="D6830">
        <v>3</v>
      </c>
      <c r="E6830">
        <v>2</v>
      </c>
      <c r="F6830" t="s">
        <v>1084</v>
      </c>
      <c r="G6830" s="3"/>
      <c r="H6830" s="3">
        <v>0</v>
      </c>
      <c r="I6830" s="9"/>
    </row>
    <row r="6831" spans="1:9">
      <c r="A6831" s="1" t="s">
        <v>34</v>
      </c>
      <c r="B6831" s="1" t="s">
        <v>1083</v>
      </c>
      <c r="C6831" t="str">
        <f t="shared" si="106"/>
        <v xml:space="preserve"> </v>
      </c>
      <c r="D6831" s="1">
        <v>3</v>
      </c>
      <c r="E6831" s="1">
        <v>2</v>
      </c>
      <c r="F6831" s="1" t="s">
        <v>1084</v>
      </c>
      <c r="G6831" s="3"/>
      <c r="H6831" s="3">
        <v>0</v>
      </c>
      <c r="I6831" s="9"/>
    </row>
    <row r="6832" spans="1:9">
      <c r="A6832" t="s">
        <v>34</v>
      </c>
      <c r="B6832" t="s">
        <v>1083</v>
      </c>
      <c r="C6832" t="str">
        <f t="shared" si="106"/>
        <v xml:space="preserve"> </v>
      </c>
      <c r="D6832">
        <v>3</v>
      </c>
      <c r="E6832">
        <v>2</v>
      </c>
      <c r="F6832" t="s">
        <v>1084</v>
      </c>
      <c r="G6832" s="3"/>
      <c r="H6832" s="3">
        <v>0</v>
      </c>
      <c r="I6832" s="9"/>
    </row>
    <row r="6833" spans="1:9">
      <c r="A6833" s="1" t="s">
        <v>34</v>
      </c>
      <c r="B6833" s="1" t="s">
        <v>1083</v>
      </c>
      <c r="C6833" t="str">
        <f t="shared" si="106"/>
        <v xml:space="preserve"> </v>
      </c>
      <c r="D6833" s="1">
        <v>3</v>
      </c>
      <c r="E6833" s="1">
        <v>2</v>
      </c>
      <c r="F6833" s="1" t="s">
        <v>1084</v>
      </c>
      <c r="G6833" s="3"/>
      <c r="H6833" s="3">
        <v>0</v>
      </c>
      <c r="I6833" s="9"/>
    </row>
    <row r="6834" spans="1:9">
      <c r="A6834" t="s">
        <v>34</v>
      </c>
      <c r="B6834" t="s">
        <v>1083</v>
      </c>
      <c r="C6834" t="str">
        <f t="shared" si="106"/>
        <v xml:space="preserve"> </v>
      </c>
      <c r="D6834">
        <v>3</v>
      </c>
      <c r="E6834">
        <v>2</v>
      </c>
      <c r="F6834" t="s">
        <v>1084</v>
      </c>
      <c r="G6834" s="3"/>
      <c r="H6834" s="3">
        <v>0</v>
      </c>
      <c r="I6834" s="9"/>
    </row>
    <row r="6835" spans="1:9">
      <c r="A6835" s="1" t="s">
        <v>34</v>
      </c>
      <c r="B6835" s="1" t="s">
        <v>1083</v>
      </c>
      <c r="C6835" t="str">
        <f t="shared" si="106"/>
        <v xml:space="preserve"> </v>
      </c>
      <c r="D6835" s="1">
        <v>3</v>
      </c>
      <c r="E6835" s="1">
        <v>2</v>
      </c>
      <c r="F6835" s="1" t="s">
        <v>1084</v>
      </c>
      <c r="G6835" s="3"/>
      <c r="H6835" s="3">
        <v>0</v>
      </c>
      <c r="I6835" s="9"/>
    </row>
    <row r="6836" spans="1:9">
      <c r="A6836" t="s">
        <v>34</v>
      </c>
      <c r="B6836" t="s">
        <v>1083</v>
      </c>
      <c r="C6836" t="str">
        <f t="shared" si="106"/>
        <v xml:space="preserve"> </v>
      </c>
      <c r="D6836">
        <v>3</v>
      </c>
      <c r="E6836">
        <v>2</v>
      </c>
      <c r="F6836" t="s">
        <v>1084</v>
      </c>
      <c r="G6836" s="3"/>
      <c r="H6836" s="3">
        <v>0</v>
      </c>
      <c r="I6836" s="9"/>
    </row>
    <row r="6837" spans="1:9">
      <c r="A6837" s="1" t="s">
        <v>34</v>
      </c>
      <c r="B6837" s="1" t="s">
        <v>1083</v>
      </c>
      <c r="C6837" t="str">
        <f t="shared" si="106"/>
        <v xml:space="preserve"> </v>
      </c>
      <c r="D6837" s="1">
        <v>3</v>
      </c>
      <c r="E6837" s="1">
        <v>2</v>
      </c>
      <c r="F6837" s="1" t="s">
        <v>1084</v>
      </c>
      <c r="G6837" s="3"/>
      <c r="H6837" s="3">
        <v>0</v>
      </c>
      <c r="I6837" s="9"/>
    </row>
    <row r="6838" spans="1:9">
      <c r="A6838" t="s">
        <v>34</v>
      </c>
      <c r="B6838" t="s">
        <v>1083</v>
      </c>
      <c r="C6838" t="str">
        <f t="shared" si="106"/>
        <v xml:space="preserve"> </v>
      </c>
      <c r="D6838">
        <v>3</v>
      </c>
      <c r="E6838">
        <v>2</v>
      </c>
      <c r="F6838" t="s">
        <v>1084</v>
      </c>
      <c r="G6838" s="3"/>
      <c r="H6838" s="3">
        <v>0</v>
      </c>
      <c r="I6838" s="9"/>
    </row>
    <row r="6839" spans="1:9">
      <c r="A6839" s="1" t="s">
        <v>34</v>
      </c>
      <c r="B6839" s="1" t="s">
        <v>1083</v>
      </c>
      <c r="C6839" t="str">
        <f t="shared" si="106"/>
        <v xml:space="preserve"> </v>
      </c>
      <c r="D6839" s="1">
        <v>3</v>
      </c>
      <c r="E6839" s="1">
        <v>2</v>
      </c>
      <c r="F6839" s="1" t="s">
        <v>1084</v>
      </c>
      <c r="G6839" s="3"/>
      <c r="H6839" s="3">
        <v>0</v>
      </c>
      <c r="I6839" s="9"/>
    </row>
    <row r="6840" spans="1:9">
      <c r="A6840" t="s">
        <v>34</v>
      </c>
      <c r="B6840" t="s">
        <v>1083</v>
      </c>
      <c r="C6840" t="str">
        <f t="shared" si="106"/>
        <v>2592</v>
      </c>
      <c r="D6840">
        <v>3</v>
      </c>
      <c r="E6840">
        <v>2</v>
      </c>
      <c r="F6840" t="s">
        <v>1084</v>
      </c>
      <c r="G6840" t="s">
        <v>15</v>
      </c>
      <c r="H6840" s="2">
        <f>H6824-SUMIF(G6825:G6839,"&lt;&gt;",H6825:H6839)</f>
        <v>0</v>
      </c>
    </row>
    <row r="6841" spans="1:9">
      <c r="A6841" s="1"/>
      <c r="B6841" s="1"/>
      <c r="C6841" t="str">
        <f t="shared" si="106"/>
        <v xml:space="preserve"> </v>
      </c>
      <c r="D6841" s="1"/>
      <c r="E6841" s="1"/>
      <c r="F6841" s="1"/>
      <c r="G6841" s="1"/>
      <c r="H6841" s="1"/>
      <c r="I6841" s="43"/>
    </row>
    <row r="6842" spans="1:9">
      <c r="A6842" t="s">
        <v>34</v>
      </c>
      <c r="B6842" t="s">
        <v>1085</v>
      </c>
      <c r="C6842" t="str">
        <f t="shared" si="106"/>
        <v xml:space="preserve"> </v>
      </c>
      <c r="D6842">
        <v>3</v>
      </c>
      <c r="E6842">
        <v>2</v>
      </c>
      <c r="F6842" t="s">
        <v>1086</v>
      </c>
      <c r="G6842" t="s">
        <v>13</v>
      </c>
      <c r="H6842" s="2">
        <f>VLOOKUP(B6842,'uc_2024-25'!D:U, 18, FALSE)</f>
        <v>28</v>
      </c>
      <c r="I6842" s="9"/>
    </row>
    <row r="6843" spans="1:9">
      <c r="A6843" s="1" t="s">
        <v>34</v>
      </c>
      <c r="B6843" s="1" t="s">
        <v>1085</v>
      </c>
      <c r="C6843" t="str">
        <f t="shared" si="106"/>
        <v xml:space="preserve"> </v>
      </c>
      <c r="D6843" s="1">
        <v>3</v>
      </c>
      <c r="E6843" s="1">
        <v>2</v>
      </c>
      <c r="F6843" s="1" t="s">
        <v>1086</v>
      </c>
      <c r="G6843" s="4" t="str">
        <f>VLOOKUP(B6842,'uc_2024-25'!D:AB, 25, FALSE)</f>
        <v>Ana Maria Contente de Vinha Novais</v>
      </c>
      <c r="H6843" s="3">
        <v>28</v>
      </c>
      <c r="I6843" s="9"/>
    </row>
    <row r="6844" spans="1:9">
      <c r="A6844" t="s">
        <v>34</v>
      </c>
      <c r="B6844" t="s">
        <v>1085</v>
      </c>
      <c r="C6844" t="str">
        <f t="shared" si="106"/>
        <v xml:space="preserve"> </v>
      </c>
      <c r="D6844">
        <v>3</v>
      </c>
      <c r="E6844">
        <v>2</v>
      </c>
      <c r="F6844" t="s">
        <v>1086</v>
      </c>
      <c r="G6844" s="3"/>
      <c r="H6844" s="3">
        <v>0</v>
      </c>
      <c r="I6844" s="9"/>
    </row>
    <row r="6845" spans="1:9">
      <c r="A6845" s="1" t="s">
        <v>34</v>
      </c>
      <c r="B6845" s="1" t="s">
        <v>1085</v>
      </c>
      <c r="C6845" t="str">
        <f t="shared" si="106"/>
        <v xml:space="preserve"> </v>
      </c>
      <c r="D6845" s="1">
        <v>3</v>
      </c>
      <c r="E6845" s="1">
        <v>2</v>
      </c>
      <c r="F6845" s="1" t="s">
        <v>1086</v>
      </c>
      <c r="G6845" s="3"/>
      <c r="H6845" s="3">
        <v>0</v>
      </c>
      <c r="I6845" s="9"/>
    </row>
    <row r="6846" spans="1:9">
      <c r="A6846" t="s">
        <v>34</v>
      </c>
      <c r="B6846" t="s">
        <v>1085</v>
      </c>
      <c r="C6846" t="str">
        <f t="shared" si="106"/>
        <v xml:space="preserve"> </v>
      </c>
      <c r="D6846">
        <v>3</v>
      </c>
      <c r="E6846">
        <v>2</v>
      </c>
      <c r="F6846" t="s">
        <v>1086</v>
      </c>
      <c r="G6846" s="3"/>
      <c r="H6846" s="3">
        <v>0</v>
      </c>
      <c r="I6846" s="9"/>
    </row>
    <row r="6847" spans="1:9">
      <c r="A6847" s="1" t="s">
        <v>34</v>
      </c>
      <c r="B6847" s="1" t="s">
        <v>1085</v>
      </c>
      <c r="C6847" t="str">
        <f t="shared" si="106"/>
        <v xml:space="preserve"> </v>
      </c>
      <c r="D6847" s="1">
        <v>3</v>
      </c>
      <c r="E6847" s="1">
        <v>2</v>
      </c>
      <c r="F6847" s="1" t="s">
        <v>1086</v>
      </c>
      <c r="G6847" s="3"/>
      <c r="H6847" s="3">
        <v>0</v>
      </c>
      <c r="I6847" s="9"/>
    </row>
    <row r="6848" spans="1:9">
      <c r="A6848" t="s">
        <v>34</v>
      </c>
      <c r="B6848" t="s">
        <v>1085</v>
      </c>
      <c r="C6848" t="str">
        <f t="shared" si="106"/>
        <v xml:space="preserve"> </v>
      </c>
      <c r="D6848">
        <v>3</v>
      </c>
      <c r="E6848">
        <v>2</v>
      </c>
      <c r="F6848" t="s">
        <v>1086</v>
      </c>
      <c r="G6848" s="3"/>
      <c r="H6848" s="3">
        <v>0</v>
      </c>
      <c r="I6848" s="9"/>
    </row>
    <row r="6849" spans="1:9">
      <c r="A6849" s="1" t="s">
        <v>34</v>
      </c>
      <c r="B6849" s="1" t="s">
        <v>1085</v>
      </c>
      <c r="C6849" t="str">
        <f t="shared" si="106"/>
        <v xml:space="preserve"> </v>
      </c>
      <c r="D6849" s="1">
        <v>3</v>
      </c>
      <c r="E6849" s="1">
        <v>2</v>
      </c>
      <c r="F6849" s="1" t="s">
        <v>1086</v>
      </c>
      <c r="G6849" s="3"/>
      <c r="H6849" s="3">
        <v>0</v>
      </c>
      <c r="I6849" s="9"/>
    </row>
    <row r="6850" spans="1:9">
      <c r="A6850" t="s">
        <v>34</v>
      </c>
      <c r="B6850" t="s">
        <v>1085</v>
      </c>
      <c r="C6850" t="str">
        <f t="shared" si="106"/>
        <v xml:space="preserve"> </v>
      </c>
      <c r="D6850">
        <v>3</v>
      </c>
      <c r="E6850">
        <v>2</v>
      </c>
      <c r="F6850" t="s">
        <v>1086</v>
      </c>
      <c r="G6850" s="3"/>
      <c r="H6850" s="3">
        <v>0</v>
      </c>
      <c r="I6850" s="9"/>
    </row>
    <row r="6851" spans="1:9">
      <c r="A6851" s="1" t="s">
        <v>34</v>
      </c>
      <c r="B6851" s="1" t="s">
        <v>1085</v>
      </c>
      <c r="C6851" t="str">
        <f t="shared" ref="C6851:C6914" si="107">IF(G6851="Em falta (positivo); A mais (negativo):",B6851," ")</f>
        <v xml:space="preserve"> </v>
      </c>
      <c r="D6851" s="1">
        <v>3</v>
      </c>
      <c r="E6851" s="1">
        <v>2</v>
      </c>
      <c r="F6851" s="1" t="s">
        <v>1086</v>
      </c>
      <c r="G6851" s="3"/>
      <c r="H6851" s="3">
        <v>0</v>
      </c>
      <c r="I6851" s="9"/>
    </row>
    <row r="6852" spans="1:9">
      <c r="A6852" t="s">
        <v>34</v>
      </c>
      <c r="B6852" t="s">
        <v>1085</v>
      </c>
      <c r="C6852" t="str">
        <f t="shared" si="107"/>
        <v xml:space="preserve"> </v>
      </c>
      <c r="D6852">
        <v>3</v>
      </c>
      <c r="E6852">
        <v>2</v>
      </c>
      <c r="F6852" t="s">
        <v>1086</v>
      </c>
      <c r="G6852" s="3"/>
      <c r="H6852" s="3">
        <v>0</v>
      </c>
      <c r="I6852" s="9"/>
    </row>
    <row r="6853" spans="1:9">
      <c r="A6853" s="1" t="s">
        <v>34</v>
      </c>
      <c r="B6853" s="1" t="s">
        <v>1085</v>
      </c>
      <c r="C6853" t="str">
        <f t="shared" si="107"/>
        <v xml:space="preserve"> </v>
      </c>
      <c r="D6853" s="1">
        <v>3</v>
      </c>
      <c r="E6853" s="1">
        <v>2</v>
      </c>
      <c r="F6853" s="1" t="s">
        <v>1086</v>
      </c>
      <c r="G6853" s="3"/>
      <c r="H6853" s="3">
        <v>0</v>
      </c>
      <c r="I6853" s="9"/>
    </row>
    <row r="6854" spans="1:9">
      <c r="A6854" t="s">
        <v>34</v>
      </c>
      <c r="B6854" t="s">
        <v>1085</v>
      </c>
      <c r="C6854" t="str">
        <f t="shared" si="107"/>
        <v xml:space="preserve"> </v>
      </c>
      <c r="D6854">
        <v>3</v>
      </c>
      <c r="E6854">
        <v>2</v>
      </c>
      <c r="F6854" t="s">
        <v>1086</v>
      </c>
      <c r="G6854" s="3"/>
      <c r="H6854" s="3">
        <v>0</v>
      </c>
      <c r="I6854" s="9"/>
    </row>
    <row r="6855" spans="1:9">
      <c r="A6855" s="1" t="s">
        <v>34</v>
      </c>
      <c r="B6855" s="1" t="s">
        <v>1085</v>
      </c>
      <c r="C6855" t="str">
        <f t="shared" si="107"/>
        <v xml:space="preserve"> </v>
      </c>
      <c r="D6855" s="1">
        <v>3</v>
      </c>
      <c r="E6855" s="1">
        <v>2</v>
      </c>
      <c r="F6855" s="1" t="s">
        <v>1086</v>
      </c>
      <c r="G6855" s="3"/>
      <c r="H6855" s="3">
        <v>0</v>
      </c>
      <c r="I6855" s="9"/>
    </row>
    <row r="6856" spans="1:9">
      <c r="A6856" t="s">
        <v>34</v>
      </c>
      <c r="B6856" t="s">
        <v>1085</v>
      </c>
      <c r="C6856" t="str">
        <f t="shared" si="107"/>
        <v xml:space="preserve"> </v>
      </c>
      <c r="D6856">
        <v>3</v>
      </c>
      <c r="E6856">
        <v>2</v>
      </c>
      <c r="F6856" t="s">
        <v>1086</v>
      </c>
      <c r="G6856" s="3"/>
      <c r="H6856" s="3">
        <v>0</v>
      </c>
      <c r="I6856" s="9"/>
    </row>
    <row r="6857" spans="1:9">
      <c r="A6857" s="1" t="s">
        <v>34</v>
      </c>
      <c r="B6857" s="1" t="s">
        <v>1085</v>
      </c>
      <c r="C6857" t="str">
        <f t="shared" si="107"/>
        <v xml:space="preserve"> </v>
      </c>
      <c r="D6857" s="1">
        <v>3</v>
      </c>
      <c r="E6857" s="1">
        <v>2</v>
      </c>
      <c r="F6857" s="1" t="s">
        <v>1086</v>
      </c>
      <c r="G6857" s="3"/>
      <c r="H6857" s="3">
        <v>0</v>
      </c>
      <c r="I6857" s="9"/>
    </row>
    <row r="6858" spans="1:9">
      <c r="A6858" t="s">
        <v>34</v>
      </c>
      <c r="B6858" t="s">
        <v>1085</v>
      </c>
      <c r="C6858" t="str">
        <f t="shared" si="107"/>
        <v>2593</v>
      </c>
      <c r="D6858">
        <v>3</v>
      </c>
      <c r="E6858">
        <v>2</v>
      </c>
      <c r="F6858" t="s">
        <v>1086</v>
      </c>
      <c r="G6858" t="s">
        <v>15</v>
      </c>
      <c r="H6858" s="2">
        <f>H6842-SUMIF(G6843:G6857,"&lt;&gt;",H6843:H6857)</f>
        <v>0</v>
      </c>
    </row>
    <row r="6859" spans="1:9">
      <c r="A6859" s="1"/>
      <c r="B6859" s="1"/>
      <c r="C6859" t="str">
        <f t="shared" si="107"/>
        <v xml:space="preserve"> </v>
      </c>
      <c r="D6859" s="1"/>
      <c r="E6859" s="1"/>
      <c r="F6859" s="1"/>
      <c r="G6859" s="1"/>
      <c r="H6859" s="1"/>
      <c r="I6859" s="43"/>
    </row>
    <row r="6860" spans="1:9">
      <c r="A6860" t="s">
        <v>34</v>
      </c>
      <c r="B6860" t="s">
        <v>1087</v>
      </c>
      <c r="C6860" t="str">
        <f t="shared" si="107"/>
        <v xml:space="preserve"> </v>
      </c>
      <c r="D6860">
        <v>2</v>
      </c>
      <c r="E6860">
        <v>1</v>
      </c>
      <c r="F6860" t="s">
        <v>1088</v>
      </c>
      <c r="G6860" t="s">
        <v>13</v>
      </c>
      <c r="H6860" s="2">
        <f>VLOOKUP(B6860,'uc_2024-25'!D:U, 18, FALSE)</f>
        <v>231</v>
      </c>
      <c r="I6860" s="9"/>
    </row>
    <row r="6861" spans="1:9">
      <c r="A6861" s="1" t="s">
        <v>34</v>
      </c>
      <c r="B6861" s="1" t="s">
        <v>1087</v>
      </c>
      <c r="C6861" t="str">
        <f t="shared" si="107"/>
        <v xml:space="preserve"> </v>
      </c>
      <c r="D6861" s="1">
        <v>2</v>
      </c>
      <c r="E6861" s="1">
        <v>1</v>
      </c>
      <c r="F6861" s="1" t="s">
        <v>1088</v>
      </c>
      <c r="G6861" s="4" t="str">
        <f>VLOOKUP(B6860,'uc_2024-25'!D:AB, 25, FALSE)</f>
        <v>Nuno Renato da Silva Cortez</v>
      </c>
      <c r="H6861" s="3">
        <v>78</v>
      </c>
      <c r="I6861" s="9"/>
    </row>
    <row r="6862" spans="1:9">
      <c r="A6862" t="s">
        <v>34</v>
      </c>
      <c r="B6862" t="s">
        <v>1087</v>
      </c>
      <c r="C6862" t="str">
        <f t="shared" si="107"/>
        <v xml:space="preserve"> </v>
      </c>
      <c r="D6862">
        <v>2</v>
      </c>
      <c r="E6862">
        <v>1</v>
      </c>
      <c r="F6862" t="s">
        <v>1088</v>
      </c>
      <c r="G6862" s="3" t="s">
        <v>226</v>
      </c>
      <c r="H6862" s="3">
        <v>16.5</v>
      </c>
      <c r="I6862" s="9"/>
    </row>
    <row r="6863" spans="1:9">
      <c r="A6863" s="1" t="s">
        <v>34</v>
      </c>
      <c r="B6863" s="1" t="s">
        <v>1087</v>
      </c>
      <c r="C6863" t="str">
        <f t="shared" si="107"/>
        <v xml:space="preserve"> </v>
      </c>
      <c r="D6863" s="1">
        <v>2</v>
      </c>
      <c r="E6863" s="1">
        <v>1</v>
      </c>
      <c r="F6863" s="1" t="s">
        <v>1088</v>
      </c>
      <c r="G6863" s="3" t="s">
        <v>227</v>
      </c>
      <c r="H6863" s="3">
        <v>16.5</v>
      </c>
      <c r="I6863" s="9"/>
    </row>
    <row r="6864" spans="1:9">
      <c r="A6864" t="s">
        <v>34</v>
      </c>
      <c r="B6864" t="s">
        <v>1087</v>
      </c>
      <c r="C6864" t="str">
        <f t="shared" si="107"/>
        <v xml:space="preserve"> </v>
      </c>
      <c r="D6864">
        <v>2</v>
      </c>
      <c r="E6864">
        <v>1</v>
      </c>
      <c r="F6864" t="s">
        <v>1088</v>
      </c>
      <c r="G6864" s="3" t="s">
        <v>501</v>
      </c>
      <c r="H6864" s="3">
        <v>120</v>
      </c>
      <c r="I6864" s="9"/>
    </row>
    <row r="6865" spans="1:9">
      <c r="A6865" s="1" t="s">
        <v>34</v>
      </c>
      <c r="B6865" s="1" t="s">
        <v>1087</v>
      </c>
      <c r="C6865" t="str">
        <f t="shared" si="107"/>
        <v xml:space="preserve"> </v>
      </c>
      <c r="D6865" s="1">
        <v>2</v>
      </c>
      <c r="E6865" s="1">
        <v>1</v>
      </c>
      <c r="F6865" s="1" t="s">
        <v>1088</v>
      </c>
      <c r="G6865" s="3"/>
      <c r="H6865" s="3">
        <v>0</v>
      </c>
      <c r="I6865" s="9"/>
    </row>
    <row r="6866" spans="1:9">
      <c r="A6866" t="s">
        <v>34</v>
      </c>
      <c r="B6866" t="s">
        <v>1087</v>
      </c>
      <c r="C6866" t="str">
        <f t="shared" si="107"/>
        <v xml:space="preserve"> </v>
      </c>
      <c r="D6866">
        <v>2</v>
      </c>
      <c r="E6866">
        <v>1</v>
      </c>
      <c r="F6866" t="s">
        <v>1088</v>
      </c>
      <c r="G6866" s="3"/>
      <c r="H6866" s="3">
        <v>0</v>
      </c>
      <c r="I6866" s="9"/>
    </row>
    <row r="6867" spans="1:9">
      <c r="A6867" s="1" t="s">
        <v>34</v>
      </c>
      <c r="B6867" s="1" t="s">
        <v>1087</v>
      </c>
      <c r="C6867" t="str">
        <f t="shared" si="107"/>
        <v xml:space="preserve"> </v>
      </c>
      <c r="D6867" s="1">
        <v>2</v>
      </c>
      <c r="E6867" s="1">
        <v>1</v>
      </c>
      <c r="F6867" s="1" t="s">
        <v>1088</v>
      </c>
      <c r="G6867" s="3"/>
      <c r="H6867" s="3">
        <v>0</v>
      </c>
      <c r="I6867" s="9"/>
    </row>
    <row r="6868" spans="1:9">
      <c r="A6868" t="s">
        <v>34</v>
      </c>
      <c r="B6868" t="s">
        <v>1087</v>
      </c>
      <c r="C6868" t="str">
        <f t="shared" si="107"/>
        <v xml:space="preserve"> </v>
      </c>
      <c r="D6868">
        <v>2</v>
      </c>
      <c r="E6868">
        <v>1</v>
      </c>
      <c r="F6868" t="s">
        <v>1088</v>
      </c>
      <c r="G6868" s="3"/>
      <c r="H6868" s="3">
        <v>0</v>
      </c>
      <c r="I6868" s="9"/>
    </row>
    <row r="6869" spans="1:9">
      <c r="A6869" s="1" t="s">
        <v>34</v>
      </c>
      <c r="B6869" s="1" t="s">
        <v>1087</v>
      </c>
      <c r="C6869" t="str">
        <f t="shared" si="107"/>
        <v xml:space="preserve"> </v>
      </c>
      <c r="D6869" s="1">
        <v>2</v>
      </c>
      <c r="E6869" s="1">
        <v>1</v>
      </c>
      <c r="F6869" s="1" t="s">
        <v>1088</v>
      </c>
      <c r="G6869" s="3"/>
      <c r="H6869" s="3">
        <v>0</v>
      </c>
      <c r="I6869" s="9"/>
    </row>
    <row r="6870" spans="1:9">
      <c r="A6870" t="s">
        <v>34</v>
      </c>
      <c r="B6870" t="s">
        <v>1087</v>
      </c>
      <c r="C6870" t="str">
        <f t="shared" si="107"/>
        <v xml:space="preserve"> </v>
      </c>
      <c r="D6870">
        <v>2</v>
      </c>
      <c r="E6870">
        <v>1</v>
      </c>
      <c r="F6870" t="s">
        <v>1088</v>
      </c>
      <c r="G6870" s="3"/>
      <c r="H6870" s="3">
        <v>0</v>
      </c>
      <c r="I6870" s="9"/>
    </row>
    <row r="6871" spans="1:9">
      <c r="A6871" s="1" t="s">
        <v>34</v>
      </c>
      <c r="B6871" s="1" t="s">
        <v>1087</v>
      </c>
      <c r="C6871" t="str">
        <f t="shared" si="107"/>
        <v xml:space="preserve"> </v>
      </c>
      <c r="D6871" s="1">
        <v>2</v>
      </c>
      <c r="E6871" s="1">
        <v>1</v>
      </c>
      <c r="F6871" s="1" t="s">
        <v>1088</v>
      </c>
      <c r="G6871" s="3"/>
      <c r="H6871" s="3">
        <v>0</v>
      </c>
      <c r="I6871" s="9"/>
    </row>
    <row r="6872" spans="1:9">
      <c r="A6872" t="s">
        <v>34</v>
      </c>
      <c r="B6872" t="s">
        <v>1087</v>
      </c>
      <c r="C6872" t="str">
        <f t="shared" si="107"/>
        <v xml:space="preserve"> </v>
      </c>
      <c r="D6872">
        <v>2</v>
      </c>
      <c r="E6872">
        <v>1</v>
      </c>
      <c r="F6872" t="s">
        <v>1088</v>
      </c>
      <c r="G6872" s="3"/>
      <c r="H6872" s="3">
        <v>0</v>
      </c>
      <c r="I6872" s="9"/>
    </row>
    <row r="6873" spans="1:9">
      <c r="A6873" s="1" t="s">
        <v>34</v>
      </c>
      <c r="B6873" s="1" t="s">
        <v>1087</v>
      </c>
      <c r="C6873" t="str">
        <f t="shared" si="107"/>
        <v xml:space="preserve"> </v>
      </c>
      <c r="D6873" s="1">
        <v>2</v>
      </c>
      <c r="E6873" s="1">
        <v>1</v>
      </c>
      <c r="F6873" s="1" t="s">
        <v>1088</v>
      </c>
      <c r="G6873" s="3"/>
      <c r="H6873" s="3">
        <v>0</v>
      </c>
      <c r="I6873" s="9"/>
    </row>
    <row r="6874" spans="1:9">
      <c r="A6874" t="s">
        <v>34</v>
      </c>
      <c r="B6874" t="s">
        <v>1087</v>
      </c>
      <c r="C6874" t="str">
        <f t="shared" si="107"/>
        <v xml:space="preserve"> </v>
      </c>
      <c r="D6874">
        <v>2</v>
      </c>
      <c r="E6874">
        <v>1</v>
      </c>
      <c r="F6874" t="s">
        <v>1088</v>
      </c>
      <c r="G6874" s="3"/>
      <c r="H6874" s="3">
        <v>0</v>
      </c>
      <c r="I6874" s="9"/>
    </row>
    <row r="6875" spans="1:9">
      <c r="A6875" s="1" t="s">
        <v>34</v>
      </c>
      <c r="B6875" s="1" t="s">
        <v>1087</v>
      </c>
      <c r="C6875" t="str">
        <f t="shared" si="107"/>
        <v xml:space="preserve"> </v>
      </c>
      <c r="D6875" s="1">
        <v>2</v>
      </c>
      <c r="E6875" s="1">
        <v>1</v>
      </c>
      <c r="F6875" s="1" t="s">
        <v>1088</v>
      </c>
      <c r="G6875" s="3"/>
      <c r="H6875" s="3">
        <v>0</v>
      </c>
      <c r="I6875" s="9"/>
    </row>
    <row r="6876" spans="1:9">
      <c r="A6876" t="s">
        <v>34</v>
      </c>
      <c r="B6876" t="s">
        <v>1087</v>
      </c>
      <c r="C6876" t="str">
        <f t="shared" si="107"/>
        <v>2594</v>
      </c>
      <c r="D6876">
        <v>2</v>
      </c>
      <c r="E6876">
        <v>1</v>
      </c>
      <c r="F6876" t="s">
        <v>1088</v>
      </c>
      <c r="G6876" t="s">
        <v>15</v>
      </c>
      <c r="H6876" s="2">
        <f>H6860-SUMIF(G6861:G6875,"&lt;&gt;",H6861:H6875)</f>
        <v>0</v>
      </c>
    </row>
    <row r="6877" spans="1:9">
      <c r="A6877" s="1"/>
      <c r="B6877" s="1"/>
      <c r="C6877" t="str">
        <f t="shared" si="107"/>
        <v xml:space="preserve"> </v>
      </c>
      <c r="D6877" s="1"/>
      <c r="E6877" s="1"/>
      <c r="F6877" s="1"/>
      <c r="G6877" s="1"/>
      <c r="H6877" s="1"/>
      <c r="I6877" s="43"/>
    </row>
    <row r="6878" spans="1:9">
      <c r="A6878" t="s">
        <v>16</v>
      </c>
      <c r="B6878" t="s">
        <v>1089</v>
      </c>
      <c r="C6878" t="str">
        <f t="shared" si="107"/>
        <v xml:space="preserve"> </v>
      </c>
      <c r="D6878">
        <v>2</v>
      </c>
      <c r="E6878">
        <v>1</v>
      </c>
      <c r="F6878" t="s">
        <v>1090</v>
      </c>
      <c r="G6878" t="s">
        <v>13</v>
      </c>
      <c r="H6878" s="2">
        <f>VLOOKUP(B6878,'uc_2024-25'!D:U, 18, FALSE)</f>
        <v>0</v>
      </c>
      <c r="I6878" s="9"/>
    </row>
    <row r="6879" spans="1:9">
      <c r="A6879" s="1" t="s">
        <v>16</v>
      </c>
      <c r="B6879" s="1" t="s">
        <v>1089</v>
      </c>
      <c r="C6879" t="str">
        <f t="shared" si="107"/>
        <v xml:space="preserve"> </v>
      </c>
      <c r="D6879" s="1">
        <v>2</v>
      </c>
      <c r="E6879" s="1">
        <v>1</v>
      </c>
      <c r="F6879" s="1" t="s">
        <v>1090</v>
      </c>
      <c r="G6879" s="4" t="str">
        <f>VLOOKUP(B6878,'uc_2024-25'!D:AB, 25, FALSE)</f>
        <v>Coordenação externa ao ISA</v>
      </c>
      <c r="H6879" s="3">
        <v>0</v>
      </c>
      <c r="I6879" s="9"/>
    </row>
    <row r="6880" spans="1:9">
      <c r="A6880" t="s">
        <v>16</v>
      </c>
      <c r="B6880" t="s">
        <v>1089</v>
      </c>
      <c r="C6880" t="str">
        <f t="shared" si="107"/>
        <v xml:space="preserve"> </v>
      </c>
      <c r="D6880">
        <v>2</v>
      </c>
      <c r="E6880">
        <v>1</v>
      </c>
      <c r="F6880" t="s">
        <v>1090</v>
      </c>
      <c r="G6880" s="3"/>
      <c r="H6880" s="3">
        <v>0</v>
      </c>
      <c r="I6880" s="9"/>
    </row>
    <row r="6881" spans="1:9">
      <c r="A6881" s="1" t="s">
        <v>16</v>
      </c>
      <c r="B6881" s="1" t="s">
        <v>1089</v>
      </c>
      <c r="C6881" t="str">
        <f t="shared" si="107"/>
        <v xml:space="preserve"> </v>
      </c>
      <c r="D6881" s="1">
        <v>2</v>
      </c>
      <c r="E6881" s="1">
        <v>1</v>
      </c>
      <c r="F6881" s="1" t="s">
        <v>1090</v>
      </c>
      <c r="G6881" s="3"/>
      <c r="H6881" s="3">
        <v>0</v>
      </c>
      <c r="I6881" s="9"/>
    </row>
    <row r="6882" spans="1:9">
      <c r="A6882" t="s">
        <v>16</v>
      </c>
      <c r="B6882" t="s">
        <v>1089</v>
      </c>
      <c r="C6882" t="str">
        <f t="shared" si="107"/>
        <v xml:space="preserve"> </v>
      </c>
      <c r="D6882">
        <v>2</v>
      </c>
      <c r="E6882">
        <v>1</v>
      </c>
      <c r="F6882" t="s">
        <v>1090</v>
      </c>
      <c r="G6882" s="3"/>
      <c r="H6882" s="3">
        <v>0</v>
      </c>
      <c r="I6882" s="9"/>
    </row>
    <row r="6883" spans="1:9">
      <c r="A6883" s="1" t="s">
        <v>16</v>
      </c>
      <c r="B6883" s="1" t="s">
        <v>1089</v>
      </c>
      <c r="C6883" t="str">
        <f t="shared" si="107"/>
        <v xml:space="preserve"> </v>
      </c>
      <c r="D6883" s="1">
        <v>2</v>
      </c>
      <c r="E6883" s="1">
        <v>1</v>
      </c>
      <c r="F6883" s="1" t="s">
        <v>1090</v>
      </c>
      <c r="G6883" s="3"/>
      <c r="H6883" s="3">
        <v>0</v>
      </c>
      <c r="I6883" s="9"/>
    </row>
    <row r="6884" spans="1:9">
      <c r="A6884" t="s">
        <v>16</v>
      </c>
      <c r="B6884" t="s">
        <v>1089</v>
      </c>
      <c r="C6884" t="str">
        <f t="shared" si="107"/>
        <v xml:space="preserve"> </v>
      </c>
      <c r="D6884">
        <v>2</v>
      </c>
      <c r="E6884">
        <v>1</v>
      </c>
      <c r="F6884" t="s">
        <v>1090</v>
      </c>
      <c r="G6884" s="3"/>
      <c r="H6884" s="3">
        <v>0</v>
      </c>
      <c r="I6884" s="9"/>
    </row>
    <row r="6885" spans="1:9">
      <c r="A6885" s="1" t="s">
        <v>16</v>
      </c>
      <c r="B6885" s="1" t="s">
        <v>1089</v>
      </c>
      <c r="C6885" t="str">
        <f t="shared" si="107"/>
        <v xml:space="preserve"> </v>
      </c>
      <c r="D6885" s="1">
        <v>2</v>
      </c>
      <c r="E6885" s="1">
        <v>1</v>
      </c>
      <c r="F6885" s="1" t="s">
        <v>1090</v>
      </c>
      <c r="G6885" s="3"/>
      <c r="H6885" s="3">
        <v>0</v>
      </c>
      <c r="I6885" s="9"/>
    </row>
    <row r="6886" spans="1:9">
      <c r="A6886" t="s">
        <v>16</v>
      </c>
      <c r="B6886" t="s">
        <v>1089</v>
      </c>
      <c r="C6886" t="str">
        <f t="shared" si="107"/>
        <v xml:space="preserve"> </v>
      </c>
      <c r="D6886">
        <v>2</v>
      </c>
      <c r="E6886">
        <v>1</v>
      </c>
      <c r="F6886" t="s">
        <v>1090</v>
      </c>
      <c r="G6886" s="3"/>
      <c r="H6886" s="3">
        <v>0</v>
      </c>
      <c r="I6886" s="9"/>
    </row>
    <row r="6887" spans="1:9">
      <c r="A6887" s="1" t="s">
        <v>16</v>
      </c>
      <c r="B6887" s="1" t="s">
        <v>1089</v>
      </c>
      <c r="C6887" t="str">
        <f t="shared" si="107"/>
        <v xml:space="preserve"> </v>
      </c>
      <c r="D6887" s="1">
        <v>2</v>
      </c>
      <c r="E6887" s="1">
        <v>1</v>
      </c>
      <c r="F6887" s="1" t="s">
        <v>1090</v>
      </c>
      <c r="G6887" s="3"/>
      <c r="H6887" s="3">
        <v>0</v>
      </c>
      <c r="I6887" s="9"/>
    </row>
    <row r="6888" spans="1:9">
      <c r="A6888" t="s">
        <v>16</v>
      </c>
      <c r="B6888" t="s">
        <v>1089</v>
      </c>
      <c r="C6888" t="str">
        <f t="shared" si="107"/>
        <v xml:space="preserve"> </v>
      </c>
      <c r="D6888">
        <v>2</v>
      </c>
      <c r="E6888">
        <v>1</v>
      </c>
      <c r="F6888" t="s">
        <v>1090</v>
      </c>
      <c r="G6888" s="3"/>
      <c r="H6888" s="3">
        <v>0</v>
      </c>
      <c r="I6888" s="9"/>
    </row>
    <row r="6889" spans="1:9">
      <c r="A6889" s="1" t="s">
        <v>16</v>
      </c>
      <c r="B6889" s="1" t="s">
        <v>1089</v>
      </c>
      <c r="C6889" t="str">
        <f t="shared" si="107"/>
        <v xml:space="preserve"> </v>
      </c>
      <c r="D6889" s="1">
        <v>2</v>
      </c>
      <c r="E6889" s="1">
        <v>1</v>
      </c>
      <c r="F6889" s="1" t="s">
        <v>1090</v>
      </c>
      <c r="G6889" s="3"/>
      <c r="H6889" s="3">
        <v>0</v>
      </c>
      <c r="I6889" s="9"/>
    </row>
    <row r="6890" spans="1:9">
      <c r="A6890" t="s">
        <v>16</v>
      </c>
      <c r="B6890" t="s">
        <v>1089</v>
      </c>
      <c r="C6890" t="str">
        <f t="shared" si="107"/>
        <v xml:space="preserve"> </v>
      </c>
      <c r="D6890">
        <v>2</v>
      </c>
      <c r="E6890">
        <v>1</v>
      </c>
      <c r="F6890" t="s">
        <v>1090</v>
      </c>
      <c r="G6890" s="3"/>
      <c r="H6890" s="3">
        <v>0</v>
      </c>
      <c r="I6890" s="9"/>
    </row>
    <row r="6891" spans="1:9">
      <c r="A6891" s="1" t="s">
        <v>16</v>
      </c>
      <c r="B6891" s="1" t="s">
        <v>1089</v>
      </c>
      <c r="C6891" t="str">
        <f t="shared" si="107"/>
        <v xml:space="preserve"> </v>
      </c>
      <c r="D6891" s="1">
        <v>2</v>
      </c>
      <c r="E6891" s="1">
        <v>1</v>
      </c>
      <c r="F6891" s="1" t="s">
        <v>1090</v>
      </c>
      <c r="G6891" s="3"/>
      <c r="H6891" s="3">
        <v>0</v>
      </c>
      <c r="I6891" s="9"/>
    </row>
    <row r="6892" spans="1:9">
      <c r="A6892" t="s">
        <v>16</v>
      </c>
      <c r="B6892" t="s">
        <v>1089</v>
      </c>
      <c r="C6892" t="str">
        <f t="shared" si="107"/>
        <v xml:space="preserve"> </v>
      </c>
      <c r="D6892">
        <v>2</v>
      </c>
      <c r="E6892">
        <v>1</v>
      </c>
      <c r="F6892" t="s">
        <v>1090</v>
      </c>
      <c r="G6892" s="3"/>
      <c r="H6892" s="3">
        <v>0</v>
      </c>
      <c r="I6892" s="9"/>
    </row>
    <row r="6893" spans="1:9">
      <c r="A6893" s="1" t="s">
        <v>16</v>
      </c>
      <c r="B6893" s="1" t="s">
        <v>1089</v>
      </c>
      <c r="C6893" t="str">
        <f t="shared" si="107"/>
        <v xml:space="preserve"> </v>
      </c>
      <c r="D6893" s="1">
        <v>2</v>
      </c>
      <c r="E6893" s="1">
        <v>1</v>
      </c>
      <c r="F6893" s="1" t="s">
        <v>1090</v>
      </c>
      <c r="G6893" s="3"/>
      <c r="H6893" s="3">
        <v>0</v>
      </c>
      <c r="I6893" s="9"/>
    </row>
    <row r="6894" spans="1:9">
      <c r="A6894" t="s">
        <v>16</v>
      </c>
      <c r="B6894" t="s">
        <v>1089</v>
      </c>
      <c r="C6894" t="str">
        <f t="shared" si="107"/>
        <v>10079</v>
      </c>
      <c r="D6894">
        <v>2</v>
      </c>
      <c r="E6894">
        <v>1</v>
      </c>
      <c r="F6894" t="s">
        <v>1090</v>
      </c>
      <c r="G6894" t="s">
        <v>15</v>
      </c>
      <c r="H6894" s="2">
        <f>H6878-SUMIF(G6879:G6893,"&lt;&gt;",H6879:H6893)</f>
        <v>0</v>
      </c>
    </row>
    <row r="6895" spans="1:9">
      <c r="A6895" s="1"/>
      <c r="B6895" s="1"/>
      <c r="C6895" t="str">
        <f t="shared" si="107"/>
        <v xml:space="preserve"> </v>
      </c>
      <c r="D6895" s="1"/>
      <c r="E6895" s="1"/>
      <c r="F6895" s="1"/>
      <c r="G6895" s="1"/>
      <c r="H6895" s="1"/>
      <c r="I6895" s="43"/>
    </row>
    <row r="6896" spans="1:9">
      <c r="A6896" t="s">
        <v>8</v>
      </c>
      <c r="B6896" t="s">
        <v>1091</v>
      </c>
      <c r="C6896" t="str">
        <f t="shared" si="107"/>
        <v xml:space="preserve"> </v>
      </c>
      <c r="D6896">
        <v>1</v>
      </c>
      <c r="E6896">
        <v>2</v>
      </c>
      <c r="F6896" t="s">
        <v>1092</v>
      </c>
      <c r="G6896" t="s">
        <v>13</v>
      </c>
      <c r="H6896" s="2">
        <f>VLOOKUP(B6896,'uc_2024-25'!D:U, 18, FALSE)</f>
        <v>0</v>
      </c>
      <c r="I6896" s="9"/>
    </row>
    <row r="6897" spans="1:9">
      <c r="A6897" s="1" t="s">
        <v>8</v>
      </c>
      <c r="B6897" s="1" t="s">
        <v>1091</v>
      </c>
      <c r="C6897" t="str">
        <f t="shared" si="107"/>
        <v xml:space="preserve"> </v>
      </c>
      <c r="D6897" s="1">
        <v>1</v>
      </c>
      <c r="E6897" s="1">
        <v>2</v>
      </c>
      <c r="F6897" s="1" t="s">
        <v>1092</v>
      </c>
      <c r="G6897" s="4">
        <f>VLOOKUP(B6896,'uc_2024-25'!D:AB, 25, FALSE)</f>
        <v>0</v>
      </c>
      <c r="H6897" s="3">
        <v>0</v>
      </c>
      <c r="I6897" s="9"/>
    </row>
    <row r="6898" spans="1:9">
      <c r="A6898" t="s">
        <v>8</v>
      </c>
      <c r="B6898" t="s">
        <v>1091</v>
      </c>
      <c r="C6898" t="str">
        <f t="shared" si="107"/>
        <v xml:space="preserve"> </v>
      </c>
      <c r="D6898">
        <v>1</v>
      </c>
      <c r="E6898">
        <v>2</v>
      </c>
      <c r="F6898" t="s">
        <v>1092</v>
      </c>
      <c r="G6898" s="3"/>
      <c r="H6898" s="3">
        <v>0</v>
      </c>
      <c r="I6898" s="9"/>
    </row>
    <row r="6899" spans="1:9">
      <c r="A6899" s="1" t="s">
        <v>8</v>
      </c>
      <c r="B6899" s="1" t="s">
        <v>1091</v>
      </c>
      <c r="C6899" t="str">
        <f t="shared" si="107"/>
        <v xml:space="preserve"> </v>
      </c>
      <c r="D6899" s="1">
        <v>1</v>
      </c>
      <c r="E6899" s="1">
        <v>2</v>
      </c>
      <c r="F6899" s="1" t="s">
        <v>1092</v>
      </c>
      <c r="G6899" s="3"/>
      <c r="H6899" s="3">
        <v>0</v>
      </c>
      <c r="I6899" s="9"/>
    </row>
    <row r="6900" spans="1:9">
      <c r="A6900" t="s">
        <v>8</v>
      </c>
      <c r="B6900" t="s">
        <v>1091</v>
      </c>
      <c r="C6900" t="str">
        <f t="shared" si="107"/>
        <v xml:space="preserve"> </v>
      </c>
      <c r="D6900">
        <v>1</v>
      </c>
      <c r="E6900">
        <v>2</v>
      </c>
      <c r="F6900" t="s">
        <v>1092</v>
      </c>
      <c r="G6900" s="3"/>
      <c r="H6900" s="3">
        <v>0</v>
      </c>
      <c r="I6900" s="9"/>
    </row>
    <row r="6901" spans="1:9">
      <c r="A6901" s="1" t="s">
        <v>8</v>
      </c>
      <c r="B6901" s="1" t="s">
        <v>1091</v>
      </c>
      <c r="C6901" t="str">
        <f t="shared" si="107"/>
        <v xml:space="preserve"> </v>
      </c>
      <c r="D6901" s="1">
        <v>1</v>
      </c>
      <c r="E6901" s="1">
        <v>2</v>
      </c>
      <c r="F6901" s="1" t="s">
        <v>1092</v>
      </c>
      <c r="G6901" s="3"/>
      <c r="H6901" s="3">
        <v>0</v>
      </c>
      <c r="I6901" s="9"/>
    </row>
    <row r="6902" spans="1:9">
      <c r="A6902" t="s">
        <v>8</v>
      </c>
      <c r="B6902" t="s">
        <v>1091</v>
      </c>
      <c r="C6902" t="str">
        <f t="shared" si="107"/>
        <v xml:space="preserve"> </v>
      </c>
      <c r="D6902">
        <v>1</v>
      </c>
      <c r="E6902">
        <v>2</v>
      </c>
      <c r="F6902" t="s">
        <v>1092</v>
      </c>
      <c r="G6902" s="3"/>
      <c r="H6902" s="3">
        <v>0</v>
      </c>
      <c r="I6902" s="9"/>
    </row>
    <row r="6903" spans="1:9">
      <c r="A6903" s="1" t="s">
        <v>8</v>
      </c>
      <c r="B6903" s="1" t="s">
        <v>1091</v>
      </c>
      <c r="C6903" t="str">
        <f t="shared" si="107"/>
        <v xml:space="preserve"> </v>
      </c>
      <c r="D6903" s="1">
        <v>1</v>
      </c>
      <c r="E6903" s="1">
        <v>2</v>
      </c>
      <c r="F6903" s="1" t="s">
        <v>1092</v>
      </c>
      <c r="G6903" s="3"/>
      <c r="H6903" s="3">
        <v>0</v>
      </c>
      <c r="I6903" s="9"/>
    </row>
    <row r="6904" spans="1:9">
      <c r="A6904" t="s">
        <v>8</v>
      </c>
      <c r="B6904" t="s">
        <v>1091</v>
      </c>
      <c r="C6904" t="str">
        <f t="shared" si="107"/>
        <v xml:space="preserve"> </v>
      </c>
      <c r="D6904">
        <v>1</v>
      </c>
      <c r="E6904">
        <v>2</v>
      </c>
      <c r="F6904" t="s">
        <v>1092</v>
      </c>
      <c r="G6904" s="3"/>
      <c r="H6904" s="3">
        <v>0</v>
      </c>
      <c r="I6904" s="9"/>
    </row>
    <row r="6905" spans="1:9">
      <c r="A6905" s="1" t="s">
        <v>8</v>
      </c>
      <c r="B6905" s="1" t="s">
        <v>1091</v>
      </c>
      <c r="C6905" t="str">
        <f t="shared" si="107"/>
        <v xml:space="preserve"> </v>
      </c>
      <c r="D6905" s="1">
        <v>1</v>
      </c>
      <c r="E6905" s="1">
        <v>2</v>
      </c>
      <c r="F6905" s="1" t="s">
        <v>1092</v>
      </c>
      <c r="G6905" s="3"/>
      <c r="H6905" s="3">
        <v>0</v>
      </c>
      <c r="I6905" s="9"/>
    </row>
    <row r="6906" spans="1:9">
      <c r="A6906" t="s">
        <v>8</v>
      </c>
      <c r="B6906" t="s">
        <v>1091</v>
      </c>
      <c r="C6906" t="str">
        <f t="shared" si="107"/>
        <v xml:space="preserve"> </v>
      </c>
      <c r="D6906">
        <v>1</v>
      </c>
      <c r="E6906">
        <v>2</v>
      </c>
      <c r="F6906" t="s">
        <v>1092</v>
      </c>
      <c r="G6906" s="3"/>
      <c r="H6906" s="3">
        <v>0</v>
      </c>
      <c r="I6906" s="9"/>
    </row>
    <row r="6907" spans="1:9">
      <c r="A6907" s="1" t="s">
        <v>8</v>
      </c>
      <c r="B6907" s="1" t="s">
        <v>1091</v>
      </c>
      <c r="C6907" t="str">
        <f t="shared" si="107"/>
        <v xml:space="preserve"> </v>
      </c>
      <c r="D6907" s="1">
        <v>1</v>
      </c>
      <c r="E6907" s="1">
        <v>2</v>
      </c>
      <c r="F6907" s="1" t="s">
        <v>1092</v>
      </c>
      <c r="G6907" s="3"/>
      <c r="H6907" s="3">
        <v>0</v>
      </c>
      <c r="I6907" s="9"/>
    </row>
    <row r="6908" spans="1:9">
      <c r="A6908" t="s">
        <v>8</v>
      </c>
      <c r="B6908" t="s">
        <v>1091</v>
      </c>
      <c r="C6908" t="str">
        <f t="shared" si="107"/>
        <v xml:space="preserve"> </v>
      </c>
      <c r="D6908">
        <v>1</v>
      </c>
      <c r="E6908">
        <v>2</v>
      </c>
      <c r="F6908" t="s">
        <v>1092</v>
      </c>
      <c r="G6908" s="3"/>
      <c r="H6908" s="3">
        <v>0</v>
      </c>
      <c r="I6908" s="9"/>
    </row>
    <row r="6909" spans="1:9">
      <c r="A6909" s="1" t="s">
        <v>8</v>
      </c>
      <c r="B6909" s="1" t="s">
        <v>1091</v>
      </c>
      <c r="C6909" t="str">
        <f t="shared" si="107"/>
        <v xml:space="preserve"> </v>
      </c>
      <c r="D6909" s="1">
        <v>1</v>
      </c>
      <c r="E6909" s="1">
        <v>2</v>
      </c>
      <c r="F6909" s="1" t="s">
        <v>1092</v>
      </c>
      <c r="G6909" s="3"/>
      <c r="H6909" s="3">
        <v>0</v>
      </c>
      <c r="I6909" s="9"/>
    </row>
    <row r="6910" spans="1:9">
      <c r="A6910" t="s">
        <v>8</v>
      </c>
      <c r="B6910" t="s">
        <v>1091</v>
      </c>
      <c r="C6910" t="str">
        <f t="shared" si="107"/>
        <v xml:space="preserve"> </v>
      </c>
      <c r="D6910">
        <v>1</v>
      </c>
      <c r="E6910">
        <v>2</v>
      </c>
      <c r="F6910" t="s">
        <v>1092</v>
      </c>
      <c r="G6910" s="3"/>
      <c r="H6910" s="3">
        <v>0</v>
      </c>
      <c r="I6910" s="9"/>
    </row>
    <row r="6911" spans="1:9">
      <c r="A6911" s="1" t="s">
        <v>8</v>
      </c>
      <c r="B6911" s="1" t="s">
        <v>1091</v>
      </c>
      <c r="C6911" t="str">
        <f t="shared" si="107"/>
        <v xml:space="preserve"> </v>
      </c>
      <c r="D6911" s="1">
        <v>1</v>
      </c>
      <c r="E6911" s="1">
        <v>2</v>
      </c>
      <c r="F6911" s="1" t="s">
        <v>1092</v>
      </c>
      <c r="G6911" s="3"/>
      <c r="H6911" s="3">
        <v>0</v>
      </c>
      <c r="I6911" s="9"/>
    </row>
    <row r="6912" spans="1:9">
      <c r="A6912" t="s">
        <v>8</v>
      </c>
      <c r="B6912" t="s">
        <v>1091</v>
      </c>
      <c r="C6912" t="str">
        <f t="shared" si="107"/>
        <v>cod63654939</v>
      </c>
      <c r="D6912">
        <v>1</v>
      </c>
      <c r="E6912">
        <v>2</v>
      </c>
      <c r="F6912" t="s">
        <v>1092</v>
      </c>
      <c r="G6912" t="s">
        <v>15</v>
      </c>
      <c r="H6912" s="2">
        <f>H6896-SUMIF(G6897:G6911,"&lt;&gt;",H6897:H6911)</f>
        <v>0</v>
      </c>
    </row>
    <row r="6913" spans="1:9">
      <c r="A6913" s="1"/>
      <c r="B6913" s="1"/>
      <c r="C6913" t="str">
        <f t="shared" si="107"/>
        <v xml:space="preserve"> </v>
      </c>
      <c r="D6913" s="1"/>
      <c r="E6913" s="1"/>
      <c r="F6913" s="1"/>
      <c r="G6913" s="1"/>
      <c r="H6913" s="1"/>
      <c r="I6913" s="43"/>
    </row>
    <row r="6914" spans="1:9" ht="106.5">
      <c r="A6914" t="s">
        <v>16</v>
      </c>
      <c r="B6914" t="s">
        <v>1093</v>
      </c>
      <c r="C6914" t="str">
        <f t="shared" si="107"/>
        <v xml:space="preserve"> </v>
      </c>
      <c r="D6914">
        <v>1</v>
      </c>
      <c r="E6914">
        <v>1</v>
      </c>
      <c r="F6914" t="s">
        <v>1094</v>
      </c>
      <c r="G6914" t="s">
        <v>13</v>
      </c>
      <c r="H6914" s="2">
        <f>VLOOKUP(B6914,'uc_2024-25'!D:U, 18, FALSE)</f>
        <v>84</v>
      </c>
      <c r="I6914" s="9" t="s">
        <v>1095</v>
      </c>
    </row>
    <row r="6915" spans="1:9">
      <c r="A6915" s="1" t="s">
        <v>16</v>
      </c>
      <c r="B6915" s="1" t="s">
        <v>1093</v>
      </c>
      <c r="C6915" t="str">
        <f t="shared" ref="C6915:C6978" si="108">IF(G6915="Em falta (positivo); A mais (negativo):",B6915," ")</f>
        <v xml:space="preserve"> </v>
      </c>
      <c r="D6915" s="1">
        <v>1</v>
      </c>
      <c r="E6915" s="1">
        <v>1</v>
      </c>
      <c r="F6915" s="1" t="s">
        <v>1094</v>
      </c>
      <c r="G6915" s="4" t="str">
        <f>VLOOKUP(B6914,'uc_2024-25'!D:AB, 25, FALSE)</f>
        <v>Henrique Manuel Filipe Ribeiro</v>
      </c>
      <c r="H6915" s="3">
        <v>84</v>
      </c>
      <c r="I6915" s="9"/>
    </row>
    <row r="6916" spans="1:9">
      <c r="A6916" t="s">
        <v>16</v>
      </c>
      <c r="B6916" t="s">
        <v>1093</v>
      </c>
      <c r="C6916" t="str">
        <f t="shared" si="108"/>
        <v xml:space="preserve"> </v>
      </c>
      <c r="D6916">
        <v>1</v>
      </c>
      <c r="E6916">
        <v>1</v>
      </c>
      <c r="F6916" t="s">
        <v>1094</v>
      </c>
      <c r="G6916" s="3"/>
      <c r="H6916" s="3">
        <v>0</v>
      </c>
      <c r="I6916" s="9"/>
    </row>
    <row r="6917" spans="1:9">
      <c r="A6917" s="1" t="s">
        <v>16</v>
      </c>
      <c r="B6917" s="1" t="s">
        <v>1093</v>
      </c>
      <c r="C6917" t="str">
        <f t="shared" si="108"/>
        <v xml:space="preserve"> </v>
      </c>
      <c r="D6917" s="1">
        <v>1</v>
      </c>
      <c r="E6917" s="1">
        <v>1</v>
      </c>
      <c r="F6917" s="1" t="s">
        <v>1094</v>
      </c>
      <c r="G6917" s="3"/>
      <c r="H6917" s="3">
        <v>0</v>
      </c>
      <c r="I6917" s="9"/>
    </row>
    <row r="6918" spans="1:9">
      <c r="A6918" t="s">
        <v>16</v>
      </c>
      <c r="B6918" t="s">
        <v>1093</v>
      </c>
      <c r="C6918" t="str">
        <f t="shared" si="108"/>
        <v xml:space="preserve"> </v>
      </c>
      <c r="D6918">
        <v>1</v>
      </c>
      <c r="E6918">
        <v>1</v>
      </c>
      <c r="F6918" t="s">
        <v>1094</v>
      </c>
      <c r="G6918" s="3"/>
      <c r="H6918" s="3">
        <v>0</v>
      </c>
      <c r="I6918" s="9"/>
    </row>
    <row r="6919" spans="1:9">
      <c r="A6919" s="1" t="s">
        <v>16</v>
      </c>
      <c r="B6919" s="1" t="s">
        <v>1093</v>
      </c>
      <c r="C6919" t="str">
        <f t="shared" si="108"/>
        <v xml:space="preserve"> </v>
      </c>
      <c r="D6919" s="1">
        <v>1</v>
      </c>
      <c r="E6919" s="1">
        <v>1</v>
      </c>
      <c r="F6919" s="1" t="s">
        <v>1094</v>
      </c>
      <c r="G6919" s="3"/>
      <c r="H6919" s="3">
        <v>0</v>
      </c>
      <c r="I6919" s="9"/>
    </row>
    <row r="6920" spans="1:9">
      <c r="A6920" t="s">
        <v>16</v>
      </c>
      <c r="B6920" t="s">
        <v>1093</v>
      </c>
      <c r="C6920" t="str">
        <f t="shared" si="108"/>
        <v xml:space="preserve"> </v>
      </c>
      <c r="D6920">
        <v>1</v>
      </c>
      <c r="E6920">
        <v>1</v>
      </c>
      <c r="F6920" t="s">
        <v>1094</v>
      </c>
      <c r="G6920" s="3"/>
      <c r="H6920" s="3">
        <v>0</v>
      </c>
      <c r="I6920" s="9"/>
    </row>
    <row r="6921" spans="1:9">
      <c r="A6921" s="1" t="s">
        <v>16</v>
      </c>
      <c r="B6921" s="1" t="s">
        <v>1093</v>
      </c>
      <c r="C6921" t="str">
        <f t="shared" si="108"/>
        <v xml:space="preserve"> </v>
      </c>
      <c r="D6921" s="1">
        <v>1</v>
      </c>
      <c r="E6921" s="1">
        <v>1</v>
      </c>
      <c r="F6921" s="1" t="s">
        <v>1094</v>
      </c>
      <c r="G6921" s="3"/>
      <c r="H6921" s="3">
        <v>0</v>
      </c>
      <c r="I6921" s="9"/>
    </row>
    <row r="6922" spans="1:9">
      <c r="A6922" t="s">
        <v>16</v>
      </c>
      <c r="B6922" t="s">
        <v>1093</v>
      </c>
      <c r="C6922" t="str">
        <f t="shared" si="108"/>
        <v xml:space="preserve"> </v>
      </c>
      <c r="D6922">
        <v>1</v>
      </c>
      <c r="E6922">
        <v>1</v>
      </c>
      <c r="F6922" t="s">
        <v>1094</v>
      </c>
      <c r="G6922" s="3"/>
      <c r="H6922" s="3">
        <v>0</v>
      </c>
      <c r="I6922" s="9"/>
    </row>
    <row r="6923" spans="1:9">
      <c r="A6923" s="1" t="s">
        <v>16</v>
      </c>
      <c r="B6923" s="1" t="s">
        <v>1093</v>
      </c>
      <c r="C6923" t="str">
        <f t="shared" si="108"/>
        <v xml:space="preserve"> </v>
      </c>
      <c r="D6923" s="1">
        <v>1</v>
      </c>
      <c r="E6923" s="1">
        <v>1</v>
      </c>
      <c r="F6923" s="1" t="s">
        <v>1094</v>
      </c>
      <c r="G6923" s="3"/>
      <c r="H6923" s="3">
        <v>0</v>
      </c>
      <c r="I6923" s="9"/>
    </row>
    <row r="6924" spans="1:9">
      <c r="A6924" t="s">
        <v>16</v>
      </c>
      <c r="B6924" t="s">
        <v>1093</v>
      </c>
      <c r="C6924" t="str">
        <f t="shared" si="108"/>
        <v xml:space="preserve"> </v>
      </c>
      <c r="D6924">
        <v>1</v>
      </c>
      <c r="E6924">
        <v>1</v>
      </c>
      <c r="F6924" t="s">
        <v>1094</v>
      </c>
      <c r="G6924" s="3"/>
      <c r="H6924" s="3">
        <v>0</v>
      </c>
      <c r="I6924" s="9"/>
    </row>
    <row r="6925" spans="1:9">
      <c r="A6925" s="1" t="s">
        <v>16</v>
      </c>
      <c r="B6925" s="1" t="s">
        <v>1093</v>
      </c>
      <c r="C6925" t="str">
        <f t="shared" si="108"/>
        <v xml:space="preserve"> </v>
      </c>
      <c r="D6925" s="1">
        <v>1</v>
      </c>
      <c r="E6925" s="1">
        <v>1</v>
      </c>
      <c r="F6925" s="1" t="s">
        <v>1094</v>
      </c>
      <c r="G6925" s="3"/>
      <c r="H6925" s="3">
        <v>0</v>
      </c>
      <c r="I6925" s="9"/>
    </row>
    <row r="6926" spans="1:9">
      <c r="A6926" t="s">
        <v>16</v>
      </c>
      <c r="B6926" t="s">
        <v>1093</v>
      </c>
      <c r="C6926" t="str">
        <f t="shared" si="108"/>
        <v xml:space="preserve"> </v>
      </c>
      <c r="D6926">
        <v>1</v>
      </c>
      <c r="E6926">
        <v>1</v>
      </c>
      <c r="F6926" t="s">
        <v>1094</v>
      </c>
      <c r="G6926" s="3"/>
      <c r="H6926" s="3">
        <v>0</v>
      </c>
      <c r="I6926" s="9"/>
    </row>
    <row r="6927" spans="1:9">
      <c r="A6927" s="1" t="s">
        <v>16</v>
      </c>
      <c r="B6927" s="1" t="s">
        <v>1093</v>
      </c>
      <c r="C6927" t="str">
        <f t="shared" si="108"/>
        <v xml:space="preserve"> </v>
      </c>
      <c r="D6927" s="1">
        <v>1</v>
      </c>
      <c r="E6927" s="1">
        <v>1</v>
      </c>
      <c r="F6927" s="1" t="s">
        <v>1094</v>
      </c>
      <c r="G6927" s="3"/>
      <c r="H6927" s="3">
        <v>0</v>
      </c>
      <c r="I6927" s="9"/>
    </row>
    <row r="6928" spans="1:9">
      <c r="A6928" t="s">
        <v>16</v>
      </c>
      <c r="B6928" t="s">
        <v>1093</v>
      </c>
      <c r="C6928" t="str">
        <f t="shared" si="108"/>
        <v xml:space="preserve"> </v>
      </c>
      <c r="D6928">
        <v>1</v>
      </c>
      <c r="E6928">
        <v>1</v>
      </c>
      <c r="F6928" t="s">
        <v>1094</v>
      </c>
      <c r="G6928" s="3"/>
      <c r="H6928" s="3">
        <v>0</v>
      </c>
      <c r="I6928" s="9"/>
    </row>
    <row r="6929" spans="1:9">
      <c r="A6929" s="1" t="s">
        <v>16</v>
      </c>
      <c r="B6929" s="1" t="s">
        <v>1093</v>
      </c>
      <c r="C6929" t="str">
        <f t="shared" si="108"/>
        <v xml:space="preserve"> </v>
      </c>
      <c r="D6929" s="1">
        <v>1</v>
      </c>
      <c r="E6929" s="1">
        <v>1</v>
      </c>
      <c r="F6929" s="1" t="s">
        <v>1094</v>
      </c>
      <c r="G6929" s="3"/>
      <c r="H6929" s="3">
        <v>0</v>
      </c>
      <c r="I6929" s="9"/>
    </row>
    <row r="6930" spans="1:9">
      <c r="A6930" t="s">
        <v>16</v>
      </c>
      <c r="B6930" t="s">
        <v>1093</v>
      </c>
      <c r="C6930" t="str">
        <f t="shared" si="108"/>
        <v>10080</v>
      </c>
      <c r="D6930">
        <v>1</v>
      </c>
      <c r="E6930">
        <v>1</v>
      </c>
      <c r="F6930" t="s">
        <v>1094</v>
      </c>
      <c r="G6930" t="s">
        <v>15</v>
      </c>
      <c r="H6930" s="2">
        <f>H6914-SUMIF(G6915:G6929,"&lt;&gt;",H6915:H6929)</f>
        <v>0</v>
      </c>
    </row>
    <row r="6931" spans="1:9">
      <c r="A6931" s="1"/>
      <c r="B6931" s="1"/>
      <c r="C6931" t="str">
        <f t="shared" si="108"/>
        <v xml:space="preserve"> </v>
      </c>
      <c r="D6931" s="1"/>
      <c r="E6931" s="1"/>
      <c r="F6931" s="1"/>
      <c r="G6931" s="1"/>
      <c r="H6931" s="1"/>
      <c r="I6931" s="43"/>
    </row>
    <row r="6932" spans="1:9">
      <c r="A6932" t="s">
        <v>34</v>
      </c>
      <c r="B6932" t="s">
        <v>1096</v>
      </c>
      <c r="C6932" t="str">
        <f t="shared" si="108"/>
        <v xml:space="preserve"> </v>
      </c>
      <c r="D6932">
        <v>2</v>
      </c>
      <c r="E6932">
        <v>1</v>
      </c>
      <c r="F6932" t="s">
        <v>1097</v>
      </c>
      <c r="G6932" t="s">
        <v>13</v>
      </c>
      <c r="H6932" s="2">
        <f>VLOOKUP(B6932,'uc_2024-25'!D:U, 18, FALSE)</f>
        <v>98</v>
      </c>
      <c r="I6932" s="9"/>
    </row>
    <row r="6933" spans="1:9" ht="30.75">
      <c r="A6933" s="1" t="s">
        <v>34</v>
      </c>
      <c r="B6933" s="1" t="s">
        <v>1096</v>
      </c>
      <c r="C6933" t="str">
        <f t="shared" si="108"/>
        <v xml:space="preserve"> </v>
      </c>
      <c r="D6933" s="1">
        <v>2</v>
      </c>
      <c r="E6933" s="1">
        <v>1</v>
      </c>
      <c r="F6933" s="1" t="s">
        <v>1097</v>
      </c>
      <c r="G6933" s="4" t="str">
        <f>VLOOKUP(B6932,'uc_2024-25'!D:AB, 25, FALSE)</f>
        <v>Maria Manuela Antunes Gomes da Silva</v>
      </c>
      <c r="H6933" s="3">
        <v>33</v>
      </c>
      <c r="I6933" s="9" t="s">
        <v>492</v>
      </c>
    </row>
    <row r="6934" spans="1:9">
      <c r="A6934" t="s">
        <v>34</v>
      </c>
      <c r="B6934" t="s">
        <v>1096</v>
      </c>
      <c r="C6934" t="str">
        <f t="shared" si="108"/>
        <v xml:space="preserve"> </v>
      </c>
      <c r="D6934">
        <v>2</v>
      </c>
      <c r="E6934">
        <v>1</v>
      </c>
      <c r="F6934" t="s">
        <v>1097</v>
      </c>
      <c r="G6934" s="3"/>
      <c r="H6934" s="3"/>
      <c r="I6934" s="9"/>
    </row>
    <row r="6935" spans="1:9">
      <c r="A6935" s="1" t="s">
        <v>34</v>
      </c>
      <c r="B6935" s="1" t="s">
        <v>1096</v>
      </c>
      <c r="C6935" t="str">
        <f t="shared" si="108"/>
        <v xml:space="preserve"> </v>
      </c>
      <c r="D6935" s="1">
        <v>2</v>
      </c>
      <c r="E6935" s="1">
        <v>1</v>
      </c>
      <c r="F6935" s="1" t="s">
        <v>1097</v>
      </c>
      <c r="G6935" s="3"/>
      <c r="H6935" s="3"/>
      <c r="I6935" s="9"/>
    </row>
    <row r="6936" spans="1:9">
      <c r="A6936" t="s">
        <v>34</v>
      </c>
      <c r="B6936" t="s">
        <v>1096</v>
      </c>
      <c r="C6936" t="str">
        <f t="shared" si="108"/>
        <v xml:space="preserve"> </v>
      </c>
      <c r="D6936">
        <v>2</v>
      </c>
      <c r="E6936">
        <v>1</v>
      </c>
      <c r="F6936" t="s">
        <v>1097</v>
      </c>
      <c r="G6936" s="3" t="s">
        <v>160</v>
      </c>
      <c r="H6936" s="3">
        <v>7</v>
      </c>
      <c r="I6936" s="9"/>
    </row>
    <row r="6937" spans="1:9">
      <c r="A6937" s="1" t="s">
        <v>34</v>
      </c>
      <c r="B6937" s="1" t="s">
        <v>1096</v>
      </c>
      <c r="C6937" t="str">
        <f t="shared" si="108"/>
        <v xml:space="preserve"> </v>
      </c>
      <c r="D6937" s="1">
        <v>2</v>
      </c>
      <c r="E6937" s="1">
        <v>1</v>
      </c>
      <c r="F6937" s="1" t="s">
        <v>1097</v>
      </c>
      <c r="G6937" s="3" t="s">
        <v>1098</v>
      </c>
      <c r="H6937" s="3">
        <v>8</v>
      </c>
      <c r="I6937" s="9"/>
    </row>
    <row r="6938" spans="1:9">
      <c r="A6938" t="s">
        <v>34</v>
      </c>
      <c r="B6938" t="s">
        <v>1096</v>
      </c>
      <c r="C6938" t="str">
        <f t="shared" si="108"/>
        <v xml:space="preserve"> </v>
      </c>
      <c r="D6938">
        <v>2</v>
      </c>
      <c r="E6938">
        <v>1</v>
      </c>
      <c r="F6938" t="s">
        <v>1097</v>
      </c>
      <c r="G6938" s="3" t="s">
        <v>171</v>
      </c>
      <c r="H6938" s="3">
        <v>9</v>
      </c>
      <c r="I6938" s="9"/>
    </row>
    <row r="6939" spans="1:9">
      <c r="A6939" s="1" t="s">
        <v>34</v>
      </c>
      <c r="B6939" s="1" t="s">
        <v>1096</v>
      </c>
      <c r="C6939" t="str">
        <f t="shared" si="108"/>
        <v xml:space="preserve"> </v>
      </c>
      <c r="D6939" s="1">
        <v>2</v>
      </c>
      <c r="E6939" s="1">
        <v>1</v>
      </c>
      <c r="F6939" s="1" t="s">
        <v>1097</v>
      </c>
      <c r="G6939" s="3" t="s">
        <v>197</v>
      </c>
      <c r="H6939" s="3">
        <v>23</v>
      </c>
      <c r="I6939" s="9"/>
    </row>
    <row r="6940" spans="1:9">
      <c r="A6940" t="s">
        <v>34</v>
      </c>
      <c r="B6940" t="s">
        <v>1096</v>
      </c>
      <c r="C6940" t="str">
        <f t="shared" si="108"/>
        <v xml:space="preserve"> </v>
      </c>
      <c r="D6940">
        <v>2</v>
      </c>
      <c r="E6940">
        <v>1</v>
      </c>
      <c r="F6940" t="s">
        <v>1097</v>
      </c>
      <c r="G6940" s="3" t="s">
        <v>207</v>
      </c>
      <c r="H6940" s="3">
        <v>1</v>
      </c>
      <c r="I6940" s="9"/>
    </row>
    <row r="6941" spans="1:9">
      <c r="A6941" s="1" t="s">
        <v>34</v>
      </c>
      <c r="B6941" s="1" t="s">
        <v>1096</v>
      </c>
      <c r="C6941" t="str">
        <f t="shared" si="108"/>
        <v xml:space="preserve"> </v>
      </c>
      <c r="D6941" s="1">
        <v>2</v>
      </c>
      <c r="E6941" s="1">
        <v>1</v>
      </c>
      <c r="F6941" s="1" t="s">
        <v>1097</v>
      </c>
      <c r="G6941" s="3" t="s">
        <v>175</v>
      </c>
      <c r="H6941" s="3">
        <v>1</v>
      </c>
      <c r="I6941" s="9"/>
    </row>
    <row r="6942" spans="1:9">
      <c r="A6942" t="s">
        <v>34</v>
      </c>
      <c r="B6942" t="s">
        <v>1096</v>
      </c>
      <c r="C6942" t="str">
        <f t="shared" si="108"/>
        <v xml:space="preserve"> </v>
      </c>
      <c r="D6942">
        <v>2</v>
      </c>
      <c r="E6942">
        <v>1</v>
      </c>
      <c r="F6942" t="s">
        <v>1097</v>
      </c>
      <c r="G6942" s="3" t="s">
        <v>742</v>
      </c>
      <c r="H6942" s="3">
        <v>8</v>
      </c>
      <c r="I6942" s="9"/>
    </row>
    <row r="6943" spans="1:9">
      <c r="A6943" s="1" t="s">
        <v>34</v>
      </c>
      <c r="B6943" s="1" t="s">
        <v>1096</v>
      </c>
      <c r="C6943" t="str">
        <f t="shared" si="108"/>
        <v xml:space="preserve"> </v>
      </c>
      <c r="D6943" s="1">
        <v>2</v>
      </c>
      <c r="E6943" s="1">
        <v>1</v>
      </c>
      <c r="F6943" s="1" t="s">
        <v>1097</v>
      </c>
      <c r="G6943" s="3" t="s">
        <v>48</v>
      </c>
      <c r="H6943" s="3">
        <v>8</v>
      </c>
      <c r="I6943" s="9" t="s">
        <v>1099</v>
      </c>
    </row>
    <row r="6944" spans="1:9">
      <c r="A6944" t="s">
        <v>34</v>
      </c>
      <c r="B6944" t="s">
        <v>1096</v>
      </c>
      <c r="C6944" t="str">
        <f t="shared" si="108"/>
        <v xml:space="preserve"> </v>
      </c>
      <c r="D6944">
        <v>2</v>
      </c>
      <c r="E6944">
        <v>1</v>
      </c>
      <c r="F6944" t="s">
        <v>1097</v>
      </c>
      <c r="G6944" s="3"/>
      <c r="H6944" s="3">
        <v>0</v>
      </c>
      <c r="I6944" s="9"/>
    </row>
    <row r="6945" spans="1:9">
      <c r="A6945" s="1" t="s">
        <v>34</v>
      </c>
      <c r="B6945" s="1" t="s">
        <v>1096</v>
      </c>
      <c r="C6945" t="str">
        <f t="shared" si="108"/>
        <v xml:space="preserve"> </v>
      </c>
      <c r="D6945" s="1">
        <v>2</v>
      </c>
      <c r="E6945" s="1">
        <v>1</v>
      </c>
      <c r="F6945" s="1" t="s">
        <v>1097</v>
      </c>
      <c r="G6945" s="3"/>
      <c r="H6945" s="3">
        <v>0</v>
      </c>
      <c r="I6945" s="9"/>
    </row>
    <row r="6946" spans="1:9">
      <c r="A6946" t="s">
        <v>34</v>
      </c>
      <c r="B6946" t="s">
        <v>1096</v>
      </c>
      <c r="C6946" t="str">
        <f t="shared" si="108"/>
        <v xml:space="preserve"> </v>
      </c>
      <c r="D6946">
        <v>2</v>
      </c>
      <c r="E6946">
        <v>1</v>
      </c>
      <c r="F6946" t="s">
        <v>1097</v>
      </c>
      <c r="G6946" s="3"/>
      <c r="H6946" s="3">
        <v>0</v>
      </c>
      <c r="I6946" s="9"/>
    </row>
    <row r="6947" spans="1:9">
      <c r="A6947" s="1" t="s">
        <v>34</v>
      </c>
      <c r="B6947" s="1" t="s">
        <v>1096</v>
      </c>
      <c r="C6947" t="str">
        <f t="shared" si="108"/>
        <v xml:space="preserve"> </v>
      </c>
      <c r="D6947" s="1">
        <v>2</v>
      </c>
      <c r="E6947" s="1">
        <v>1</v>
      </c>
      <c r="F6947" s="1" t="s">
        <v>1097</v>
      </c>
      <c r="G6947" s="3"/>
      <c r="H6947" s="3">
        <v>0</v>
      </c>
      <c r="I6947" s="9"/>
    </row>
    <row r="6948" spans="1:9">
      <c r="A6948" t="s">
        <v>34</v>
      </c>
      <c r="B6948" t="s">
        <v>1096</v>
      </c>
      <c r="C6948" t="str">
        <f t="shared" si="108"/>
        <v>2596</v>
      </c>
      <c r="D6948">
        <v>2</v>
      </c>
      <c r="E6948">
        <v>1</v>
      </c>
      <c r="F6948" t="s">
        <v>1097</v>
      </c>
      <c r="G6948" t="s">
        <v>15</v>
      </c>
      <c r="H6948" s="2">
        <f>H6932-SUMIF(G6933:G6947,"&lt;&gt;",H6933:H6947)</f>
        <v>0</v>
      </c>
    </row>
    <row r="6949" spans="1:9">
      <c r="A6949" s="1"/>
      <c r="B6949" s="1"/>
      <c r="C6949" t="str">
        <f t="shared" si="108"/>
        <v xml:space="preserve"> </v>
      </c>
      <c r="D6949" s="1"/>
      <c r="E6949" s="1"/>
      <c r="F6949" s="1"/>
      <c r="G6949" s="1"/>
      <c r="H6949" s="1"/>
      <c r="I6949" s="43"/>
    </row>
    <row r="6950" spans="1:9">
      <c r="A6950" t="s">
        <v>16</v>
      </c>
      <c r="B6950" t="s">
        <v>1100</v>
      </c>
      <c r="C6950" t="str">
        <f t="shared" si="108"/>
        <v xml:space="preserve"> </v>
      </c>
      <c r="D6950">
        <v>1</v>
      </c>
      <c r="E6950">
        <v>1</v>
      </c>
      <c r="F6950" t="s">
        <v>1101</v>
      </c>
      <c r="G6950" t="s">
        <v>13</v>
      </c>
      <c r="H6950" s="2">
        <f>VLOOKUP(B6950,'uc_2024-25'!D:U, 18, FALSE)</f>
        <v>56</v>
      </c>
      <c r="I6950" s="9"/>
    </row>
    <row r="6951" spans="1:9">
      <c r="A6951" s="1" t="s">
        <v>16</v>
      </c>
      <c r="B6951" s="1" t="s">
        <v>1100</v>
      </c>
      <c r="C6951" t="str">
        <f t="shared" si="108"/>
        <v xml:space="preserve"> </v>
      </c>
      <c r="D6951" s="1">
        <v>1</v>
      </c>
      <c r="E6951" s="1">
        <v>1</v>
      </c>
      <c r="F6951" s="1" t="s">
        <v>1101</v>
      </c>
      <c r="G6951" s="4" t="str">
        <f>VLOOKUP(B6950,'uc_2024-25'!D:AB, 25, FALSE)</f>
        <v>Miguel Pedro de Freitas Barbosa Mourato</v>
      </c>
      <c r="H6951" s="3">
        <v>32</v>
      </c>
      <c r="I6951" s="9"/>
    </row>
    <row r="6952" spans="1:9">
      <c r="A6952" t="s">
        <v>16</v>
      </c>
      <c r="B6952" t="s">
        <v>1100</v>
      </c>
      <c r="C6952" t="str">
        <f t="shared" si="108"/>
        <v xml:space="preserve"> </v>
      </c>
      <c r="D6952">
        <v>1</v>
      </c>
      <c r="E6952">
        <v>1</v>
      </c>
      <c r="F6952" t="s">
        <v>1101</v>
      </c>
      <c r="G6952" s="3" t="s">
        <v>402</v>
      </c>
      <c r="H6952" s="3">
        <v>8</v>
      </c>
      <c r="I6952" s="9"/>
    </row>
    <row r="6953" spans="1:9">
      <c r="A6953" s="1" t="s">
        <v>16</v>
      </c>
      <c r="B6953" s="1" t="s">
        <v>1100</v>
      </c>
      <c r="C6953" t="str">
        <f t="shared" si="108"/>
        <v xml:space="preserve"> </v>
      </c>
      <c r="D6953" s="1">
        <v>1</v>
      </c>
      <c r="E6953" s="1">
        <v>1</v>
      </c>
      <c r="F6953" s="1" t="s">
        <v>1101</v>
      </c>
      <c r="G6953" s="3" t="s">
        <v>208</v>
      </c>
      <c r="H6953" s="3">
        <v>4</v>
      </c>
      <c r="I6953" s="9"/>
    </row>
    <row r="6954" spans="1:9">
      <c r="A6954" t="s">
        <v>16</v>
      </c>
      <c r="B6954" t="s">
        <v>1100</v>
      </c>
      <c r="C6954" t="str">
        <f t="shared" si="108"/>
        <v xml:space="preserve"> </v>
      </c>
      <c r="D6954">
        <v>1</v>
      </c>
      <c r="E6954">
        <v>1</v>
      </c>
      <c r="F6954" t="s">
        <v>1101</v>
      </c>
      <c r="G6954" s="3" t="s">
        <v>1102</v>
      </c>
      <c r="H6954" s="3">
        <v>8</v>
      </c>
      <c r="I6954" s="9"/>
    </row>
    <row r="6955" spans="1:9">
      <c r="A6955" s="1" t="s">
        <v>16</v>
      </c>
      <c r="B6955" s="1" t="s">
        <v>1100</v>
      </c>
      <c r="C6955" t="str">
        <f t="shared" si="108"/>
        <v xml:space="preserve"> </v>
      </c>
      <c r="D6955" s="1">
        <v>1</v>
      </c>
      <c r="E6955" s="1">
        <v>1</v>
      </c>
      <c r="F6955" s="1" t="s">
        <v>1101</v>
      </c>
      <c r="G6955" s="3" t="s">
        <v>30</v>
      </c>
      <c r="H6955" s="3">
        <v>4</v>
      </c>
      <c r="I6955" s="9"/>
    </row>
    <row r="6956" spans="1:9">
      <c r="A6956" t="s">
        <v>16</v>
      </c>
      <c r="B6956" t="s">
        <v>1100</v>
      </c>
      <c r="C6956" t="str">
        <f t="shared" si="108"/>
        <v xml:space="preserve"> </v>
      </c>
      <c r="D6956">
        <v>1</v>
      </c>
      <c r="E6956">
        <v>1</v>
      </c>
      <c r="F6956" t="s">
        <v>1101</v>
      </c>
      <c r="G6956" s="3"/>
      <c r="H6956" s="3">
        <v>0</v>
      </c>
      <c r="I6956" s="9"/>
    </row>
    <row r="6957" spans="1:9">
      <c r="A6957" s="1" t="s">
        <v>16</v>
      </c>
      <c r="B6957" s="1" t="s">
        <v>1100</v>
      </c>
      <c r="C6957" t="str">
        <f t="shared" si="108"/>
        <v xml:space="preserve"> </v>
      </c>
      <c r="D6957" s="1">
        <v>1</v>
      </c>
      <c r="E6957" s="1">
        <v>1</v>
      </c>
      <c r="F6957" s="1" t="s">
        <v>1101</v>
      </c>
      <c r="G6957" s="3"/>
      <c r="H6957" s="3">
        <v>0</v>
      </c>
      <c r="I6957" s="9"/>
    </row>
    <row r="6958" spans="1:9">
      <c r="A6958" t="s">
        <v>16</v>
      </c>
      <c r="B6958" t="s">
        <v>1100</v>
      </c>
      <c r="C6958" t="str">
        <f t="shared" si="108"/>
        <v xml:space="preserve"> </v>
      </c>
      <c r="D6958">
        <v>1</v>
      </c>
      <c r="E6958">
        <v>1</v>
      </c>
      <c r="F6958" t="s">
        <v>1101</v>
      </c>
      <c r="G6958" s="3"/>
      <c r="H6958" s="3">
        <v>0</v>
      </c>
      <c r="I6958" s="9"/>
    </row>
    <row r="6959" spans="1:9">
      <c r="A6959" s="1" t="s">
        <v>16</v>
      </c>
      <c r="B6959" s="1" t="s">
        <v>1100</v>
      </c>
      <c r="C6959" t="str">
        <f t="shared" si="108"/>
        <v xml:space="preserve"> </v>
      </c>
      <c r="D6959" s="1">
        <v>1</v>
      </c>
      <c r="E6959" s="1">
        <v>1</v>
      </c>
      <c r="F6959" s="1" t="s">
        <v>1101</v>
      </c>
      <c r="G6959" s="3"/>
      <c r="H6959" s="3">
        <v>0</v>
      </c>
      <c r="I6959" s="9"/>
    </row>
    <row r="6960" spans="1:9">
      <c r="A6960" t="s">
        <v>16</v>
      </c>
      <c r="B6960" t="s">
        <v>1100</v>
      </c>
      <c r="C6960" t="str">
        <f t="shared" si="108"/>
        <v xml:space="preserve"> </v>
      </c>
      <c r="D6960">
        <v>1</v>
      </c>
      <c r="E6960">
        <v>1</v>
      </c>
      <c r="F6960" t="s">
        <v>1101</v>
      </c>
      <c r="G6960" s="3"/>
      <c r="H6960" s="3">
        <v>0</v>
      </c>
      <c r="I6960" s="9"/>
    </row>
    <row r="6961" spans="1:9">
      <c r="A6961" s="1" t="s">
        <v>16</v>
      </c>
      <c r="B6961" s="1" t="s">
        <v>1100</v>
      </c>
      <c r="C6961" t="str">
        <f t="shared" si="108"/>
        <v xml:space="preserve"> </v>
      </c>
      <c r="D6961" s="1">
        <v>1</v>
      </c>
      <c r="E6961" s="1">
        <v>1</v>
      </c>
      <c r="F6961" s="1" t="s">
        <v>1101</v>
      </c>
      <c r="G6961" s="3"/>
      <c r="H6961" s="3">
        <v>0</v>
      </c>
      <c r="I6961" s="9"/>
    </row>
    <row r="6962" spans="1:9">
      <c r="A6962" t="s">
        <v>16</v>
      </c>
      <c r="B6962" t="s">
        <v>1100</v>
      </c>
      <c r="C6962" t="str">
        <f t="shared" si="108"/>
        <v xml:space="preserve"> </v>
      </c>
      <c r="D6962">
        <v>1</v>
      </c>
      <c r="E6962">
        <v>1</v>
      </c>
      <c r="F6962" t="s">
        <v>1101</v>
      </c>
      <c r="G6962" s="3"/>
      <c r="H6962" s="3">
        <v>0</v>
      </c>
      <c r="I6962" s="9"/>
    </row>
    <row r="6963" spans="1:9">
      <c r="A6963" s="1" t="s">
        <v>16</v>
      </c>
      <c r="B6963" s="1" t="s">
        <v>1100</v>
      </c>
      <c r="C6963" t="str">
        <f t="shared" si="108"/>
        <v xml:space="preserve"> </v>
      </c>
      <c r="D6963" s="1">
        <v>1</v>
      </c>
      <c r="E6963" s="1">
        <v>1</v>
      </c>
      <c r="F6963" s="1" t="s">
        <v>1101</v>
      </c>
      <c r="G6963" s="3"/>
      <c r="H6963" s="3">
        <v>0</v>
      </c>
      <c r="I6963" s="9"/>
    </row>
    <row r="6964" spans="1:9">
      <c r="A6964" t="s">
        <v>16</v>
      </c>
      <c r="B6964" t="s">
        <v>1100</v>
      </c>
      <c r="C6964" t="str">
        <f t="shared" si="108"/>
        <v xml:space="preserve"> </v>
      </c>
      <c r="D6964">
        <v>1</v>
      </c>
      <c r="E6964">
        <v>1</v>
      </c>
      <c r="F6964" t="s">
        <v>1101</v>
      </c>
      <c r="G6964" s="3"/>
      <c r="H6964" s="3">
        <v>0</v>
      </c>
      <c r="I6964" s="9"/>
    </row>
    <row r="6965" spans="1:9">
      <c r="A6965" s="1" t="s">
        <v>16</v>
      </c>
      <c r="B6965" s="1" t="s">
        <v>1100</v>
      </c>
      <c r="C6965" t="str">
        <f t="shared" si="108"/>
        <v xml:space="preserve"> </v>
      </c>
      <c r="D6965" s="1">
        <v>1</v>
      </c>
      <c r="E6965" s="1">
        <v>1</v>
      </c>
      <c r="F6965" s="1" t="s">
        <v>1101</v>
      </c>
      <c r="G6965" s="3"/>
      <c r="H6965" s="3">
        <v>0</v>
      </c>
      <c r="I6965" s="9"/>
    </row>
    <row r="6966" spans="1:9">
      <c r="A6966" t="s">
        <v>16</v>
      </c>
      <c r="B6966" t="s">
        <v>1100</v>
      </c>
      <c r="C6966" t="str">
        <f t="shared" si="108"/>
        <v>10081</v>
      </c>
      <c r="D6966">
        <v>1</v>
      </c>
      <c r="E6966">
        <v>1</v>
      </c>
      <c r="F6966" t="s">
        <v>1101</v>
      </c>
      <c r="G6966" t="s">
        <v>15</v>
      </c>
      <c r="H6966" s="2">
        <f>H6950-SUMIF(G6951:G6965,"&lt;&gt;",H6951:H6965)</f>
        <v>0</v>
      </c>
    </row>
    <row r="6967" spans="1:9">
      <c r="A6967" s="1"/>
      <c r="B6967" s="1"/>
      <c r="C6967" t="str">
        <f t="shared" si="108"/>
        <v xml:space="preserve"> </v>
      </c>
      <c r="D6967" s="1"/>
      <c r="E6967" s="1"/>
      <c r="F6967" s="1"/>
      <c r="G6967" s="1"/>
      <c r="H6967" s="1"/>
      <c r="I6967" s="43"/>
    </row>
    <row r="6968" spans="1:9">
      <c r="A6968" t="s">
        <v>16</v>
      </c>
      <c r="B6968" t="s">
        <v>1103</v>
      </c>
      <c r="C6968" t="str">
        <f t="shared" si="108"/>
        <v xml:space="preserve"> </v>
      </c>
      <c r="D6968">
        <v>1</v>
      </c>
      <c r="E6968">
        <v>1</v>
      </c>
      <c r="F6968" t="s">
        <v>1104</v>
      </c>
      <c r="G6968" t="s">
        <v>13</v>
      </c>
      <c r="H6968" s="2">
        <f>VLOOKUP(B6968,'uc_2024-25'!D:U, 18, FALSE)</f>
        <v>21</v>
      </c>
      <c r="I6968" s="9"/>
    </row>
    <row r="6969" spans="1:9">
      <c r="A6969" s="1" t="s">
        <v>16</v>
      </c>
      <c r="B6969" s="1" t="s">
        <v>1103</v>
      </c>
      <c r="C6969" t="str">
        <f t="shared" si="108"/>
        <v xml:space="preserve"> </v>
      </c>
      <c r="D6969" s="1">
        <v>1</v>
      </c>
      <c r="E6969" s="1">
        <v>1</v>
      </c>
      <c r="F6969" s="1" t="s">
        <v>1104</v>
      </c>
      <c r="G6969" s="4" t="str">
        <f>VLOOKUP(B6968,'uc_2024-25'!D:AB, 25, FALSE)</f>
        <v>Maria Suzana Leitão Ferreira Dias Vicente</v>
      </c>
      <c r="H6969" s="3">
        <v>11</v>
      </c>
      <c r="I6969" s="9"/>
    </row>
    <row r="6970" spans="1:9">
      <c r="A6970" t="s">
        <v>16</v>
      </c>
      <c r="B6970" t="s">
        <v>1103</v>
      </c>
      <c r="C6970" t="str">
        <f t="shared" si="108"/>
        <v xml:space="preserve"> </v>
      </c>
      <c r="D6970">
        <v>1</v>
      </c>
      <c r="E6970">
        <v>1</v>
      </c>
      <c r="F6970" t="s">
        <v>1104</v>
      </c>
      <c r="G6970" s="3" t="s">
        <v>401</v>
      </c>
      <c r="H6970" s="3">
        <v>10</v>
      </c>
      <c r="I6970" s="9"/>
    </row>
    <row r="6971" spans="1:9">
      <c r="A6971" s="1" t="s">
        <v>16</v>
      </c>
      <c r="B6971" s="1" t="s">
        <v>1103</v>
      </c>
      <c r="C6971" t="str">
        <f t="shared" si="108"/>
        <v xml:space="preserve"> </v>
      </c>
      <c r="D6971" s="1">
        <v>1</v>
      </c>
      <c r="E6971" s="1">
        <v>1</v>
      </c>
      <c r="F6971" s="1" t="s">
        <v>1104</v>
      </c>
      <c r="G6971" s="3"/>
      <c r="H6971" s="3">
        <v>0</v>
      </c>
      <c r="I6971" s="9"/>
    </row>
    <row r="6972" spans="1:9">
      <c r="A6972" t="s">
        <v>16</v>
      </c>
      <c r="B6972" t="s">
        <v>1103</v>
      </c>
      <c r="C6972" t="str">
        <f t="shared" si="108"/>
        <v xml:space="preserve"> </v>
      </c>
      <c r="D6972">
        <v>1</v>
      </c>
      <c r="E6972">
        <v>1</v>
      </c>
      <c r="F6972" t="s">
        <v>1104</v>
      </c>
      <c r="G6972" s="3"/>
      <c r="H6972" s="3">
        <v>0</v>
      </c>
      <c r="I6972" s="9"/>
    </row>
    <row r="6973" spans="1:9">
      <c r="A6973" s="1" t="s">
        <v>16</v>
      </c>
      <c r="B6973" s="1" t="s">
        <v>1103</v>
      </c>
      <c r="C6973" t="str">
        <f t="shared" si="108"/>
        <v xml:space="preserve"> </v>
      </c>
      <c r="D6973" s="1">
        <v>1</v>
      </c>
      <c r="E6973" s="1">
        <v>1</v>
      </c>
      <c r="F6973" s="1" t="s">
        <v>1104</v>
      </c>
      <c r="G6973" s="3"/>
      <c r="H6973" s="3">
        <v>0</v>
      </c>
      <c r="I6973" s="9"/>
    </row>
    <row r="6974" spans="1:9">
      <c r="A6974" t="s">
        <v>16</v>
      </c>
      <c r="B6974" t="s">
        <v>1103</v>
      </c>
      <c r="C6974" t="str">
        <f t="shared" si="108"/>
        <v xml:space="preserve"> </v>
      </c>
      <c r="D6974">
        <v>1</v>
      </c>
      <c r="E6974">
        <v>1</v>
      </c>
      <c r="F6974" t="s">
        <v>1104</v>
      </c>
      <c r="G6974" s="3"/>
      <c r="H6974" s="3">
        <v>0</v>
      </c>
      <c r="I6974" s="9"/>
    </row>
    <row r="6975" spans="1:9">
      <c r="A6975" s="1" t="s">
        <v>16</v>
      </c>
      <c r="B6975" s="1" t="s">
        <v>1103</v>
      </c>
      <c r="C6975" t="str">
        <f t="shared" si="108"/>
        <v xml:space="preserve"> </v>
      </c>
      <c r="D6975" s="1">
        <v>1</v>
      </c>
      <c r="E6975" s="1">
        <v>1</v>
      </c>
      <c r="F6975" s="1" t="s">
        <v>1104</v>
      </c>
      <c r="G6975" s="3"/>
      <c r="H6975" s="3">
        <v>0</v>
      </c>
      <c r="I6975" s="9"/>
    </row>
    <row r="6976" spans="1:9">
      <c r="A6976" t="s">
        <v>16</v>
      </c>
      <c r="B6976" t="s">
        <v>1103</v>
      </c>
      <c r="C6976" t="str">
        <f t="shared" si="108"/>
        <v xml:space="preserve"> </v>
      </c>
      <c r="D6976">
        <v>1</v>
      </c>
      <c r="E6976">
        <v>1</v>
      </c>
      <c r="F6976" t="s">
        <v>1104</v>
      </c>
      <c r="G6976" s="3"/>
      <c r="H6976" s="3">
        <v>0</v>
      </c>
      <c r="I6976" s="9"/>
    </row>
    <row r="6977" spans="1:9">
      <c r="A6977" s="1" t="s">
        <v>16</v>
      </c>
      <c r="B6977" s="1" t="s">
        <v>1103</v>
      </c>
      <c r="C6977" t="str">
        <f t="shared" si="108"/>
        <v xml:space="preserve"> </v>
      </c>
      <c r="D6977" s="1">
        <v>1</v>
      </c>
      <c r="E6977" s="1">
        <v>1</v>
      </c>
      <c r="F6977" s="1" t="s">
        <v>1104</v>
      </c>
      <c r="G6977" s="3"/>
      <c r="H6977" s="3">
        <v>0</v>
      </c>
      <c r="I6977" s="9"/>
    </row>
    <row r="6978" spans="1:9">
      <c r="A6978" t="s">
        <v>16</v>
      </c>
      <c r="B6978" t="s">
        <v>1103</v>
      </c>
      <c r="C6978" t="str">
        <f t="shared" si="108"/>
        <v xml:space="preserve"> </v>
      </c>
      <c r="D6978">
        <v>1</v>
      </c>
      <c r="E6978">
        <v>1</v>
      </c>
      <c r="F6978" t="s">
        <v>1104</v>
      </c>
      <c r="G6978" s="3"/>
      <c r="H6978" s="3">
        <v>0</v>
      </c>
      <c r="I6978" s="9"/>
    </row>
    <row r="6979" spans="1:9">
      <c r="A6979" s="1" t="s">
        <v>16</v>
      </c>
      <c r="B6979" s="1" t="s">
        <v>1103</v>
      </c>
      <c r="C6979" t="str">
        <f t="shared" ref="C6979:C7042" si="109">IF(G6979="Em falta (positivo); A mais (negativo):",B6979," ")</f>
        <v xml:space="preserve"> </v>
      </c>
      <c r="D6979" s="1">
        <v>1</v>
      </c>
      <c r="E6979" s="1">
        <v>1</v>
      </c>
      <c r="F6979" s="1" t="s">
        <v>1104</v>
      </c>
      <c r="G6979" s="3"/>
      <c r="H6979" s="3">
        <v>0</v>
      </c>
      <c r="I6979" s="9"/>
    </row>
    <row r="6980" spans="1:9">
      <c r="A6980" t="s">
        <v>16</v>
      </c>
      <c r="B6980" t="s">
        <v>1103</v>
      </c>
      <c r="C6980" t="str">
        <f t="shared" si="109"/>
        <v xml:space="preserve"> </v>
      </c>
      <c r="D6980">
        <v>1</v>
      </c>
      <c r="E6980">
        <v>1</v>
      </c>
      <c r="F6980" t="s">
        <v>1104</v>
      </c>
      <c r="G6980" s="3"/>
      <c r="H6980" s="3">
        <v>0</v>
      </c>
      <c r="I6980" s="9"/>
    </row>
    <row r="6981" spans="1:9">
      <c r="A6981" s="1" t="s">
        <v>16</v>
      </c>
      <c r="B6981" s="1" t="s">
        <v>1103</v>
      </c>
      <c r="C6981" t="str">
        <f t="shared" si="109"/>
        <v xml:space="preserve"> </v>
      </c>
      <c r="D6981" s="1">
        <v>1</v>
      </c>
      <c r="E6981" s="1">
        <v>1</v>
      </c>
      <c r="F6981" s="1" t="s">
        <v>1104</v>
      </c>
      <c r="G6981" s="3"/>
      <c r="H6981" s="3">
        <v>0</v>
      </c>
      <c r="I6981" s="9"/>
    </row>
    <row r="6982" spans="1:9">
      <c r="A6982" t="s">
        <v>16</v>
      </c>
      <c r="B6982" t="s">
        <v>1103</v>
      </c>
      <c r="C6982" t="str">
        <f t="shared" si="109"/>
        <v xml:space="preserve"> </v>
      </c>
      <c r="D6982">
        <v>1</v>
      </c>
      <c r="E6982">
        <v>1</v>
      </c>
      <c r="F6982" t="s">
        <v>1104</v>
      </c>
      <c r="G6982" s="3"/>
      <c r="H6982" s="3">
        <v>0</v>
      </c>
      <c r="I6982" s="9"/>
    </row>
    <row r="6983" spans="1:9">
      <c r="A6983" s="1" t="s">
        <v>16</v>
      </c>
      <c r="B6983" s="1" t="s">
        <v>1103</v>
      </c>
      <c r="C6983" t="str">
        <f t="shared" si="109"/>
        <v xml:space="preserve"> </v>
      </c>
      <c r="D6983" s="1">
        <v>1</v>
      </c>
      <c r="E6983" s="1">
        <v>1</v>
      </c>
      <c r="F6983" s="1" t="s">
        <v>1104</v>
      </c>
      <c r="G6983" s="3"/>
      <c r="H6983" s="3">
        <v>0</v>
      </c>
      <c r="I6983" s="9"/>
    </row>
    <row r="6984" spans="1:9">
      <c r="A6984" t="s">
        <v>16</v>
      </c>
      <c r="B6984" t="s">
        <v>1103</v>
      </c>
      <c r="C6984" t="str">
        <f t="shared" si="109"/>
        <v>1800</v>
      </c>
      <c r="D6984">
        <v>1</v>
      </c>
      <c r="E6984">
        <v>1</v>
      </c>
      <c r="F6984" t="s">
        <v>1104</v>
      </c>
      <c r="G6984" t="s">
        <v>15</v>
      </c>
      <c r="H6984" s="2">
        <f>H6968-SUMIF(G6969:G6983,"&lt;&gt;",H6969:H6983)</f>
        <v>0</v>
      </c>
    </row>
    <row r="6985" spans="1:9">
      <c r="A6985" s="1"/>
      <c r="B6985" s="1"/>
      <c r="C6985" t="str">
        <f t="shared" si="109"/>
        <v xml:space="preserve"> </v>
      </c>
      <c r="D6985" s="1"/>
      <c r="E6985" s="1"/>
      <c r="F6985" s="1"/>
      <c r="G6985" s="1"/>
      <c r="H6985" s="1"/>
      <c r="I6985" s="43"/>
    </row>
    <row r="6986" spans="1:9">
      <c r="A6986" t="s">
        <v>34</v>
      </c>
      <c r="B6986" t="s">
        <v>1105</v>
      </c>
      <c r="C6986" t="str">
        <f t="shared" si="109"/>
        <v xml:space="preserve"> </v>
      </c>
      <c r="D6986">
        <v>2</v>
      </c>
      <c r="E6986">
        <v>2</v>
      </c>
      <c r="F6986" t="s">
        <v>1106</v>
      </c>
      <c r="G6986" t="s">
        <v>13</v>
      </c>
      <c r="H6986" s="2">
        <f>VLOOKUP(B6986,'uc_2024-25'!D:U, 18, FALSE)</f>
        <v>56</v>
      </c>
      <c r="I6986" s="9"/>
    </row>
    <row r="6987" spans="1:9">
      <c r="A6987" s="1" t="s">
        <v>34</v>
      </c>
      <c r="B6987" s="1" t="s">
        <v>1105</v>
      </c>
      <c r="C6987" t="str">
        <f t="shared" si="109"/>
        <v xml:space="preserve"> </v>
      </c>
      <c r="D6987" s="1">
        <v>2</v>
      </c>
      <c r="E6987" s="1">
        <v>2</v>
      </c>
      <c r="F6987" s="1" t="s">
        <v>1106</v>
      </c>
      <c r="G6987" s="4" t="str">
        <f>VLOOKUP(B6986,'uc_2024-25'!D:AB, 25, FALSE)</f>
        <v>Maria Cabral Matos Silva Aires Pereira</v>
      </c>
      <c r="H6987" s="3">
        <v>52</v>
      </c>
      <c r="I6987" s="9"/>
    </row>
    <row r="6988" spans="1:9">
      <c r="A6988" t="s">
        <v>34</v>
      </c>
      <c r="B6988" t="s">
        <v>1105</v>
      </c>
      <c r="C6988" t="str">
        <f t="shared" si="109"/>
        <v xml:space="preserve"> </v>
      </c>
      <c r="D6988">
        <v>2</v>
      </c>
      <c r="E6988">
        <v>2</v>
      </c>
      <c r="F6988" t="s">
        <v>1106</v>
      </c>
      <c r="G6988" s="3" t="s">
        <v>569</v>
      </c>
      <c r="H6988" s="3">
        <v>4</v>
      </c>
      <c r="I6988" s="9"/>
    </row>
    <row r="6989" spans="1:9">
      <c r="A6989" s="1" t="s">
        <v>34</v>
      </c>
      <c r="B6989" s="1" t="s">
        <v>1105</v>
      </c>
      <c r="C6989" t="str">
        <f t="shared" si="109"/>
        <v xml:space="preserve"> </v>
      </c>
      <c r="D6989" s="1">
        <v>2</v>
      </c>
      <c r="E6989" s="1">
        <v>2</v>
      </c>
      <c r="F6989" s="1" t="s">
        <v>1106</v>
      </c>
      <c r="G6989" s="3"/>
      <c r="H6989" s="3">
        <v>0</v>
      </c>
      <c r="I6989" s="9"/>
    </row>
    <row r="6990" spans="1:9">
      <c r="A6990" t="s">
        <v>34</v>
      </c>
      <c r="B6990" t="s">
        <v>1105</v>
      </c>
      <c r="C6990" t="str">
        <f t="shared" si="109"/>
        <v xml:space="preserve"> </v>
      </c>
      <c r="D6990">
        <v>2</v>
      </c>
      <c r="E6990">
        <v>2</v>
      </c>
      <c r="F6990" t="s">
        <v>1106</v>
      </c>
      <c r="G6990" s="3"/>
      <c r="H6990" s="3">
        <v>0</v>
      </c>
      <c r="I6990" s="9"/>
    </row>
    <row r="6991" spans="1:9">
      <c r="A6991" s="1" t="s">
        <v>34</v>
      </c>
      <c r="B6991" s="1" t="s">
        <v>1105</v>
      </c>
      <c r="C6991" t="str">
        <f t="shared" si="109"/>
        <v xml:space="preserve"> </v>
      </c>
      <c r="D6991" s="1">
        <v>2</v>
      </c>
      <c r="E6991" s="1">
        <v>2</v>
      </c>
      <c r="F6991" s="1" t="s">
        <v>1106</v>
      </c>
      <c r="G6991" s="3"/>
      <c r="H6991" s="3">
        <v>0</v>
      </c>
      <c r="I6991" s="9"/>
    </row>
    <row r="6992" spans="1:9">
      <c r="A6992" t="s">
        <v>34</v>
      </c>
      <c r="B6992" t="s">
        <v>1105</v>
      </c>
      <c r="C6992" t="str">
        <f t="shared" si="109"/>
        <v xml:space="preserve"> </v>
      </c>
      <c r="D6992">
        <v>2</v>
      </c>
      <c r="E6992">
        <v>2</v>
      </c>
      <c r="F6992" t="s">
        <v>1106</v>
      </c>
      <c r="G6992" s="3"/>
      <c r="H6992" s="3">
        <v>0</v>
      </c>
      <c r="I6992" s="9"/>
    </row>
    <row r="6993" spans="1:9">
      <c r="A6993" s="1" t="s">
        <v>34</v>
      </c>
      <c r="B6993" s="1" t="s">
        <v>1105</v>
      </c>
      <c r="C6993" t="str">
        <f t="shared" si="109"/>
        <v xml:space="preserve"> </v>
      </c>
      <c r="D6993" s="1">
        <v>2</v>
      </c>
      <c r="E6993" s="1">
        <v>2</v>
      </c>
      <c r="F6993" s="1" t="s">
        <v>1106</v>
      </c>
      <c r="G6993" s="3"/>
      <c r="H6993" s="3">
        <v>0</v>
      </c>
      <c r="I6993" s="9"/>
    </row>
    <row r="6994" spans="1:9">
      <c r="A6994" t="s">
        <v>34</v>
      </c>
      <c r="B6994" t="s">
        <v>1105</v>
      </c>
      <c r="C6994" t="str">
        <f t="shared" si="109"/>
        <v xml:space="preserve"> </v>
      </c>
      <c r="D6994">
        <v>2</v>
      </c>
      <c r="E6994">
        <v>2</v>
      </c>
      <c r="F6994" t="s">
        <v>1106</v>
      </c>
      <c r="G6994" s="3"/>
      <c r="H6994" s="3">
        <v>0</v>
      </c>
      <c r="I6994" s="9"/>
    </row>
    <row r="6995" spans="1:9">
      <c r="A6995" s="1" t="s">
        <v>34</v>
      </c>
      <c r="B6995" s="1" t="s">
        <v>1105</v>
      </c>
      <c r="C6995" t="str">
        <f t="shared" si="109"/>
        <v xml:space="preserve"> </v>
      </c>
      <c r="D6995" s="1">
        <v>2</v>
      </c>
      <c r="E6995" s="1">
        <v>2</v>
      </c>
      <c r="F6995" s="1" t="s">
        <v>1106</v>
      </c>
      <c r="G6995" s="3"/>
      <c r="H6995" s="3">
        <v>0</v>
      </c>
      <c r="I6995" s="9"/>
    </row>
    <row r="6996" spans="1:9">
      <c r="A6996" t="s">
        <v>34</v>
      </c>
      <c r="B6996" t="s">
        <v>1105</v>
      </c>
      <c r="C6996" t="str">
        <f t="shared" si="109"/>
        <v xml:space="preserve"> </v>
      </c>
      <c r="D6996">
        <v>2</v>
      </c>
      <c r="E6996">
        <v>2</v>
      </c>
      <c r="F6996" t="s">
        <v>1106</v>
      </c>
      <c r="G6996" s="3"/>
      <c r="H6996" s="3">
        <v>0</v>
      </c>
      <c r="I6996" s="9"/>
    </row>
    <row r="6997" spans="1:9">
      <c r="A6997" s="1" t="s">
        <v>34</v>
      </c>
      <c r="B6997" s="1" t="s">
        <v>1105</v>
      </c>
      <c r="C6997" t="str">
        <f t="shared" si="109"/>
        <v xml:space="preserve"> </v>
      </c>
      <c r="D6997" s="1">
        <v>2</v>
      </c>
      <c r="E6997" s="1">
        <v>2</v>
      </c>
      <c r="F6997" s="1" t="s">
        <v>1106</v>
      </c>
      <c r="G6997" s="3"/>
      <c r="H6997" s="3">
        <v>0</v>
      </c>
      <c r="I6997" s="9"/>
    </row>
    <row r="6998" spans="1:9">
      <c r="A6998" t="s">
        <v>34</v>
      </c>
      <c r="B6998" t="s">
        <v>1105</v>
      </c>
      <c r="C6998" t="str">
        <f t="shared" si="109"/>
        <v xml:space="preserve"> </v>
      </c>
      <c r="D6998">
        <v>2</v>
      </c>
      <c r="E6998">
        <v>2</v>
      </c>
      <c r="F6998" t="s">
        <v>1106</v>
      </c>
      <c r="G6998" s="3"/>
      <c r="H6998" s="3">
        <v>0</v>
      </c>
      <c r="I6998" s="9"/>
    </row>
    <row r="6999" spans="1:9">
      <c r="A6999" s="1" t="s">
        <v>34</v>
      </c>
      <c r="B6999" s="1" t="s">
        <v>1105</v>
      </c>
      <c r="C6999" t="str">
        <f t="shared" si="109"/>
        <v xml:space="preserve"> </v>
      </c>
      <c r="D6999" s="1">
        <v>2</v>
      </c>
      <c r="E6999" s="1">
        <v>2</v>
      </c>
      <c r="F6999" s="1" t="s">
        <v>1106</v>
      </c>
      <c r="G6999" s="3"/>
      <c r="H6999" s="3">
        <v>0</v>
      </c>
      <c r="I6999" s="9"/>
    </row>
    <row r="7000" spans="1:9" ht="21.75" customHeight="1">
      <c r="A7000" t="s">
        <v>34</v>
      </c>
      <c r="B7000" t="s">
        <v>1105</v>
      </c>
      <c r="C7000" t="str">
        <f t="shared" si="109"/>
        <v xml:space="preserve"> </v>
      </c>
      <c r="D7000">
        <v>2</v>
      </c>
      <c r="E7000">
        <v>2</v>
      </c>
      <c r="F7000" t="s">
        <v>1106</v>
      </c>
      <c r="G7000" s="3"/>
      <c r="H7000" s="3">
        <v>0</v>
      </c>
      <c r="I7000" s="9"/>
    </row>
    <row r="7001" spans="1:9">
      <c r="A7001" s="1" t="s">
        <v>34</v>
      </c>
      <c r="B7001" s="1" t="s">
        <v>1105</v>
      </c>
      <c r="C7001" t="str">
        <f t="shared" si="109"/>
        <v xml:space="preserve"> </v>
      </c>
      <c r="D7001" s="1">
        <v>2</v>
      </c>
      <c r="E7001" s="1">
        <v>2</v>
      </c>
      <c r="F7001" s="1" t="s">
        <v>1106</v>
      </c>
      <c r="G7001" s="3"/>
      <c r="H7001" s="3">
        <v>0</v>
      </c>
      <c r="I7001" s="9"/>
    </row>
    <row r="7002" spans="1:9">
      <c r="A7002" t="s">
        <v>34</v>
      </c>
      <c r="B7002" t="s">
        <v>1105</v>
      </c>
      <c r="C7002" t="str">
        <f t="shared" si="109"/>
        <v>2595</v>
      </c>
      <c r="D7002">
        <v>2</v>
      </c>
      <c r="E7002">
        <v>2</v>
      </c>
      <c r="F7002" t="s">
        <v>1106</v>
      </c>
      <c r="G7002" t="s">
        <v>15</v>
      </c>
      <c r="H7002" s="2">
        <f>H6986-SUMIF(G6987:G7001,"&lt;&gt;",H6987:H7001)</f>
        <v>0</v>
      </c>
    </row>
    <row r="7003" spans="1:9">
      <c r="A7003" s="1"/>
      <c r="B7003" s="1"/>
      <c r="C7003" t="str">
        <f t="shared" si="109"/>
        <v xml:space="preserve"> </v>
      </c>
      <c r="D7003" s="1"/>
      <c r="E7003" s="1"/>
      <c r="F7003" s="1"/>
      <c r="G7003" s="1"/>
      <c r="H7003" s="1"/>
      <c r="I7003" s="43"/>
    </row>
    <row r="7004" spans="1:9">
      <c r="A7004" t="s">
        <v>16</v>
      </c>
      <c r="B7004" t="s">
        <v>1107</v>
      </c>
      <c r="C7004" t="str">
        <f t="shared" si="109"/>
        <v xml:space="preserve"> </v>
      </c>
      <c r="D7004" t="s">
        <v>21</v>
      </c>
      <c r="E7004">
        <v>2</v>
      </c>
      <c r="F7004" t="s">
        <v>1108</v>
      </c>
      <c r="G7004" t="s">
        <v>13</v>
      </c>
      <c r="H7004" s="2">
        <f>VLOOKUP(B7004,'uc_2024-25'!D:U, 18, FALSE)</f>
        <v>56</v>
      </c>
      <c r="I7004" s="9"/>
    </row>
    <row r="7005" spans="1:9">
      <c r="A7005" s="1" t="s">
        <v>16</v>
      </c>
      <c r="B7005" s="1" t="s">
        <v>1107</v>
      </c>
      <c r="C7005" t="str">
        <f t="shared" si="109"/>
        <v xml:space="preserve"> </v>
      </c>
      <c r="D7005" s="1" t="s">
        <v>21</v>
      </c>
      <c r="E7005" s="1">
        <v>2</v>
      </c>
      <c r="F7005" s="1" t="s">
        <v>1108</v>
      </c>
      <c r="G7005" s="4" t="str">
        <f>VLOOKUP(B7004,'uc_2024-25'!D:AB, 25, FALSE)</f>
        <v>Maria Suzana Leitão Ferreira Dias Vicente</v>
      </c>
      <c r="H7005" s="3">
        <v>56</v>
      </c>
      <c r="I7005" s="9"/>
    </row>
    <row r="7006" spans="1:9">
      <c r="A7006" t="s">
        <v>16</v>
      </c>
      <c r="B7006" t="s">
        <v>1107</v>
      </c>
      <c r="C7006" t="str">
        <f t="shared" si="109"/>
        <v xml:space="preserve"> </v>
      </c>
      <c r="D7006" t="s">
        <v>21</v>
      </c>
      <c r="E7006">
        <v>2</v>
      </c>
      <c r="F7006" t="s">
        <v>1108</v>
      </c>
      <c r="G7006" s="3"/>
      <c r="H7006" s="3">
        <v>0</v>
      </c>
      <c r="I7006" s="9"/>
    </row>
    <row r="7007" spans="1:9">
      <c r="A7007" s="1" t="s">
        <v>16</v>
      </c>
      <c r="B7007" s="1" t="s">
        <v>1107</v>
      </c>
      <c r="C7007" t="str">
        <f t="shared" si="109"/>
        <v xml:space="preserve"> </v>
      </c>
      <c r="D7007" s="1" t="s">
        <v>21</v>
      </c>
      <c r="E7007" s="1">
        <v>2</v>
      </c>
      <c r="F7007" s="1" t="s">
        <v>1108</v>
      </c>
      <c r="G7007" s="3"/>
      <c r="H7007" s="3">
        <v>0</v>
      </c>
      <c r="I7007" s="9"/>
    </row>
    <row r="7008" spans="1:9">
      <c r="A7008" t="s">
        <v>16</v>
      </c>
      <c r="B7008" t="s">
        <v>1107</v>
      </c>
      <c r="C7008" t="str">
        <f t="shared" si="109"/>
        <v xml:space="preserve"> </v>
      </c>
      <c r="D7008" t="s">
        <v>21</v>
      </c>
      <c r="E7008">
        <v>2</v>
      </c>
      <c r="F7008" t="s">
        <v>1108</v>
      </c>
      <c r="G7008" s="3"/>
      <c r="H7008" s="3">
        <v>0</v>
      </c>
      <c r="I7008" s="9"/>
    </row>
    <row r="7009" spans="1:9">
      <c r="A7009" s="1" t="s">
        <v>16</v>
      </c>
      <c r="B7009" s="1" t="s">
        <v>1107</v>
      </c>
      <c r="C7009" t="str">
        <f t="shared" si="109"/>
        <v xml:space="preserve"> </v>
      </c>
      <c r="D7009" s="1" t="s">
        <v>21</v>
      </c>
      <c r="E7009" s="1">
        <v>2</v>
      </c>
      <c r="F7009" s="1" t="s">
        <v>1108</v>
      </c>
      <c r="G7009" s="3"/>
      <c r="H7009" s="3">
        <v>0</v>
      </c>
      <c r="I7009" s="9"/>
    </row>
    <row r="7010" spans="1:9">
      <c r="A7010" t="s">
        <v>16</v>
      </c>
      <c r="B7010" t="s">
        <v>1107</v>
      </c>
      <c r="C7010" t="str">
        <f t="shared" si="109"/>
        <v xml:space="preserve"> </v>
      </c>
      <c r="D7010" t="s">
        <v>21</v>
      </c>
      <c r="E7010">
        <v>2</v>
      </c>
      <c r="F7010" t="s">
        <v>1108</v>
      </c>
      <c r="G7010" s="3"/>
      <c r="H7010" s="3">
        <v>0</v>
      </c>
      <c r="I7010" s="9"/>
    </row>
    <row r="7011" spans="1:9">
      <c r="A7011" s="1" t="s">
        <v>16</v>
      </c>
      <c r="B7011" s="1" t="s">
        <v>1107</v>
      </c>
      <c r="C7011" t="str">
        <f t="shared" si="109"/>
        <v xml:space="preserve"> </v>
      </c>
      <c r="D7011" s="1" t="s">
        <v>21</v>
      </c>
      <c r="E7011" s="1">
        <v>2</v>
      </c>
      <c r="F7011" s="1" t="s">
        <v>1108</v>
      </c>
      <c r="G7011" s="3"/>
      <c r="H7011" s="3">
        <v>0</v>
      </c>
      <c r="I7011" s="9"/>
    </row>
    <row r="7012" spans="1:9">
      <c r="A7012" t="s">
        <v>16</v>
      </c>
      <c r="B7012" t="s">
        <v>1107</v>
      </c>
      <c r="C7012" t="str">
        <f t="shared" si="109"/>
        <v xml:space="preserve"> </v>
      </c>
      <c r="D7012" t="s">
        <v>21</v>
      </c>
      <c r="E7012">
        <v>2</v>
      </c>
      <c r="F7012" t="s">
        <v>1108</v>
      </c>
      <c r="G7012" s="3"/>
      <c r="H7012" s="3">
        <v>0</v>
      </c>
      <c r="I7012" s="9"/>
    </row>
    <row r="7013" spans="1:9">
      <c r="A7013" s="1" t="s">
        <v>16</v>
      </c>
      <c r="B7013" s="1" t="s">
        <v>1107</v>
      </c>
      <c r="C7013" t="str">
        <f t="shared" si="109"/>
        <v xml:space="preserve"> </v>
      </c>
      <c r="D7013" s="1" t="s">
        <v>21</v>
      </c>
      <c r="E7013" s="1">
        <v>2</v>
      </c>
      <c r="F7013" s="1" t="s">
        <v>1108</v>
      </c>
      <c r="G7013" s="3"/>
      <c r="H7013" s="3">
        <v>0</v>
      </c>
      <c r="I7013" s="9"/>
    </row>
    <row r="7014" spans="1:9">
      <c r="A7014" t="s">
        <v>16</v>
      </c>
      <c r="B7014" t="s">
        <v>1107</v>
      </c>
      <c r="C7014" t="str">
        <f t="shared" si="109"/>
        <v xml:space="preserve"> </v>
      </c>
      <c r="D7014" t="s">
        <v>21</v>
      </c>
      <c r="E7014">
        <v>2</v>
      </c>
      <c r="F7014" t="s">
        <v>1108</v>
      </c>
      <c r="G7014" s="3"/>
      <c r="H7014" s="3">
        <v>0</v>
      </c>
      <c r="I7014" s="9"/>
    </row>
    <row r="7015" spans="1:9">
      <c r="A7015" s="1" t="s">
        <v>16</v>
      </c>
      <c r="B7015" s="1" t="s">
        <v>1107</v>
      </c>
      <c r="C7015" t="str">
        <f t="shared" si="109"/>
        <v xml:space="preserve"> </v>
      </c>
      <c r="D7015" s="1" t="s">
        <v>21</v>
      </c>
      <c r="E7015" s="1">
        <v>2</v>
      </c>
      <c r="F7015" s="1" t="s">
        <v>1108</v>
      </c>
      <c r="G7015" s="3"/>
      <c r="H7015" s="3">
        <v>0</v>
      </c>
      <c r="I7015" s="9"/>
    </row>
    <row r="7016" spans="1:9">
      <c r="A7016" t="s">
        <v>16</v>
      </c>
      <c r="B7016" t="s">
        <v>1107</v>
      </c>
      <c r="C7016" t="str">
        <f t="shared" si="109"/>
        <v xml:space="preserve"> </v>
      </c>
      <c r="D7016" t="s">
        <v>21</v>
      </c>
      <c r="E7016">
        <v>2</v>
      </c>
      <c r="F7016" t="s">
        <v>1108</v>
      </c>
      <c r="G7016" s="3"/>
      <c r="H7016" s="3">
        <v>0</v>
      </c>
      <c r="I7016" s="9"/>
    </row>
    <row r="7017" spans="1:9">
      <c r="A7017" s="1" t="s">
        <v>16</v>
      </c>
      <c r="B7017" s="1" t="s">
        <v>1107</v>
      </c>
      <c r="C7017" t="str">
        <f t="shared" si="109"/>
        <v xml:space="preserve"> </v>
      </c>
      <c r="D7017" s="1" t="s">
        <v>21</v>
      </c>
      <c r="E7017" s="1">
        <v>2</v>
      </c>
      <c r="F7017" s="1" t="s">
        <v>1108</v>
      </c>
      <c r="G7017" s="3"/>
      <c r="H7017" s="3">
        <v>0</v>
      </c>
      <c r="I7017" s="9"/>
    </row>
    <row r="7018" spans="1:9">
      <c r="A7018" t="s">
        <v>16</v>
      </c>
      <c r="B7018" t="s">
        <v>1107</v>
      </c>
      <c r="C7018" t="str">
        <f t="shared" si="109"/>
        <v xml:space="preserve"> </v>
      </c>
      <c r="D7018" t="s">
        <v>21</v>
      </c>
      <c r="E7018">
        <v>2</v>
      </c>
      <c r="F7018" t="s">
        <v>1108</v>
      </c>
      <c r="G7018" s="3"/>
      <c r="H7018" s="3">
        <v>0</v>
      </c>
      <c r="I7018" s="9"/>
    </row>
    <row r="7019" spans="1:9">
      <c r="A7019" s="1" t="s">
        <v>16</v>
      </c>
      <c r="B7019" s="1" t="s">
        <v>1107</v>
      </c>
      <c r="C7019" t="str">
        <f t="shared" si="109"/>
        <v xml:space="preserve"> </v>
      </c>
      <c r="D7019" s="1" t="s">
        <v>21</v>
      </c>
      <c r="E7019" s="1">
        <v>2</v>
      </c>
      <c r="F7019" s="1" t="s">
        <v>1108</v>
      </c>
      <c r="G7019" s="3"/>
      <c r="H7019" s="3">
        <v>0</v>
      </c>
      <c r="I7019" s="9"/>
    </row>
    <row r="7020" spans="1:9">
      <c r="A7020" t="s">
        <v>16</v>
      </c>
      <c r="B7020" t="s">
        <v>1107</v>
      </c>
      <c r="C7020" t="str">
        <f t="shared" si="109"/>
        <v>10082</v>
      </c>
      <c r="D7020" t="s">
        <v>21</v>
      </c>
      <c r="E7020">
        <v>2</v>
      </c>
      <c r="F7020" t="s">
        <v>1108</v>
      </c>
      <c r="G7020" t="s">
        <v>15</v>
      </c>
      <c r="H7020" s="2">
        <f>H7004-SUMIF(G7005:G7019,"&lt;&gt;",H7005:H7019)</f>
        <v>0</v>
      </c>
    </row>
    <row r="7021" spans="1:9">
      <c r="A7021" s="1"/>
      <c r="B7021" s="1"/>
      <c r="C7021" t="str">
        <f t="shared" si="109"/>
        <v xml:space="preserve"> </v>
      </c>
      <c r="D7021" s="1"/>
      <c r="E7021" s="1"/>
      <c r="F7021" s="1"/>
      <c r="G7021" s="1"/>
      <c r="H7021" s="1"/>
      <c r="I7021" s="43"/>
    </row>
    <row r="7022" spans="1:9">
      <c r="A7022" t="s">
        <v>16</v>
      </c>
      <c r="B7022" t="s">
        <v>1109</v>
      </c>
      <c r="C7022" t="str">
        <f t="shared" si="109"/>
        <v xml:space="preserve"> </v>
      </c>
      <c r="D7022" t="s">
        <v>21</v>
      </c>
      <c r="E7022">
        <v>1</v>
      </c>
      <c r="F7022" t="s">
        <v>1110</v>
      </c>
      <c r="G7022" t="s">
        <v>13</v>
      </c>
      <c r="H7022" s="2">
        <f>VLOOKUP(B7022,'uc_2024-25'!D:U, 18, FALSE)</f>
        <v>56</v>
      </c>
      <c r="I7022" s="9"/>
    </row>
    <row r="7023" spans="1:9">
      <c r="A7023" s="1" t="s">
        <v>16</v>
      </c>
      <c r="B7023" s="1" t="s">
        <v>1109</v>
      </c>
      <c r="C7023" t="str">
        <f t="shared" si="109"/>
        <v xml:space="preserve"> </v>
      </c>
      <c r="D7023" s="1" t="s">
        <v>21</v>
      </c>
      <c r="E7023" s="1">
        <v>1</v>
      </c>
      <c r="F7023" s="1" t="s">
        <v>1110</v>
      </c>
      <c r="G7023" s="4" t="str">
        <f>VLOOKUP(B7022,'uc_2024-25'!D:AB, 25, FALSE)</f>
        <v>Margarida Gomes Moldão Martins</v>
      </c>
      <c r="H7023" s="3">
        <v>50</v>
      </c>
      <c r="I7023" s="9"/>
    </row>
    <row r="7024" spans="1:9">
      <c r="A7024" t="s">
        <v>16</v>
      </c>
      <c r="B7024" t="s">
        <v>1109</v>
      </c>
      <c r="C7024" t="str">
        <f t="shared" si="109"/>
        <v xml:space="preserve"> </v>
      </c>
      <c r="D7024" t="s">
        <v>21</v>
      </c>
      <c r="E7024">
        <v>1</v>
      </c>
      <c r="F7024" t="s">
        <v>1110</v>
      </c>
      <c r="G7024" s="3" t="s">
        <v>197</v>
      </c>
      <c r="H7024" s="3">
        <v>6</v>
      </c>
      <c r="I7024" s="9"/>
    </row>
    <row r="7025" spans="1:9">
      <c r="A7025" s="1" t="s">
        <v>16</v>
      </c>
      <c r="B7025" s="1" t="s">
        <v>1109</v>
      </c>
      <c r="C7025" t="str">
        <f t="shared" si="109"/>
        <v xml:space="preserve"> </v>
      </c>
      <c r="D7025" s="1" t="s">
        <v>21</v>
      </c>
      <c r="E7025" s="1">
        <v>1</v>
      </c>
      <c r="F7025" s="1" t="s">
        <v>1110</v>
      </c>
      <c r="G7025" s="3"/>
      <c r="H7025" s="3">
        <v>0</v>
      </c>
      <c r="I7025" s="9"/>
    </row>
    <row r="7026" spans="1:9">
      <c r="A7026" t="s">
        <v>16</v>
      </c>
      <c r="B7026" t="s">
        <v>1109</v>
      </c>
      <c r="C7026" t="str">
        <f t="shared" si="109"/>
        <v xml:space="preserve"> </v>
      </c>
      <c r="D7026" t="s">
        <v>21</v>
      </c>
      <c r="E7026">
        <v>1</v>
      </c>
      <c r="F7026" t="s">
        <v>1110</v>
      </c>
      <c r="G7026" s="3"/>
      <c r="H7026" s="3">
        <v>0</v>
      </c>
      <c r="I7026" s="9"/>
    </row>
    <row r="7027" spans="1:9">
      <c r="A7027" s="1" t="s">
        <v>16</v>
      </c>
      <c r="B7027" s="1" t="s">
        <v>1109</v>
      </c>
      <c r="C7027" t="str">
        <f t="shared" si="109"/>
        <v xml:space="preserve"> </v>
      </c>
      <c r="D7027" s="1" t="s">
        <v>21</v>
      </c>
      <c r="E7027" s="1">
        <v>1</v>
      </c>
      <c r="F7027" s="1" t="s">
        <v>1110</v>
      </c>
      <c r="G7027" s="3"/>
      <c r="H7027" s="3">
        <v>0</v>
      </c>
      <c r="I7027" s="9"/>
    </row>
    <row r="7028" spans="1:9">
      <c r="A7028" t="s">
        <v>16</v>
      </c>
      <c r="B7028" t="s">
        <v>1109</v>
      </c>
      <c r="C7028" t="str">
        <f t="shared" si="109"/>
        <v xml:space="preserve"> </v>
      </c>
      <c r="D7028" t="s">
        <v>21</v>
      </c>
      <c r="E7028">
        <v>1</v>
      </c>
      <c r="F7028" t="s">
        <v>1110</v>
      </c>
      <c r="G7028" s="3"/>
      <c r="H7028" s="3">
        <v>0</v>
      </c>
      <c r="I7028" s="9"/>
    </row>
    <row r="7029" spans="1:9">
      <c r="A7029" s="1" t="s">
        <v>16</v>
      </c>
      <c r="B7029" s="1" t="s">
        <v>1109</v>
      </c>
      <c r="C7029" t="str">
        <f t="shared" si="109"/>
        <v xml:space="preserve"> </v>
      </c>
      <c r="D7029" s="1" t="s">
        <v>21</v>
      </c>
      <c r="E7029" s="1">
        <v>1</v>
      </c>
      <c r="F7029" s="1" t="s">
        <v>1110</v>
      </c>
      <c r="G7029" s="3"/>
      <c r="H7029" s="3">
        <v>0</v>
      </c>
      <c r="I7029" s="9"/>
    </row>
    <row r="7030" spans="1:9">
      <c r="A7030" t="s">
        <v>16</v>
      </c>
      <c r="B7030" t="s">
        <v>1109</v>
      </c>
      <c r="C7030" t="str">
        <f t="shared" si="109"/>
        <v xml:space="preserve"> </v>
      </c>
      <c r="D7030" t="s">
        <v>21</v>
      </c>
      <c r="E7030">
        <v>1</v>
      </c>
      <c r="F7030" t="s">
        <v>1110</v>
      </c>
      <c r="G7030" s="3"/>
      <c r="H7030" s="3">
        <v>0</v>
      </c>
      <c r="I7030" s="9"/>
    </row>
    <row r="7031" spans="1:9">
      <c r="A7031" s="1" t="s">
        <v>16</v>
      </c>
      <c r="B7031" s="1" t="s">
        <v>1109</v>
      </c>
      <c r="C7031" t="str">
        <f t="shared" si="109"/>
        <v xml:space="preserve"> </v>
      </c>
      <c r="D7031" s="1" t="s">
        <v>21</v>
      </c>
      <c r="E7031" s="1">
        <v>1</v>
      </c>
      <c r="F7031" s="1" t="s">
        <v>1110</v>
      </c>
      <c r="G7031" s="3"/>
      <c r="H7031" s="3">
        <v>0</v>
      </c>
      <c r="I7031" s="9"/>
    </row>
    <row r="7032" spans="1:9">
      <c r="A7032" t="s">
        <v>16</v>
      </c>
      <c r="B7032" t="s">
        <v>1109</v>
      </c>
      <c r="C7032" t="str">
        <f t="shared" si="109"/>
        <v xml:space="preserve"> </v>
      </c>
      <c r="D7032" t="s">
        <v>21</v>
      </c>
      <c r="E7032">
        <v>1</v>
      </c>
      <c r="F7032" t="s">
        <v>1110</v>
      </c>
      <c r="G7032" s="3"/>
      <c r="H7032" s="3">
        <v>0</v>
      </c>
      <c r="I7032" s="9"/>
    </row>
    <row r="7033" spans="1:9">
      <c r="A7033" s="1" t="s">
        <v>16</v>
      </c>
      <c r="B7033" s="1" t="s">
        <v>1109</v>
      </c>
      <c r="C7033" t="str">
        <f t="shared" si="109"/>
        <v xml:space="preserve"> </v>
      </c>
      <c r="D7033" s="1" t="s">
        <v>21</v>
      </c>
      <c r="E7033" s="1">
        <v>1</v>
      </c>
      <c r="F7033" s="1" t="s">
        <v>1110</v>
      </c>
      <c r="G7033" s="3"/>
      <c r="H7033" s="3">
        <v>0</v>
      </c>
      <c r="I7033" s="9"/>
    </row>
    <row r="7034" spans="1:9">
      <c r="A7034" t="s">
        <v>16</v>
      </c>
      <c r="B7034" t="s">
        <v>1109</v>
      </c>
      <c r="C7034" t="str">
        <f t="shared" si="109"/>
        <v xml:space="preserve"> </v>
      </c>
      <c r="D7034" t="s">
        <v>21</v>
      </c>
      <c r="E7034">
        <v>1</v>
      </c>
      <c r="F7034" t="s">
        <v>1110</v>
      </c>
      <c r="G7034" s="3"/>
      <c r="H7034" s="3">
        <v>0</v>
      </c>
      <c r="I7034" s="9"/>
    </row>
    <row r="7035" spans="1:9">
      <c r="A7035" s="1" t="s">
        <v>16</v>
      </c>
      <c r="B7035" s="1" t="s">
        <v>1109</v>
      </c>
      <c r="C7035" t="str">
        <f t="shared" si="109"/>
        <v xml:space="preserve"> </v>
      </c>
      <c r="D7035" s="1" t="s">
        <v>21</v>
      </c>
      <c r="E7035" s="1">
        <v>1</v>
      </c>
      <c r="F7035" s="1" t="s">
        <v>1110</v>
      </c>
      <c r="G7035" s="3"/>
      <c r="H7035" s="3">
        <v>0</v>
      </c>
      <c r="I7035" s="9"/>
    </row>
    <row r="7036" spans="1:9">
      <c r="A7036" t="s">
        <v>16</v>
      </c>
      <c r="B7036" t="s">
        <v>1109</v>
      </c>
      <c r="C7036" t="str">
        <f t="shared" si="109"/>
        <v xml:space="preserve"> </v>
      </c>
      <c r="D7036" t="s">
        <v>21</v>
      </c>
      <c r="E7036">
        <v>1</v>
      </c>
      <c r="F7036" t="s">
        <v>1110</v>
      </c>
      <c r="G7036" s="3"/>
      <c r="H7036" s="3">
        <v>0</v>
      </c>
      <c r="I7036" s="9"/>
    </row>
    <row r="7037" spans="1:9">
      <c r="A7037" s="1" t="s">
        <v>16</v>
      </c>
      <c r="B7037" s="1" t="s">
        <v>1109</v>
      </c>
      <c r="C7037" t="str">
        <f t="shared" si="109"/>
        <v xml:space="preserve"> </v>
      </c>
      <c r="D7037" s="1" t="s">
        <v>21</v>
      </c>
      <c r="E7037" s="1">
        <v>1</v>
      </c>
      <c r="F7037" s="1" t="s">
        <v>1110</v>
      </c>
      <c r="G7037" s="3"/>
      <c r="H7037" s="3">
        <v>0</v>
      </c>
      <c r="I7037" s="9"/>
    </row>
    <row r="7038" spans="1:9">
      <c r="A7038" t="s">
        <v>16</v>
      </c>
      <c r="B7038" t="s">
        <v>1109</v>
      </c>
      <c r="C7038" t="str">
        <f t="shared" si="109"/>
        <v>10083</v>
      </c>
      <c r="D7038" t="s">
        <v>21</v>
      </c>
      <c r="E7038">
        <v>1</v>
      </c>
      <c r="F7038" t="s">
        <v>1110</v>
      </c>
      <c r="G7038" t="s">
        <v>15</v>
      </c>
      <c r="H7038" s="2">
        <f>H7022-SUMIF(G7023:G7037,"&lt;&gt;",H7023:H7037)</f>
        <v>0</v>
      </c>
    </row>
    <row r="7039" spans="1:9">
      <c r="A7039" s="1"/>
      <c r="B7039" s="1"/>
      <c r="C7039" t="str">
        <f t="shared" si="109"/>
        <v xml:space="preserve"> </v>
      </c>
      <c r="D7039" s="1"/>
      <c r="E7039" s="1"/>
      <c r="F7039" s="1"/>
      <c r="G7039" s="1"/>
      <c r="H7039" s="1"/>
      <c r="I7039" s="43"/>
    </row>
    <row r="7040" spans="1:9">
      <c r="A7040" t="s">
        <v>16</v>
      </c>
      <c r="B7040" t="s">
        <v>1111</v>
      </c>
      <c r="C7040" t="str">
        <f t="shared" si="109"/>
        <v xml:space="preserve"> </v>
      </c>
      <c r="D7040">
        <v>1</v>
      </c>
      <c r="E7040">
        <v>1</v>
      </c>
      <c r="F7040" t="s">
        <v>1112</v>
      </c>
      <c r="G7040" t="s">
        <v>13</v>
      </c>
      <c r="H7040" s="2">
        <f>VLOOKUP(B7040,'uc_2024-25'!D:U, 18, FALSE)</f>
        <v>56</v>
      </c>
      <c r="I7040" s="9" t="s">
        <v>1113</v>
      </c>
    </row>
    <row r="7041" spans="1:9">
      <c r="A7041" s="1" t="s">
        <v>16</v>
      </c>
      <c r="B7041" s="1" t="s">
        <v>1111</v>
      </c>
      <c r="C7041" t="str">
        <f t="shared" si="109"/>
        <v xml:space="preserve"> </v>
      </c>
      <c r="D7041" s="1">
        <v>1</v>
      </c>
      <c r="E7041" s="1">
        <v>1</v>
      </c>
      <c r="F7041" s="1" t="s">
        <v>1112</v>
      </c>
      <c r="G7041" s="4" t="str">
        <f>VLOOKUP(B7040,'uc_2024-25'!D:AB, 25, FALSE)</f>
        <v>Maria Madalena dos Santos Lordelo Redford</v>
      </c>
      <c r="H7041" s="3">
        <v>2</v>
      </c>
      <c r="I7041" s="9"/>
    </row>
    <row r="7042" spans="1:9" ht="30.75">
      <c r="A7042" t="s">
        <v>16</v>
      </c>
      <c r="B7042" t="s">
        <v>1111</v>
      </c>
      <c r="C7042" t="str">
        <f t="shared" si="109"/>
        <v xml:space="preserve"> </v>
      </c>
      <c r="D7042">
        <v>1</v>
      </c>
      <c r="E7042">
        <v>1</v>
      </c>
      <c r="F7042" t="s">
        <v>1112</v>
      </c>
      <c r="G7042" s="3"/>
      <c r="H7042" s="3">
        <v>54</v>
      </c>
      <c r="I7042" s="9" t="s">
        <v>826</v>
      </c>
    </row>
    <row r="7043" spans="1:9">
      <c r="A7043" s="1" t="s">
        <v>16</v>
      </c>
      <c r="B7043" s="1" t="s">
        <v>1111</v>
      </c>
      <c r="C7043" t="str">
        <f t="shared" ref="C7043:C7106" si="110">IF(G7043="Em falta (positivo); A mais (negativo):",B7043," ")</f>
        <v xml:space="preserve"> </v>
      </c>
      <c r="D7043" s="1">
        <v>1</v>
      </c>
      <c r="E7043" s="1">
        <v>1</v>
      </c>
      <c r="F7043" s="1" t="s">
        <v>1112</v>
      </c>
      <c r="G7043" s="3"/>
      <c r="H7043" s="3">
        <v>0</v>
      </c>
      <c r="I7043" s="9"/>
    </row>
    <row r="7044" spans="1:9">
      <c r="A7044" t="s">
        <v>16</v>
      </c>
      <c r="B7044" t="s">
        <v>1111</v>
      </c>
      <c r="C7044" t="str">
        <f t="shared" si="110"/>
        <v xml:space="preserve"> </v>
      </c>
      <c r="D7044">
        <v>1</v>
      </c>
      <c r="E7044">
        <v>1</v>
      </c>
      <c r="F7044" t="s">
        <v>1112</v>
      </c>
      <c r="G7044" s="3"/>
      <c r="H7044" s="3">
        <v>0</v>
      </c>
      <c r="I7044" s="9"/>
    </row>
    <row r="7045" spans="1:9">
      <c r="A7045" s="1" t="s">
        <v>16</v>
      </c>
      <c r="B7045" s="1" t="s">
        <v>1111</v>
      </c>
      <c r="C7045" t="str">
        <f t="shared" si="110"/>
        <v xml:space="preserve"> </v>
      </c>
      <c r="D7045" s="1">
        <v>1</v>
      </c>
      <c r="E7045" s="1">
        <v>1</v>
      </c>
      <c r="F7045" s="1" t="s">
        <v>1112</v>
      </c>
      <c r="G7045" s="3"/>
      <c r="H7045" s="3">
        <v>0</v>
      </c>
      <c r="I7045" s="9"/>
    </row>
    <row r="7046" spans="1:9">
      <c r="A7046" t="s">
        <v>16</v>
      </c>
      <c r="B7046" t="s">
        <v>1111</v>
      </c>
      <c r="C7046" t="str">
        <f t="shared" si="110"/>
        <v xml:space="preserve"> </v>
      </c>
      <c r="D7046">
        <v>1</v>
      </c>
      <c r="E7046">
        <v>1</v>
      </c>
      <c r="F7046" t="s">
        <v>1112</v>
      </c>
      <c r="G7046" s="3"/>
      <c r="H7046" s="3">
        <v>0</v>
      </c>
      <c r="I7046" s="9"/>
    </row>
    <row r="7047" spans="1:9">
      <c r="A7047" s="1" t="s">
        <v>16</v>
      </c>
      <c r="B7047" s="1" t="s">
        <v>1111</v>
      </c>
      <c r="C7047" t="str">
        <f t="shared" si="110"/>
        <v xml:space="preserve"> </v>
      </c>
      <c r="D7047" s="1">
        <v>1</v>
      </c>
      <c r="E7047" s="1">
        <v>1</v>
      </c>
      <c r="F7047" s="1" t="s">
        <v>1112</v>
      </c>
      <c r="G7047" s="3"/>
      <c r="H7047" s="3">
        <v>0</v>
      </c>
      <c r="I7047" s="9"/>
    </row>
    <row r="7048" spans="1:9">
      <c r="A7048" t="s">
        <v>16</v>
      </c>
      <c r="B7048" t="s">
        <v>1111</v>
      </c>
      <c r="C7048" t="str">
        <f t="shared" si="110"/>
        <v xml:space="preserve"> </v>
      </c>
      <c r="D7048">
        <v>1</v>
      </c>
      <c r="E7048">
        <v>1</v>
      </c>
      <c r="F7048" t="s">
        <v>1112</v>
      </c>
      <c r="G7048" s="3"/>
      <c r="H7048" s="3">
        <v>0</v>
      </c>
      <c r="I7048" s="9"/>
    </row>
    <row r="7049" spans="1:9">
      <c r="A7049" s="1" t="s">
        <v>16</v>
      </c>
      <c r="B7049" s="1" t="s">
        <v>1111</v>
      </c>
      <c r="C7049" t="str">
        <f t="shared" si="110"/>
        <v xml:space="preserve"> </v>
      </c>
      <c r="D7049" s="1">
        <v>1</v>
      </c>
      <c r="E7049" s="1">
        <v>1</v>
      </c>
      <c r="F7049" s="1" t="s">
        <v>1112</v>
      </c>
      <c r="G7049" s="3"/>
      <c r="H7049" s="3">
        <v>0</v>
      </c>
      <c r="I7049" s="9"/>
    </row>
    <row r="7050" spans="1:9">
      <c r="A7050" t="s">
        <v>16</v>
      </c>
      <c r="B7050" t="s">
        <v>1111</v>
      </c>
      <c r="C7050" t="str">
        <f t="shared" si="110"/>
        <v xml:space="preserve"> </v>
      </c>
      <c r="D7050">
        <v>1</v>
      </c>
      <c r="E7050">
        <v>1</v>
      </c>
      <c r="F7050" t="s">
        <v>1112</v>
      </c>
      <c r="G7050" s="3"/>
      <c r="H7050" s="3">
        <v>0</v>
      </c>
      <c r="I7050" s="9"/>
    </row>
    <row r="7051" spans="1:9">
      <c r="A7051" s="1" t="s">
        <v>16</v>
      </c>
      <c r="B7051" s="1" t="s">
        <v>1111</v>
      </c>
      <c r="C7051" t="str">
        <f t="shared" si="110"/>
        <v xml:space="preserve"> </v>
      </c>
      <c r="D7051" s="1">
        <v>1</v>
      </c>
      <c r="E7051" s="1">
        <v>1</v>
      </c>
      <c r="F7051" s="1" t="s">
        <v>1112</v>
      </c>
      <c r="G7051" s="3"/>
      <c r="H7051" s="3">
        <v>0</v>
      </c>
      <c r="I7051" s="9"/>
    </row>
    <row r="7052" spans="1:9">
      <c r="A7052" t="s">
        <v>16</v>
      </c>
      <c r="B7052" t="s">
        <v>1111</v>
      </c>
      <c r="C7052" t="str">
        <f t="shared" si="110"/>
        <v xml:space="preserve"> </v>
      </c>
      <c r="D7052">
        <v>1</v>
      </c>
      <c r="E7052">
        <v>1</v>
      </c>
      <c r="F7052" t="s">
        <v>1112</v>
      </c>
      <c r="G7052" s="3"/>
      <c r="H7052" s="3">
        <v>0</v>
      </c>
      <c r="I7052" s="9"/>
    </row>
    <row r="7053" spans="1:9">
      <c r="A7053" s="1" t="s">
        <v>16</v>
      </c>
      <c r="B7053" s="1" t="s">
        <v>1111</v>
      </c>
      <c r="C7053" t="str">
        <f t="shared" si="110"/>
        <v xml:space="preserve"> </v>
      </c>
      <c r="D7053" s="1">
        <v>1</v>
      </c>
      <c r="E7053" s="1">
        <v>1</v>
      </c>
      <c r="F7053" s="1" t="s">
        <v>1112</v>
      </c>
      <c r="G7053" s="3"/>
      <c r="H7053" s="3">
        <v>0</v>
      </c>
      <c r="I7053" s="9"/>
    </row>
    <row r="7054" spans="1:9">
      <c r="A7054" t="s">
        <v>16</v>
      </c>
      <c r="B7054" t="s">
        <v>1111</v>
      </c>
      <c r="C7054" t="str">
        <f t="shared" si="110"/>
        <v xml:space="preserve"> </v>
      </c>
      <c r="D7054">
        <v>1</v>
      </c>
      <c r="E7054">
        <v>1</v>
      </c>
      <c r="F7054" t="s">
        <v>1112</v>
      </c>
      <c r="G7054" s="3"/>
      <c r="H7054" s="3">
        <v>0</v>
      </c>
      <c r="I7054" s="9"/>
    </row>
    <row r="7055" spans="1:9">
      <c r="A7055" s="1" t="s">
        <v>16</v>
      </c>
      <c r="B7055" s="1" t="s">
        <v>1111</v>
      </c>
      <c r="C7055" t="str">
        <f t="shared" si="110"/>
        <v xml:space="preserve"> </v>
      </c>
      <c r="D7055" s="1">
        <v>1</v>
      </c>
      <c r="E7055" s="1">
        <v>1</v>
      </c>
      <c r="F7055" s="1" t="s">
        <v>1112</v>
      </c>
      <c r="G7055" s="3"/>
      <c r="H7055" s="3">
        <v>0</v>
      </c>
      <c r="I7055" s="9"/>
    </row>
    <row r="7056" spans="1:9">
      <c r="A7056" t="s">
        <v>16</v>
      </c>
      <c r="B7056" t="s">
        <v>1111</v>
      </c>
      <c r="C7056" t="str">
        <f t="shared" si="110"/>
        <v>1522</v>
      </c>
      <c r="D7056">
        <v>1</v>
      </c>
      <c r="E7056">
        <v>1</v>
      </c>
      <c r="F7056" t="s">
        <v>1112</v>
      </c>
      <c r="G7056" t="s">
        <v>15</v>
      </c>
      <c r="H7056" s="2">
        <f>H7040-SUMIF(G7041:G7055,"&lt;&gt;",H7041:H7055)</f>
        <v>54</v>
      </c>
    </row>
    <row r="7057" spans="1:9">
      <c r="A7057" s="1"/>
      <c r="B7057" s="1"/>
      <c r="C7057" t="str">
        <f t="shared" si="110"/>
        <v xml:space="preserve"> </v>
      </c>
      <c r="D7057" s="1"/>
      <c r="E7057" s="1"/>
      <c r="F7057" s="1"/>
      <c r="G7057" s="1"/>
      <c r="H7057" s="1"/>
      <c r="I7057" s="43"/>
    </row>
    <row r="7058" spans="1:9">
      <c r="A7058" t="s">
        <v>34</v>
      </c>
      <c r="B7058" t="s">
        <v>1114</v>
      </c>
      <c r="C7058" t="str">
        <f t="shared" si="110"/>
        <v xml:space="preserve"> </v>
      </c>
      <c r="D7058">
        <v>3</v>
      </c>
      <c r="E7058">
        <v>2</v>
      </c>
      <c r="F7058" t="s">
        <v>1115</v>
      </c>
      <c r="G7058" t="s">
        <v>13</v>
      </c>
      <c r="H7058" s="2">
        <f>VLOOKUP(B7058,'uc_2024-25'!D:U, 18, FALSE)</f>
        <v>56</v>
      </c>
      <c r="I7058" s="9"/>
    </row>
    <row r="7059" spans="1:9">
      <c r="A7059" s="1" t="s">
        <v>34</v>
      </c>
      <c r="B7059" s="1" t="s">
        <v>1114</v>
      </c>
      <c r="C7059" t="str">
        <f t="shared" si="110"/>
        <v xml:space="preserve"> </v>
      </c>
      <c r="D7059" s="1">
        <v>3</v>
      </c>
      <c r="E7059" s="1">
        <v>2</v>
      </c>
      <c r="F7059" s="1" t="s">
        <v>1115</v>
      </c>
      <c r="G7059" s="4" t="str">
        <f>VLOOKUP(B7058,'uc_2024-25'!D:AB, 25, FALSE)</f>
        <v>José Afonso Rodrigues Graça</v>
      </c>
      <c r="H7059" s="3">
        <v>56</v>
      </c>
      <c r="I7059" s="9"/>
    </row>
    <row r="7060" spans="1:9">
      <c r="A7060" t="s">
        <v>34</v>
      </c>
      <c r="B7060" t="s">
        <v>1114</v>
      </c>
      <c r="C7060" t="str">
        <f t="shared" si="110"/>
        <v xml:space="preserve"> </v>
      </c>
      <c r="D7060">
        <v>3</v>
      </c>
      <c r="E7060">
        <v>2</v>
      </c>
      <c r="F7060" t="s">
        <v>1115</v>
      </c>
      <c r="G7060" s="3"/>
      <c r="H7060" s="3">
        <v>0</v>
      </c>
      <c r="I7060" s="9"/>
    </row>
    <row r="7061" spans="1:9">
      <c r="A7061" s="1" t="s">
        <v>34</v>
      </c>
      <c r="B7061" s="1" t="s">
        <v>1114</v>
      </c>
      <c r="C7061" t="str">
        <f t="shared" si="110"/>
        <v xml:space="preserve"> </v>
      </c>
      <c r="D7061" s="1">
        <v>3</v>
      </c>
      <c r="E7061" s="1">
        <v>2</v>
      </c>
      <c r="F7061" s="1" t="s">
        <v>1115</v>
      </c>
      <c r="G7061" s="3"/>
      <c r="H7061" s="3">
        <v>0</v>
      </c>
      <c r="I7061" s="9"/>
    </row>
    <row r="7062" spans="1:9">
      <c r="A7062" t="s">
        <v>34</v>
      </c>
      <c r="B7062" t="s">
        <v>1114</v>
      </c>
      <c r="C7062" t="str">
        <f t="shared" si="110"/>
        <v xml:space="preserve"> </v>
      </c>
      <c r="D7062">
        <v>3</v>
      </c>
      <c r="E7062">
        <v>2</v>
      </c>
      <c r="F7062" t="s">
        <v>1115</v>
      </c>
      <c r="G7062" s="3"/>
      <c r="H7062" s="3">
        <v>0</v>
      </c>
      <c r="I7062" s="9"/>
    </row>
    <row r="7063" spans="1:9">
      <c r="A7063" s="1" t="s">
        <v>34</v>
      </c>
      <c r="B7063" s="1" t="s">
        <v>1114</v>
      </c>
      <c r="C7063" t="str">
        <f t="shared" si="110"/>
        <v xml:space="preserve"> </v>
      </c>
      <c r="D7063" s="1">
        <v>3</v>
      </c>
      <c r="E7063" s="1">
        <v>2</v>
      </c>
      <c r="F7063" s="1" t="s">
        <v>1115</v>
      </c>
      <c r="G7063" s="3"/>
      <c r="H7063" s="3">
        <v>0</v>
      </c>
      <c r="I7063" s="9"/>
    </row>
    <row r="7064" spans="1:9">
      <c r="A7064" t="s">
        <v>34</v>
      </c>
      <c r="B7064" t="s">
        <v>1114</v>
      </c>
      <c r="C7064" t="str">
        <f t="shared" si="110"/>
        <v xml:space="preserve"> </v>
      </c>
      <c r="D7064">
        <v>3</v>
      </c>
      <c r="E7064">
        <v>2</v>
      </c>
      <c r="F7064" t="s">
        <v>1115</v>
      </c>
      <c r="G7064" s="3"/>
      <c r="H7064" s="3">
        <v>0</v>
      </c>
      <c r="I7064" s="9"/>
    </row>
    <row r="7065" spans="1:9">
      <c r="A7065" s="1" t="s">
        <v>34</v>
      </c>
      <c r="B7065" s="1" t="s">
        <v>1114</v>
      </c>
      <c r="C7065" t="str">
        <f t="shared" si="110"/>
        <v xml:space="preserve"> </v>
      </c>
      <c r="D7065" s="1">
        <v>3</v>
      </c>
      <c r="E7065" s="1">
        <v>2</v>
      </c>
      <c r="F7065" s="1" t="s">
        <v>1115</v>
      </c>
      <c r="G7065" s="3"/>
      <c r="H7065" s="3">
        <v>0</v>
      </c>
      <c r="I7065" s="9"/>
    </row>
    <row r="7066" spans="1:9">
      <c r="A7066" t="s">
        <v>34</v>
      </c>
      <c r="B7066" t="s">
        <v>1114</v>
      </c>
      <c r="C7066" t="str">
        <f t="shared" si="110"/>
        <v xml:space="preserve"> </v>
      </c>
      <c r="D7066">
        <v>3</v>
      </c>
      <c r="E7066">
        <v>2</v>
      </c>
      <c r="F7066" t="s">
        <v>1115</v>
      </c>
      <c r="G7066" s="3"/>
      <c r="H7066" s="3">
        <v>0</v>
      </c>
      <c r="I7066" s="9"/>
    </row>
    <row r="7067" spans="1:9">
      <c r="A7067" s="1" t="s">
        <v>34</v>
      </c>
      <c r="B7067" s="1" t="s">
        <v>1114</v>
      </c>
      <c r="C7067" t="str">
        <f t="shared" si="110"/>
        <v xml:space="preserve"> </v>
      </c>
      <c r="D7067" s="1">
        <v>3</v>
      </c>
      <c r="E7067" s="1">
        <v>2</v>
      </c>
      <c r="F7067" s="1" t="s">
        <v>1115</v>
      </c>
      <c r="G7067" s="3"/>
      <c r="H7067" s="3">
        <v>0</v>
      </c>
      <c r="I7067" s="9"/>
    </row>
    <row r="7068" spans="1:9">
      <c r="A7068" t="s">
        <v>34</v>
      </c>
      <c r="B7068" t="s">
        <v>1114</v>
      </c>
      <c r="C7068" t="str">
        <f t="shared" si="110"/>
        <v xml:space="preserve"> </v>
      </c>
      <c r="D7068">
        <v>3</v>
      </c>
      <c r="E7068">
        <v>2</v>
      </c>
      <c r="F7068" t="s">
        <v>1115</v>
      </c>
      <c r="G7068" s="3"/>
      <c r="H7068" s="3">
        <v>0</v>
      </c>
      <c r="I7068" s="9"/>
    </row>
    <row r="7069" spans="1:9">
      <c r="A7069" s="1" t="s">
        <v>34</v>
      </c>
      <c r="B7069" s="1" t="s">
        <v>1114</v>
      </c>
      <c r="C7069" t="str">
        <f t="shared" si="110"/>
        <v xml:space="preserve"> </v>
      </c>
      <c r="D7069" s="1">
        <v>3</v>
      </c>
      <c r="E7069" s="1">
        <v>2</v>
      </c>
      <c r="F7069" s="1" t="s">
        <v>1115</v>
      </c>
      <c r="G7069" s="3"/>
      <c r="H7069" s="3">
        <v>0</v>
      </c>
      <c r="I7069" s="9"/>
    </row>
    <row r="7070" spans="1:9">
      <c r="A7070" t="s">
        <v>34</v>
      </c>
      <c r="B7070" t="s">
        <v>1114</v>
      </c>
      <c r="C7070" t="str">
        <f t="shared" si="110"/>
        <v xml:space="preserve"> </v>
      </c>
      <c r="D7070">
        <v>3</v>
      </c>
      <c r="E7070">
        <v>2</v>
      </c>
      <c r="F7070" t="s">
        <v>1115</v>
      </c>
      <c r="G7070" s="3"/>
      <c r="H7070" s="3">
        <v>0</v>
      </c>
      <c r="I7070" s="9"/>
    </row>
    <row r="7071" spans="1:9">
      <c r="A7071" s="1" t="s">
        <v>34</v>
      </c>
      <c r="B7071" s="1" t="s">
        <v>1114</v>
      </c>
      <c r="C7071" t="str">
        <f t="shared" si="110"/>
        <v xml:space="preserve"> </v>
      </c>
      <c r="D7071" s="1">
        <v>3</v>
      </c>
      <c r="E7071" s="1">
        <v>2</v>
      </c>
      <c r="F7071" s="1" t="s">
        <v>1115</v>
      </c>
      <c r="G7071" s="3"/>
      <c r="H7071" s="3">
        <v>0</v>
      </c>
      <c r="I7071" s="9"/>
    </row>
    <row r="7072" spans="1:9">
      <c r="A7072" t="s">
        <v>34</v>
      </c>
      <c r="B7072" t="s">
        <v>1114</v>
      </c>
      <c r="C7072" t="str">
        <f t="shared" si="110"/>
        <v xml:space="preserve"> </v>
      </c>
      <c r="D7072">
        <v>3</v>
      </c>
      <c r="E7072">
        <v>2</v>
      </c>
      <c r="F7072" t="s">
        <v>1115</v>
      </c>
      <c r="G7072" s="3"/>
      <c r="H7072" s="3">
        <v>0</v>
      </c>
      <c r="I7072" s="9"/>
    </row>
    <row r="7073" spans="1:9">
      <c r="A7073" s="1" t="s">
        <v>34</v>
      </c>
      <c r="B7073" s="1" t="s">
        <v>1114</v>
      </c>
      <c r="C7073" t="str">
        <f t="shared" si="110"/>
        <v xml:space="preserve"> </v>
      </c>
      <c r="D7073" s="1">
        <v>3</v>
      </c>
      <c r="E7073" s="1">
        <v>2</v>
      </c>
      <c r="F7073" s="1" t="s">
        <v>1115</v>
      </c>
      <c r="G7073" s="3"/>
      <c r="H7073" s="3">
        <v>0</v>
      </c>
      <c r="I7073" s="9"/>
    </row>
    <row r="7074" spans="1:9">
      <c r="A7074" t="s">
        <v>34</v>
      </c>
      <c r="B7074" t="s">
        <v>1114</v>
      </c>
      <c r="C7074" t="str">
        <f t="shared" si="110"/>
        <v>2597</v>
      </c>
      <c r="D7074">
        <v>3</v>
      </c>
      <c r="E7074">
        <v>2</v>
      </c>
      <c r="F7074" t="s">
        <v>1115</v>
      </c>
      <c r="G7074" t="s">
        <v>15</v>
      </c>
      <c r="H7074" s="2">
        <f>H7058-SUMIF(G7059:G7073,"&lt;&gt;",H7059:H7073)</f>
        <v>0</v>
      </c>
    </row>
    <row r="7075" spans="1:9">
      <c r="A7075" s="1"/>
      <c r="B7075" s="1"/>
      <c r="C7075" t="str">
        <f t="shared" si="110"/>
        <v xml:space="preserve"> </v>
      </c>
      <c r="D7075" s="1"/>
      <c r="E7075" s="1"/>
      <c r="F7075" s="1"/>
      <c r="G7075" s="1"/>
      <c r="H7075" s="1"/>
      <c r="I7075" s="43"/>
    </row>
    <row r="7076" spans="1:9">
      <c r="A7076" t="s">
        <v>16</v>
      </c>
      <c r="B7076" t="s">
        <v>1116</v>
      </c>
      <c r="C7076" t="str">
        <f t="shared" si="110"/>
        <v xml:space="preserve"> </v>
      </c>
      <c r="D7076" t="s">
        <v>21</v>
      </c>
      <c r="E7076">
        <v>2</v>
      </c>
      <c r="F7076" t="s">
        <v>1117</v>
      </c>
      <c r="G7076" t="s">
        <v>13</v>
      </c>
      <c r="H7076" s="2">
        <f>VLOOKUP(B7076,'uc_2024-25'!D:U, 18, FALSE)</f>
        <v>56</v>
      </c>
      <c r="I7076" s="9"/>
    </row>
    <row r="7077" spans="1:9">
      <c r="A7077" s="1" t="s">
        <v>16</v>
      </c>
      <c r="B7077" s="1" t="s">
        <v>1116</v>
      </c>
      <c r="C7077" t="str">
        <f t="shared" si="110"/>
        <v xml:space="preserve"> </v>
      </c>
      <c r="D7077" s="1" t="s">
        <v>21</v>
      </c>
      <c r="E7077" s="1">
        <v>2</v>
      </c>
      <c r="F7077" s="1" t="s">
        <v>1117</v>
      </c>
      <c r="G7077" s="4" t="str">
        <f>VLOOKUP(B7076,'uc_2024-25'!D:AB, 25, FALSE)</f>
        <v>Teresa de Jesus da Silva Matos Nolasco Crespo</v>
      </c>
      <c r="H7077" s="3">
        <v>52</v>
      </c>
      <c r="I7077" s="9"/>
    </row>
    <row r="7078" spans="1:9">
      <c r="A7078" t="s">
        <v>16</v>
      </c>
      <c r="B7078" t="s">
        <v>1116</v>
      </c>
      <c r="C7078" t="str">
        <f t="shared" si="110"/>
        <v xml:space="preserve"> </v>
      </c>
      <c r="D7078" t="s">
        <v>21</v>
      </c>
      <c r="E7078">
        <v>2</v>
      </c>
      <c r="F7078" t="s">
        <v>1117</v>
      </c>
      <c r="G7078" s="3" t="s">
        <v>649</v>
      </c>
      <c r="H7078" s="3">
        <v>4</v>
      </c>
      <c r="I7078" s="9"/>
    </row>
    <row r="7079" spans="1:9">
      <c r="A7079" s="1" t="s">
        <v>16</v>
      </c>
      <c r="B7079" s="1" t="s">
        <v>1116</v>
      </c>
      <c r="C7079" t="str">
        <f t="shared" si="110"/>
        <v xml:space="preserve"> </v>
      </c>
      <c r="D7079" s="1" t="s">
        <v>21</v>
      </c>
      <c r="E7079" s="1">
        <v>2</v>
      </c>
      <c r="F7079" s="1" t="s">
        <v>1117</v>
      </c>
      <c r="G7079" s="3"/>
      <c r="H7079" s="3">
        <v>0</v>
      </c>
      <c r="I7079" s="9"/>
    </row>
    <row r="7080" spans="1:9">
      <c r="A7080" t="s">
        <v>16</v>
      </c>
      <c r="B7080" t="s">
        <v>1116</v>
      </c>
      <c r="C7080" t="str">
        <f t="shared" si="110"/>
        <v xml:space="preserve"> </v>
      </c>
      <c r="D7080" t="s">
        <v>21</v>
      </c>
      <c r="E7080">
        <v>2</v>
      </c>
      <c r="F7080" t="s">
        <v>1117</v>
      </c>
      <c r="G7080" s="3"/>
      <c r="H7080" s="3">
        <v>0</v>
      </c>
      <c r="I7080" s="9"/>
    </row>
    <row r="7081" spans="1:9">
      <c r="A7081" s="1" t="s">
        <v>16</v>
      </c>
      <c r="B7081" s="1" t="s">
        <v>1116</v>
      </c>
      <c r="C7081" t="str">
        <f t="shared" si="110"/>
        <v xml:space="preserve"> </v>
      </c>
      <c r="D7081" s="1" t="s">
        <v>21</v>
      </c>
      <c r="E7081" s="1">
        <v>2</v>
      </c>
      <c r="F7081" s="1" t="s">
        <v>1117</v>
      </c>
      <c r="G7081" s="3"/>
      <c r="H7081" s="3">
        <v>0</v>
      </c>
      <c r="I7081" s="9"/>
    </row>
    <row r="7082" spans="1:9">
      <c r="A7082" t="s">
        <v>16</v>
      </c>
      <c r="B7082" t="s">
        <v>1116</v>
      </c>
      <c r="C7082" t="str">
        <f t="shared" si="110"/>
        <v xml:space="preserve"> </v>
      </c>
      <c r="D7082" t="s">
        <v>21</v>
      </c>
      <c r="E7082">
        <v>2</v>
      </c>
      <c r="F7082" t="s">
        <v>1117</v>
      </c>
      <c r="G7082" s="3"/>
      <c r="H7082" s="3">
        <v>0</v>
      </c>
      <c r="I7082" s="9"/>
    </row>
    <row r="7083" spans="1:9">
      <c r="A7083" s="1" t="s">
        <v>16</v>
      </c>
      <c r="B7083" s="1" t="s">
        <v>1116</v>
      </c>
      <c r="C7083" t="str">
        <f t="shared" si="110"/>
        <v xml:space="preserve"> </v>
      </c>
      <c r="D7083" s="1" t="s">
        <v>21</v>
      </c>
      <c r="E7083" s="1">
        <v>2</v>
      </c>
      <c r="F7083" s="1" t="s">
        <v>1117</v>
      </c>
      <c r="G7083" s="3"/>
      <c r="H7083" s="3">
        <v>0</v>
      </c>
      <c r="I7083" s="9"/>
    </row>
    <row r="7084" spans="1:9">
      <c r="A7084" t="s">
        <v>16</v>
      </c>
      <c r="B7084" t="s">
        <v>1116</v>
      </c>
      <c r="C7084" t="str">
        <f t="shared" si="110"/>
        <v xml:space="preserve"> </v>
      </c>
      <c r="D7084" t="s">
        <v>21</v>
      </c>
      <c r="E7084">
        <v>2</v>
      </c>
      <c r="F7084" t="s">
        <v>1117</v>
      </c>
      <c r="G7084" s="3"/>
      <c r="H7084" s="3">
        <v>0</v>
      </c>
      <c r="I7084" s="9"/>
    </row>
    <row r="7085" spans="1:9">
      <c r="A7085" s="1" t="s">
        <v>16</v>
      </c>
      <c r="B7085" s="1" t="s">
        <v>1116</v>
      </c>
      <c r="C7085" t="str">
        <f t="shared" si="110"/>
        <v xml:space="preserve"> </v>
      </c>
      <c r="D7085" s="1" t="s">
        <v>21</v>
      </c>
      <c r="E7085" s="1">
        <v>2</v>
      </c>
      <c r="F7085" s="1" t="s">
        <v>1117</v>
      </c>
      <c r="G7085" s="3"/>
      <c r="H7085" s="3">
        <v>0</v>
      </c>
      <c r="I7085" s="9"/>
    </row>
    <row r="7086" spans="1:9">
      <c r="A7086" t="s">
        <v>16</v>
      </c>
      <c r="B7086" t="s">
        <v>1116</v>
      </c>
      <c r="C7086" t="str">
        <f t="shared" si="110"/>
        <v xml:space="preserve"> </v>
      </c>
      <c r="D7086" t="s">
        <v>21</v>
      </c>
      <c r="E7086">
        <v>2</v>
      </c>
      <c r="F7086" t="s">
        <v>1117</v>
      </c>
      <c r="G7086" s="3"/>
      <c r="H7086" s="3">
        <v>0</v>
      </c>
      <c r="I7086" s="9"/>
    </row>
    <row r="7087" spans="1:9">
      <c r="A7087" s="1" t="s">
        <v>16</v>
      </c>
      <c r="B7087" s="1" t="s">
        <v>1116</v>
      </c>
      <c r="C7087" t="str">
        <f t="shared" si="110"/>
        <v xml:space="preserve"> </v>
      </c>
      <c r="D7087" s="1" t="s">
        <v>21</v>
      </c>
      <c r="E7087" s="1">
        <v>2</v>
      </c>
      <c r="F7087" s="1" t="s">
        <v>1117</v>
      </c>
      <c r="G7087" s="3"/>
      <c r="H7087" s="3">
        <v>0</v>
      </c>
      <c r="I7087" s="9"/>
    </row>
    <row r="7088" spans="1:9">
      <c r="A7088" t="s">
        <v>16</v>
      </c>
      <c r="B7088" t="s">
        <v>1116</v>
      </c>
      <c r="C7088" t="str">
        <f t="shared" si="110"/>
        <v xml:space="preserve"> </v>
      </c>
      <c r="D7088" t="s">
        <v>21</v>
      </c>
      <c r="E7088">
        <v>2</v>
      </c>
      <c r="F7088" t="s">
        <v>1117</v>
      </c>
      <c r="G7088" s="3"/>
      <c r="H7088" s="3">
        <v>0</v>
      </c>
      <c r="I7088" s="9"/>
    </row>
    <row r="7089" spans="1:9">
      <c r="A7089" s="1" t="s">
        <v>16</v>
      </c>
      <c r="B7089" s="1" t="s">
        <v>1116</v>
      </c>
      <c r="C7089" t="str">
        <f t="shared" si="110"/>
        <v xml:space="preserve"> </v>
      </c>
      <c r="D7089" s="1" t="s">
        <v>21</v>
      </c>
      <c r="E7089" s="1">
        <v>2</v>
      </c>
      <c r="F7089" s="1" t="s">
        <v>1117</v>
      </c>
      <c r="G7089" s="3"/>
      <c r="H7089" s="3">
        <v>0</v>
      </c>
      <c r="I7089" s="9"/>
    </row>
    <row r="7090" spans="1:9">
      <c r="A7090" t="s">
        <v>16</v>
      </c>
      <c r="B7090" t="s">
        <v>1116</v>
      </c>
      <c r="C7090" t="str">
        <f t="shared" si="110"/>
        <v xml:space="preserve"> </v>
      </c>
      <c r="D7090" t="s">
        <v>21</v>
      </c>
      <c r="E7090">
        <v>2</v>
      </c>
      <c r="F7090" t="s">
        <v>1117</v>
      </c>
      <c r="G7090" s="3"/>
      <c r="H7090" s="3">
        <v>0</v>
      </c>
      <c r="I7090" s="9"/>
    </row>
    <row r="7091" spans="1:9">
      <c r="A7091" s="1" t="s">
        <v>16</v>
      </c>
      <c r="B7091" s="1" t="s">
        <v>1116</v>
      </c>
      <c r="C7091" t="str">
        <f t="shared" si="110"/>
        <v xml:space="preserve"> </v>
      </c>
      <c r="D7091" s="1" t="s">
        <v>21</v>
      </c>
      <c r="E7091" s="1">
        <v>2</v>
      </c>
      <c r="F7091" s="1" t="s">
        <v>1117</v>
      </c>
      <c r="G7091" s="3"/>
      <c r="H7091" s="3">
        <v>0</v>
      </c>
      <c r="I7091" s="9"/>
    </row>
    <row r="7092" spans="1:9">
      <c r="A7092" t="s">
        <v>16</v>
      </c>
      <c r="B7092" t="s">
        <v>1116</v>
      </c>
      <c r="C7092" t="str">
        <f t="shared" si="110"/>
        <v>10084</v>
      </c>
      <c r="D7092" t="s">
        <v>21</v>
      </c>
      <c r="E7092">
        <v>2</v>
      </c>
      <c r="F7092" t="s">
        <v>1117</v>
      </c>
      <c r="G7092" t="s">
        <v>15</v>
      </c>
      <c r="H7092" s="2">
        <f>H7076-SUMIF(G7077:G7091,"&lt;&gt;",H7077:H7091)</f>
        <v>0</v>
      </c>
    </row>
    <row r="7093" spans="1:9">
      <c r="A7093" s="1"/>
      <c r="B7093" s="1"/>
      <c r="C7093" t="str">
        <f t="shared" si="110"/>
        <v xml:space="preserve"> </v>
      </c>
      <c r="D7093" s="1"/>
      <c r="E7093" s="1"/>
      <c r="F7093" s="1"/>
      <c r="G7093" s="1"/>
      <c r="H7093" s="1"/>
      <c r="I7093" s="43"/>
    </row>
    <row r="7094" spans="1:9" ht="29.25">
      <c r="A7094" t="s">
        <v>16</v>
      </c>
      <c r="B7094" t="s">
        <v>1118</v>
      </c>
      <c r="C7094" t="str">
        <f t="shared" si="110"/>
        <v xml:space="preserve"> </v>
      </c>
      <c r="D7094">
        <v>1</v>
      </c>
      <c r="E7094">
        <v>2</v>
      </c>
      <c r="F7094" t="s">
        <v>1119</v>
      </c>
      <c r="G7094" t="s">
        <v>13</v>
      </c>
      <c r="H7094" s="2">
        <f>VLOOKUP(B7094,'uc_2024-25'!D:U, 18, FALSE)</f>
        <v>28</v>
      </c>
      <c r="I7094" s="47" t="s">
        <v>1120</v>
      </c>
    </row>
    <row r="7095" spans="1:9">
      <c r="A7095" s="1" t="s">
        <v>16</v>
      </c>
      <c r="B7095" s="1" t="s">
        <v>1118</v>
      </c>
      <c r="C7095" t="str">
        <f t="shared" si="110"/>
        <v xml:space="preserve"> </v>
      </c>
      <c r="D7095" s="1">
        <v>1</v>
      </c>
      <c r="E7095" s="1">
        <v>2</v>
      </c>
      <c r="F7095" s="1" t="s">
        <v>1119</v>
      </c>
      <c r="G7095" s="4" t="str">
        <f>VLOOKUP(B7094,'uc_2024-25'!D:AB, 25, FALSE)</f>
        <v>Maria Teresa Gomes Afonso do Paço</v>
      </c>
      <c r="H7095" s="3">
        <v>28</v>
      </c>
      <c r="I7095" s="9"/>
    </row>
    <row r="7096" spans="1:9">
      <c r="A7096" t="s">
        <v>16</v>
      </c>
      <c r="B7096" t="s">
        <v>1118</v>
      </c>
      <c r="C7096" t="str">
        <f t="shared" si="110"/>
        <v xml:space="preserve"> </v>
      </c>
      <c r="D7096">
        <v>1</v>
      </c>
      <c r="E7096">
        <v>2</v>
      </c>
      <c r="F7096" t="s">
        <v>1119</v>
      </c>
      <c r="G7096" s="3"/>
      <c r="H7096" s="3">
        <v>0</v>
      </c>
      <c r="I7096" s="9"/>
    </row>
    <row r="7097" spans="1:9">
      <c r="A7097" s="1" t="s">
        <v>16</v>
      </c>
      <c r="B7097" s="1" t="s">
        <v>1118</v>
      </c>
      <c r="C7097" t="str">
        <f t="shared" si="110"/>
        <v xml:space="preserve"> </v>
      </c>
      <c r="D7097" s="1">
        <v>1</v>
      </c>
      <c r="E7097" s="1">
        <v>2</v>
      </c>
      <c r="F7097" s="1" t="s">
        <v>1119</v>
      </c>
      <c r="G7097" s="3"/>
      <c r="H7097" s="3">
        <v>0</v>
      </c>
      <c r="I7097" s="9"/>
    </row>
    <row r="7098" spans="1:9">
      <c r="A7098" t="s">
        <v>16</v>
      </c>
      <c r="B7098" t="s">
        <v>1118</v>
      </c>
      <c r="C7098" t="str">
        <f t="shared" si="110"/>
        <v xml:space="preserve"> </v>
      </c>
      <c r="D7098">
        <v>1</v>
      </c>
      <c r="E7098">
        <v>2</v>
      </c>
      <c r="F7098" t="s">
        <v>1119</v>
      </c>
      <c r="G7098" s="3"/>
      <c r="H7098" s="3">
        <v>0</v>
      </c>
      <c r="I7098" s="9"/>
    </row>
    <row r="7099" spans="1:9">
      <c r="A7099" s="1" t="s">
        <v>16</v>
      </c>
      <c r="B7099" s="1" t="s">
        <v>1118</v>
      </c>
      <c r="C7099" t="str">
        <f t="shared" si="110"/>
        <v xml:space="preserve"> </v>
      </c>
      <c r="D7099" s="1">
        <v>1</v>
      </c>
      <c r="E7099" s="1">
        <v>2</v>
      </c>
      <c r="F7099" s="1" t="s">
        <v>1119</v>
      </c>
      <c r="G7099" s="3"/>
      <c r="H7099" s="3">
        <v>0</v>
      </c>
      <c r="I7099" s="9"/>
    </row>
    <row r="7100" spans="1:9">
      <c r="A7100" t="s">
        <v>16</v>
      </c>
      <c r="B7100" t="s">
        <v>1118</v>
      </c>
      <c r="C7100" t="str">
        <f t="shared" si="110"/>
        <v xml:space="preserve"> </v>
      </c>
      <c r="D7100">
        <v>1</v>
      </c>
      <c r="E7100">
        <v>2</v>
      </c>
      <c r="F7100" t="s">
        <v>1119</v>
      </c>
      <c r="G7100" s="3"/>
      <c r="H7100" s="3">
        <v>0</v>
      </c>
      <c r="I7100" s="9"/>
    </row>
    <row r="7101" spans="1:9">
      <c r="A7101" s="1" t="s">
        <v>16</v>
      </c>
      <c r="B7101" s="1" t="s">
        <v>1118</v>
      </c>
      <c r="C7101" t="str">
        <f t="shared" si="110"/>
        <v xml:space="preserve"> </v>
      </c>
      <c r="D7101" s="1">
        <v>1</v>
      </c>
      <c r="E7101" s="1">
        <v>2</v>
      </c>
      <c r="F7101" s="1" t="s">
        <v>1119</v>
      </c>
      <c r="G7101" s="3"/>
      <c r="H7101" s="3">
        <v>0</v>
      </c>
      <c r="I7101" s="9"/>
    </row>
    <row r="7102" spans="1:9">
      <c r="A7102" t="s">
        <v>16</v>
      </c>
      <c r="B7102" t="s">
        <v>1118</v>
      </c>
      <c r="C7102" t="str">
        <f t="shared" si="110"/>
        <v xml:space="preserve"> </v>
      </c>
      <c r="D7102">
        <v>1</v>
      </c>
      <c r="E7102">
        <v>2</v>
      </c>
      <c r="F7102" t="s">
        <v>1119</v>
      </c>
      <c r="G7102" s="3"/>
      <c r="H7102" s="3">
        <v>0</v>
      </c>
      <c r="I7102" s="9"/>
    </row>
    <row r="7103" spans="1:9">
      <c r="A7103" s="1" t="s">
        <v>16</v>
      </c>
      <c r="B7103" s="1" t="s">
        <v>1118</v>
      </c>
      <c r="C7103" t="str">
        <f t="shared" si="110"/>
        <v xml:space="preserve"> </v>
      </c>
      <c r="D7103" s="1">
        <v>1</v>
      </c>
      <c r="E7103" s="1">
        <v>2</v>
      </c>
      <c r="F7103" s="1" t="s">
        <v>1119</v>
      </c>
      <c r="G7103" s="3"/>
      <c r="H7103" s="3">
        <v>0</v>
      </c>
      <c r="I7103" s="9"/>
    </row>
    <row r="7104" spans="1:9">
      <c r="A7104" t="s">
        <v>16</v>
      </c>
      <c r="B7104" t="s">
        <v>1118</v>
      </c>
      <c r="C7104" t="str">
        <f t="shared" si="110"/>
        <v xml:space="preserve"> </v>
      </c>
      <c r="D7104">
        <v>1</v>
      </c>
      <c r="E7104">
        <v>2</v>
      </c>
      <c r="F7104" t="s">
        <v>1119</v>
      </c>
      <c r="G7104" s="3"/>
      <c r="H7104" s="3">
        <v>0</v>
      </c>
      <c r="I7104" s="9"/>
    </row>
    <row r="7105" spans="1:9">
      <c r="A7105" s="1" t="s">
        <v>16</v>
      </c>
      <c r="B7105" s="1" t="s">
        <v>1118</v>
      </c>
      <c r="C7105" t="str">
        <f t="shared" si="110"/>
        <v xml:space="preserve"> </v>
      </c>
      <c r="D7105" s="1">
        <v>1</v>
      </c>
      <c r="E7105" s="1">
        <v>2</v>
      </c>
      <c r="F7105" s="1" t="s">
        <v>1119</v>
      </c>
      <c r="G7105" s="3"/>
      <c r="H7105" s="3">
        <v>0</v>
      </c>
      <c r="I7105" s="9"/>
    </row>
    <row r="7106" spans="1:9">
      <c r="A7106" t="s">
        <v>16</v>
      </c>
      <c r="B7106" t="s">
        <v>1118</v>
      </c>
      <c r="C7106" t="str">
        <f t="shared" si="110"/>
        <v xml:space="preserve"> </v>
      </c>
      <c r="D7106">
        <v>1</v>
      </c>
      <c r="E7106">
        <v>2</v>
      </c>
      <c r="F7106" t="s">
        <v>1119</v>
      </c>
      <c r="G7106" s="3"/>
      <c r="H7106" s="3">
        <v>0</v>
      </c>
      <c r="I7106" s="9"/>
    </row>
    <row r="7107" spans="1:9">
      <c r="A7107" s="1" t="s">
        <v>16</v>
      </c>
      <c r="B7107" s="1" t="s">
        <v>1118</v>
      </c>
      <c r="C7107" t="str">
        <f t="shared" ref="C7107:C7170" si="111">IF(G7107="Em falta (positivo); A mais (negativo):",B7107," ")</f>
        <v xml:space="preserve"> </v>
      </c>
      <c r="D7107" s="1">
        <v>1</v>
      </c>
      <c r="E7107" s="1">
        <v>2</v>
      </c>
      <c r="F7107" s="1" t="s">
        <v>1119</v>
      </c>
      <c r="G7107" s="3"/>
      <c r="H7107" s="3">
        <v>0</v>
      </c>
      <c r="I7107" s="9"/>
    </row>
    <row r="7108" spans="1:9">
      <c r="A7108" t="s">
        <v>16</v>
      </c>
      <c r="B7108" t="s">
        <v>1118</v>
      </c>
      <c r="C7108" t="str">
        <f t="shared" si="111"/>
        <v xml:space="preserve"> </v>
      </c>
      <c r="D7108">
        <v>1</v>
      </c>
      <c r="E7108">
        <v>2</v>
      </c>
      <c r="F7108" t="s">
        <v>1119</v>
      </c>
      <c r="G7108" s="3"/>
      <c r="H7108" s="3">
        <v>0</v>
      </c>
      <c r="I7108" s="9"/>
    </row>
    <row r="7109" spans="1:9">
      <c r="A7109" s="1" t="s">
        <v>16</v>
      </c>
      <c r="B7109" s="1" t="s">
        <v>1118</v>
      </c>
      <c r="C7109" t="str">
        <f t="shared" si="111"/>
        <v xml:space="preserve"> </v>
      </c>
      <c r="D7109" s="1">
        <v>1</v>
      </c>
      <c r="E7109" s="1">
        <v>2</v>
      </c>
      <c r="F7109" s="1" t="s">
        <v>1119</v>
      </c>
      <c r="G7109" s="3"/>
      <c r="H7109" s="3">
        <v>0</v>
      </c>
      <c r="I7109" s="9"/>
    </row>
    <row r="7110" spans="1:9">
      <c r="A7110" t="s">
        <v>16</v>
      </c>
      <c r="B7110" t="s">
        <v>1118</v>
      </c>
      <c r="C7110" t="str">
        <f t="shared" si="111"/>
        <v>1612</v>
      </c>
      <c r="D7110">
        <v>1</v>
      </c>
      <c r="E7110">
        <v>2</v>
      </c>
      <c r="F7110" t="s">
        <v>1119</v>
      </c>
      <c r="G7110" t="s">
        <v>15</v>
      </c>
      <c r="H7110" s="2">
        <f>H7094-SUMIF(G7095:G7109,"&lt;&gt;",H7095:H7109)</f>
        <v>0</v>
      </c>
    </row>
    <row r="7111" spans="1:9">
      <c r="A7111" s="1"/>
      <c r="B7111" s="1"/>
      <c r="C7111" t="str">
        <f t="shared" si="111"/>
        <v xml:space="preserve"> </v>
      </c>
      <c r="D7111" s="1"/>
      <c r="E7111" s="1"/>
      <c r="F7111" s="1"/>
      <c r="G7111" s="1"/>
      <c r="H7111" s="1"/>
      <c r="I7111" s="43"/>
    </row>
    <row r="7112" spans="1:9" ht="29.25">
      <c r="A7112" t="s">
        <v>34</v>
      </c>
      <c r="B7112" t="s">
        <v>1121</v>
      </c>
      <c r="C7112" t="str">
        <f t="shared" si="111"/>
        <v xml:space="preserve"> </v>
      </c>
      <c r="D7112">
        <v>3</v>
      </c>
      <c r="E7112">
        <v>2</v>
      </c>
      <c r="F7112" t="s">
        <v>1122</v>
      </c>
      <c r="G7112" t="s">
        <v>13</v>
      </c>
      <c r="H7112" s="2">
        <f>VLOOKUP(B7112,'uc_2024-25'!D:U, 18, FALSE)</f>
        <v>112</v>
      </c>
      <c r="I7112" s="53" t="s">
        <v>1123</v>
      </c>
    </row>
    <row r="7113" spans="1:9">
      <c r="A7113" s="1" t="s">
        <v>34</v>
      </c>
      <c r="B7113" s="1" t="s">
        <v>1121</v>
      </c>
      <c r="C7113" t="str">
        <f t="shared" si="111"/>
        <v xml:space="preserve"> </v>
      </c>
      <c r="D7113" s="1">
        <v>3</v>
      </c>
      <c r="E7113" s="1">
        <v>2</v>
      </c>
      <c r="F7113" s="1" t="s">
        <v>1122</v>
      </c>
      <c r="G7113" s="4" t="str">
        <f>VLOOKUP(B7112,'uc_2024-25'!D:AB, 25, FALSE)</f>
        <v>Joaquim Miguel Rangel da Cunha Costa</v>
      </c>
      <c r="H7113" s="3">
        <v>35</v>
      </c>
      <c r="I7113" s="9"/>
    </row>
    <row r="7114" spans="1:9">
      <c r="A7114" t="s">
        <v>34</v>
      </c>
      <c r="B7114" t="s">
        <v>1121</v>
      </c>
      <c r="C7114" t="str">
        <f t="shared" si="111"/>
        <v xml:space="preserve"> </v>
      </c>
      <c r="D7114">
        <v>3</v>
      </c>
      <c r="E7114">
        <v>2</v>
      </c>
      <c r="F7114" t="s">
        <v>1122</v>
      </c>
      <c r="G7114" s="3" t="s">
        <v>197</v>
      </c>
      <c r="H7114" s="3">
        <v>34</v>
      </c>
      <c r="I7114" s="9"/>
    </row>
    <row r="7115" spans="1:9">
      <c r="A7115" s="1" t="s">
        <v>34</v>
      </c>
      <c r="B7115" s="1" t="s">
        <v>1121</v>
      </c>
      <c r="C7115" t="str">
        <f t="shared" si="111"/>
        <v xml:space="preserve"> </v>
      </c>
      <c r="D7115" s="1">
        <v>3</v>
      </c>
      <c r="E7115" s="1">
        <v>2</v>
      </c>
      <c r="F7115" s="1" t="s">
        <v>1122</v>
      </c>
      <c r="G7115" s="3" t="s">
        <v>207</v>
      </c>
      <c r="H7115" s="3">
        <v>33</v>
      </c>
      <c r="I7115" s="9"/>
    </row>
    <row r="7116" spans="1:9" ht="30.75">
      <c r="A7116" t="s">
        <v>34</v>
      </c>
      <c r="B7116" t="s">
        <v>1121</v>
      </c>
      <c r="C7116" t="str">
        <f t="shared" si="111"/>
        <v xml:space="preserve"> </v>
      </c>
      <c r="D7116">
        <v>3</v>
      </c>
      <c r="E7116">
        <v>2</v>
      </c>
      <c r="F7116" t="s">
        <v>1122</v>
      </c>
      <c r="G7116" s="3" t="s">
        <v>471</v>
      </c>
      <c r="H7116" s="3">
        <v>8</v>
      </c>
      <c r="I7116" s="9" t="s">
        <v>1124</v>
      </c>
    </row>
    <row r="7117" spans="1:9">
      <c r="A7117" s="1" t="s">
        <v>34</v>
      </c>
      <c r="B7117" s="1" t="s">
        <v>1121</v>
      </c>
      <c r="C7117" t="str">
        <f t="shared" si="111"/>
        <v xml:space="preserve"> </v>
      </c>
      <c r="D7117" s="1">
        <v>3</v>
      </c>
      <c r="E7117" s="1">
        <v>2</v>
      </c>
      <c r="F7117" s="1" t="s">
        <v>1122</v>
      </c>
      <c r="G7117" s="3" t="s">
        <v>1098</v>
      </c>
      <c r="H7117" s="3">
        <v>2</v>
      </c>
      <c r="I7117" s="9"/>
    </row>
    <row r="7118" spans="1:9">
      <c r="A7118" t="s">
        <v>34</v>
      </c>
      <c r="B7118" t="s">
        <v>1121</v>
      </c>
      <c r="C7118" t="str">
        <f t="shared" si="111"/>
        <v xml:space="preserve"> </v>
      </c>
      <c r="D7118">
        <v>3</v>
      </c>
      <c r="E7118">
        <v>2</v>
      </c>
      <c r="F7118" t="s">
        <v>1122</v>
      </c>
      <c r="G7118" s="3"/>
      <c r="H7118" s="3">
        <v>0</v>
      </c>
      <c r="I7118" s="9"/>
    </row>
    <row r="7119" spans="1:9">
      <c r="A7119" s="1" t="s">
        <v>34</v>
      </c>
      <c r="B7119" s="1" t="s">
        <v>1121</v>
      </c>
      <c r="C7119" t="str">
        <f t="shared" si="111"/>
        <v xml:space="preserve"> </v>
      </c>
      <c r="D7119" s="1">
        <v>3</v>
      </c>
      <c r="E7119" s="1">
        <v>2</v>
      </c>
      <c r="F7119" s="1" t="s">
        <v>1122</v>
      </c>
      <c r="G7119" s="3"/>
      <c r="H7119" s="3">
        <v>0</v>
      </c>
      <c r="I7119" s="9"/>
    </row>
    <row r="7120" spans="1:9">
      <c r="A7120" t="s">
        <v>34</v>
      </c>
      <c r="B7120" t="s">
        <v>1121</v>
      </c>
      <c r="C7120" t="str">
        <f t="shared" si="111"/>
        <v xml:space="preserve"> </v>
      </c>
      <c r="D7120">
        <v>3</v>
      </c>
      <c r="E7120">
        <v>2</v>
      </c>
      <c r="F7120" t="s">
        <v>1122</v>
      </c>
      <c r="G7120" s="3"/>
      <c r="H7120" s="3">
        <v>0</v>
      </c>
      <c r="I7120" s="9"/>
    </row>
    <row r="7121" spans="1:9">
      <c r="A7121" s="1" t="s">
        <v>34</v>
      </c>
      <c r="B7121" s="1" t="s">
        <v>1121</v>
      </c>
      <c r="C7121" t="str">
        <f t="shared" si="111"/>
        <v xml:space="preserve"> </v>
      </c>
      <c r="D7121" s="1">
        <v>3</v>
      </c>
      <c r="E7121" s="1">
        <v>2</v>
      </c>
      <c r="F7121" s="1" t="s">
        <v>1122</v>
      </c>
      <c r="G7121" s="3"/>
      <c r="H7121" s="3">
        <v>0</v>
      </c>
      <c r="I7121" s="9"/>
    </row>
    <row r="7122" spans="1:9">
      <c r="A7122" t="s">
        <v>34</v>
      </c>
      <c r="B7122" t="s">
        <v>1121</v>
      </c>
      <c r="C7122" t="str">
        <f t="shared" si="111"/>
        <v xml:space="preserve"> </v>
      </c>
      <c r="D7122">
        <v>3</v>
      </c>
      <c r="E7122">
        <v>2</v>
      </c>
      <c r="F7122" t="s">
        <v>1122</v>
      </c>
      <c r="G7122" s="3"/>
      <c r="H7122" s="3">
        <v>0</v>
      </c>
      <c r="I7122" s="9"/>
    </row>
    <row r="7123" spans="1:9">
      <c r="A7123" s="1" t="s">
        <v>34</v>
      </c>
      <c r="B7123" s="1" t="s">
        <v>1121</v>
      </c>
      <c r="C7123" t="str">
        <f t="shared" si="111"/>
        <v xml:space="preserve"> </v>
      </c>
      <c r="D7123" s="1">
        <v>3</v>
      </c>
      <c r="E7123" s="1">
        <v>2</v>
      </c>
      <c r="F7123" s="1" t="s">
        <v>1122</v>
      </c>
      <c r="G7123" s="3"/>
      <c r="H7123" s="3">
        <v>0</v>
      </c>
      <c r="I7123" s="9"/>
    </row>
    <row r="7124" spans="1:9">
      <c r="A7124" t="s">
        <v>34</v>
      </c>
      <c r="B7124" t="s">
        <v>1121</v>
      </c>
      <c r="C7124" t="str">
        <f t="shared" si="111"/>
        <v xml:space="preserve"> </v>
      </c>
      <c r="D7124">
        <v>3</v>
      </c>
      <c r="E7124">
        <v>2</v>
      </c>
      <c r="F7124" t="s">
        <v>1122</v>
      </c>
      <c r="G7124" s="3"/>
      <c r="H7124" s="3">
        <v>0</v>
      </c>
      <c r="I7124" s="9"/>
    </row>
    <row r="7125" spans="1:9">
      <c r="A7125" s="1" t="s">
        <v>34</v>
      </c>
      <c r="B7125" s="1" t="s">
        <v>1121</v>
      </c>
      <c r="C7125" t="str">
        <f t="shared" si="111"/>
        <v xml:space="preserve"> </v>
      </c>
      <c r="D7125" s="1">
        <v>3</v>
      </c>
      <c r="E7125" s="1">
        <v>2</v>
      </c>
      <c r="F7125" s="1" t="s">
        <v>1122</v>
      </c>
      <c r="G7125" s="3"/>
      <c r="H7125" s="3">
        <v>0</v>
      </c>
      <c r="I7125" s="9"/>
    </row>
    <row r="7126" spans="1:9">
      <c r="A7126" t="s">
        <v>34</v>
      </c>
      <c r="B7126" t="s">
        <v>1121</v>
      </c>
      <c r="C7126" t="str">
        <f t="shared" si="111"/>
        <v xml:space="preserve"> </v>
      </c>
      <c r="D7126">
        <v>3</v>
      </c>
      <c r="E7126">
        <v>2</v>
      </c>
      <c r="F7126" t="s">
        <v>1122</v>
      </c>
      <c r="G7126" s="3"/>
      <c r="H7126" s="3">
        <v>0</v>
      </c>
      <c r="I7126" s="9"/>
    </row>
    <row r="7127" spans="1:9">
      <c r="A7127" s="1" t="s">
        <v>34</v>
      </c>
      <c r="B7127" s="1" t="s">
        <v>1121</v>
      </c>
      <c r="C7127" t="str">
        <f t="shared" si="111"/>
        <v xml:space="preserve"> </v>
      </c>
      <c r="D7127" s="1">
        <v>3</v>
      </c>
      <c r="E7127" s="1">
        <v>2</v>
      </c>
      <c r="F7127" s="1" t="s">
        <v>1122</v>
      </c>
      <c r="G7127" s="3"/>
      <c r="H7127" s="3">
        <v>0</v>
      </c>
      <c r="I7127" s="9"/>
    </row>
    <row r="7128" spans="1:9">
      <c r="A7128" t="s">
        <v>34</v>
      </c>
      <c r="B7128" t="s">
        <v>1121</v>
      </c>
      <c r="C7128" t="str">
        <f t="shared" si="111"/>
        <v>2598</v>
      </c>
      <c r="D7128">
        <v>3</v>
      </c>
      <c r="E7128">
        <v>2</v>
      </c>
      <c r="F7128" t="s">
        <v>1122</v>
      </c>
      <c r="G7128" t="s">
        <v>15</v>
      </c>
      <c r="H7128" s="2">
        <f>H7112-SUMIF(G7113:G7127,"&lt;&gt;",H7113:H7127)</f>
        <v>0</v>
      </c>
    </row>
    <row r="7129" spans="1:9">
      <c r="A7129" s="1"/>
      <c r="B7129" s="1"/>
      <c r="C7129" t="str">
        <f t="shared" si="111"/>
        <v xml:space="preserve"> </v>
      </c>
      <c r="D7129" s="1"/>
      <c r="E7129" s="1"/>
      <c r="F7129" s="1"/>
      <c r="G7129" s="1"/>
      <c r="H7129" s="1"/>
      <c r="I7129" s="43"/>
    </row>
    <row r="7130" spans="1:9">
      <c r="A7130" t="s">
        <v>16</v>
      </c>
      <c r="B7130" t="s">
        <v>1125</v>
      </c>
      <c r="C7130" t="str">
        <f t="shared" si="111"/>
        <v xml:space="preserve"> </v>
      </c>
      <c r="D7130">
        <v>1</v>
      </c>
      <c r="E7130">
        <v>2</v>
      </c>
      <c r="F7130" t="s">
        <v>1126</v>
      </c>
      <c r="G7130" t="s">
        <v>13</v>
      </c>
      <c r="H7130" s="2">
        <f>VLOOKUP(B7130,'uc_2024-25'!D:U, 18, FALSE)</f>
        <v>56</v>
      </c>
      <c r="I7130" s="9" t="s">
        <v>150</v>
      </c>
    </row>
    <row r="7131" spans="1:9" ht="60.75">
      <c r="A7131" s="1" t="s">
        <v>16</v>
      </c>
      <c r="B7131" s="1" t="s">
        <v>1125</v>
      </c>
      <c r="C7131" t="str">
        <f t="shared" si="111"/>
        <v xml:space="preserve"> </v>
      </c>
      <c r="D7131" s="1">
        <v>1</v>
      </c>
      <c r="E7131" s="1">
        <v>2</v>
      </c>
      <c r="F7131" s="1" t="s">
        <v>1126</v>
      </c>
      <c r="G7131" s="4" t="str">
        <f>VLOOKUP(B7130,'uc_2024-25'!D:AB, 25, FALSE)</f>
        <v>Rita do Amaral Fragoso</v>
      </c>
      <c r="H7131" s="3">
        <v>52</v>
      </c>
      <c r="I7131" s="9" t="s">
        <v>1127</v>
      </c>
    </row>
    <row r="7132" spans="1:9">
      <c r="A7132" t="s">
        <v>16</v>
      </c>
      <c r="B7132" t="s">
        <v>1125</v>
      </c>
      <c r="C7132" t="str">
        <f t="shared" si="111"/>
        <v xml:space="preserve"> </v>
      </c>
      <c r="D7132">
        <v>1</v>
      </c>
      <c r="E7132">
        <v>2</v>
      </c>
      <c r="F7132" t="s">
        <v>1126</v>
      </c>
      <c r="G7132" s="3" t="s">
        <v>879</v>
      </c>
      <c r="H7132" s="3">
        <v>4</v>
      </c>
      <c r="I7132" s="9"/>
    </row>
    <row r="7133" spans="1:9">
      <c r="A7133" s="1" t="s">
        <v>16</v>
      </c>
      <c r="B7133" s="1" t="s">
        <v>1125</v>
      </c>
      <c r="C7133" t="str">
        <f t="shared" si="111"/>
        <v xml:space="preserve"> </v>
      </c>
      <c r="D7133" s="1">
        <v>1</v>
      </c>
      <c r="E7133" s="1">
        <v>2</v>
      </c>
      <c r="F7133" s="1" t="s">
        <v>1126</v>
      </c>
      <c r="G7133" s="3"/>
      <c r="H7133" s="3">
        <v>0</v>
      </c>
      <c r="I7133" s="9"/>
    </row>
    <row r="7134" spans="1:9">
      <c r="A7134" t="s">
        <v>16</v>
      </c>
      <c r="B7134" t="s">
        <v>1125</v>
      </c>
      <c r="C7134" t="str">
        <f t="shared" si="111"/>
        <v xml:space="preserve"> </v>
      </c>
      <c r="D7134">
        <v>1</v>
      </c>
      <c r="E7134">
        <v>2</v>
      </c>
      <c r="F7134" t="s">
        <v>1126</v>
      </c>
      <c r="G7134" s="3"/>
      <c r="H7134" s="3">
        <v>0</v>
      </c>
      <c r="I7134" s="9"/>
    </row>
    <row r="7135" spans="1:9">
      <c r="A7135" s="1" t="s">
        <v>16</v>
      </c>
      <c r="B7135" s="1" t="s">
        <v>1125</v>
      </c>
      <c r="C7135" t="str">
        <f t="shared" si="111"/>
        <v xml:space="preserve"> </v>
      </c>
      <c r="D7135" s="1">
        <v>1</v>
      </c>
      <c r="E7135" s="1">
        <v>2</v>
      </c>
      <c r="F7135" s="1" t="s">
        <v>1126</v>
      </c>
      <c r="G7135" s="3"/>
      <c r="H7135" s="3">
        <v>0</v>
      </c>
      <c r="I7135" s="9"/>
    </row>
    <row r="7136" spans="1:9">
      <c r="A7136" t="s">
        <v>16</v>
      </c>
      <c r="B7136" t="s">
        <v>1125</v>
      </c>
      <c r="C7136" t="str">
        <f t="shared" si="111"/>
        <v xml:space="preserve"> </v>
      </c>
      <c r="D7136">
        <v>1</v>
      </c>
      <c r="E7136">
        <v>2</v>
      </c>
      <c r="F7136" t="s">
        <v>1126</v>
      </c>
      <c r="G7136" s="3"/>
      <c r="H7136" s="3">
        <v>0</v>
      </c>
      <c r="I7136" s="9"/>
    </row>
    <row r="7137" spans="1:9">
      <c r="A7137" s="1" t="s">
        <v>16</v>
      </c>
      <c r="B7137" s="1" t="s">
        <v>1125</v>
      </c>
      <c r="C7137" t="str">
        <f t="shared" si="111"/>
        <v xml:space="preserve"> </v>
      </c>
      <c r="D7137" s="1">
        <v>1</v>
      </c>
      <c r="E7137" s="1">
        <v>2</v>
      </c>
      <c r="F7137" s="1" t="s">
        <v>1126</v>
      </c>
      <c r="G7137" s="3"/>
      <c r="H7137" s="3">
        <v>0</v>
      </c>
      <c r="I7137" s="9"/>
    </row>
    <row r="7138" spans="1:9">
      <c r="A7138" t="s">
        <v>16</v>
      </c>
      <c r="B7138" t="s">
        <v>1125</v>
      </c>
      <c r="C7138" t="str">
        <f t="shared" si="111"/>
        <v xml:space="preserve"> </v>
      </c>
      <c r="D7138">
        <v>1</v>
      </c>
      <c r="E7138">
        <v>2</v>
      </c>
      <c r="F7138" t="s">
        <v>1126</v>
      </c>
      <c r="G7138" s="3"/>
      <c r="H7138" s="3">
        <v>0</v>
      </c>
      <c r="I7138" s="9"/>
    </row>
    <row r="7139" spans="1:9">
      <c r="A7139" s="1" t="s">
        <v>16</v>
      </c>
      <c r="B7139" s="1" t="s">
        <v>1125</v>
      </c>
      <c r="C7139" t="str">
        <f t="shared" si="111"/>
        <v xml:space="preserve"> </v>
      </c>
      <c r="D7139" s="1">
        <v>1</v>
      </c>
      <c r="E7139" s="1">
        <v>2</v>
      </c>
      <c r="F7139" s="1" t="s">
        <v>1126</v>
      </c>
      <c r="G7139" s="3"/>
      <c r="H7139" s="3">
        <v>0</v>
      </c>
      <c r="I7139" s="9"/>
    </row>
    <row r="7140" spans="1:9">
      <c r="A7140" t="s">
        <v>16</v>
      </c>
      <c r="B7140" t="s">
        <v>1125</v>
      </c>
      <c r="C7140" t="str">
        <f t="shared" si="111"/>
        <v xml:space="preserve"> </v>
      </c>
      <c r="D7140">
        <v>1</v>
      </c>
      <c r="E7140">
        <v>2</v>
      </c>
      <c r="F7140" t="s">
        <v>1126</v>
      </c>
      <c r="G7140" s="3"/>
      <c r="H7140" s="3">
        <v>0</v>
      </c>
      <c r="I7140" s="9"/>
    </row>
    <row r="7141" spans="1:9">
      <c r="A7141" s="1" t="s">
        <v>16</v>
      </c>
      <c r="B7141" s="1" t="s">
        <v>1125</v>
      </c>
      <c r="C7141" t="str">
        <f t="shared" si="111"/>
        <v xml:space="preserve"> </v>
      </c>
      <c r="D7141" s="1">
        <v>1</v>
      </c>
      <c r="E7141" s="1">
        <v>2</v>
      </c>
      <c r="F7141" s="1" t="s">
        <v>1126</v>
      </c>
      <c r="G7141" s="3"/>
      <c r="H7141" s="3">
        <v>0</v>
      </c>
      <c r="I7141" s="9"/>
    </row>
    <row r="7142" spans="1:9">
      <c r="A7142" t="s">
        <v>16</v>
      </c>
      <c r="B7142" t="s">
        <v>1125</v>
      </c>
      <c r="C7142" t="str">
        <f t="shared" si="111"/>
        <v xml:space="preserve"> </v>
      </c>
      <c r="D7142">
        <v>1</v>
      </c>
      <c r="E7142">
        <v>2</v>
      </c>
      <c r="F7142" t="s">
        <v>1126</v>
      </c>
      <c r="G7142" s="3"/>
      <c r="H7142" s="3">
        <v>0</v>
      </c>
      <c r="I7142" s="9"/>
    </row>
    <row r="7143" spans="1:9">
      <c r="A7143" s="1" t="s">
        <v>16</v>
      </c>
      <c r="B7143" s="1" t="s">
        <v>1125</v>
      </c>
      <c r="C7143" t="str">
        <f t="shared" si="111"/>
        <v xml:space="preserve"> </v>
      </c>
      <c r="D7143" s="1">
        <v>1</v>
      </c>
      <c r="E7143" s="1">
        <v>2</v>
      </c>
      <c r="F7143" s="1" t="s">
        <v>1126</v>
      </c>
      <c r="G7143" s="3"/>
      <c r="H7143" s="3">
        <v>0</v>
      </c>
      <c r="I7143" s="9"/>
    </row>
    <row r="7144" spans="1:9">
      <c r="A7144" t="s">
        <v>16</v>
      </c>
      <c r="B7144" t="s">
        <v>1125</v>
      </c>
      <c r="C7144" t="str">
        <f t="shared" si="111"/>
        <v xml:space="preserve"> </v>
      </c>
      <c r="D7144">
        <v>1</v>
      </c>
      <c r="E7144">
        <v>2</v>
      </c>
      <c r="F7144" t="s">
        <v>1126</v>
      </c>
      <c r="G7144" s="3"/>
      <c r="H7144" s="3">
        <v>0</v>
      </c>
      <c r="I7144" s="9"/>
    </row>
    <row r="7145" spans="1:9">
      <c r="A7145" s="1" t="s">
        <v>16</v>
      </c>
      <c r="B7145" s="1" t="s">
        <v>1125</v>
      </c>
      <c r="C7145" t="str">
        <f t="shared" si="111"/>
        <v xml:space="preserve"> </v>
      </c>
      <c r="D7145" s="1">
        <v>1</v>
      </c>
      <c r="E7145" s="1">
        <v>2</v>
      </c>
      <c r="F7145" s="1" t="s">
        <v>1126</v>
      </c>
      <c r="G7145" s="3"/>
      <c r="H7145" s="3">
        <v>0</v>
      </c>
      <c r="I7145" s="9"/>
    </row>
    <row r="7146" spans="1:9">
      <c r="A7146" t="s">
        <v>16</v>
      </c>
      <c r="B7146" t="s">
        <v>1125</v>
      </c>
      <c r="C7146" t="str">
        <f t="shared" si="111"/>
        <v>1531</v>
      </c>
      <c r="D7146">
        <v>1</v>
      </c>
      <c r="E7146">
        <v>2</v>
      </c>
      <c r="F7146" t="s">
        <v>1126</v>
      </c>
      <c r="G7146" t="s">
        <v>15</v>
      </c>
      <c r="H7146" s="2">
        <f>H7130-SUMIF(G7131:G7145,"&lt;&gt;",H7131:H7145)</f>
        <v>0</v>
      </c>
    </row>
    <row r="7147" spans="1:9">
      <c r="A7147" s="1"/>
      <c r="B7147" s="1"/>
      <c r="C7147" t="str">
        <f t="shared" si="111"/>
        <v xml:space="preserve"> </v>
      </c>
      <c r="D7147" s="1"/>
      <c r="E7147" s="1"/>
      <c r="F7147" s="1"/>
      <c r="G7147" s="1"/>
      <c r="H7147" s="1"/>
      <c r="I7147" s="43"/>
    </row>
    <row r="7148" spans="1:9">
      <c r="A7148" t="s">
        <v>16</v>
      </c>
      <c r="B7148" t="s">
        <v>1128</v>
      </c>
      <c r="C7148" t="str">
        <f t="shared" si="111"/>
        <v xml:space="preserve"> </v>
      </c>
      <c r="D7148">
        <v>1</v>
      </c>
      <c r="E7148">
        <v>2</v>
      </c>
      <c r="F7148" t="s">
        <v>1129</v>
      </c>
      <c r="G7148" t="s">
        <v>13</v>
      </c>
      <c r="H7148" s="2">
        <f>VLOOKUP(B7148,'uc_2024-25'!D:U, 18, FALSE)</f>
        <v>56</v>
      </c>
      <c r="I7148" s="9" t="s">
        <v>1130</v>
      </c>
    </row>
    <row r="7149" spans="1:9" ht="45.75">
      <c r="A7149" s="1" t="s">
        <v>16</v>
      </c>
      <c r="B7149" s="1" t="s">
        <v>1128</v>
      </c>
      <c r="C7149" t="str">
        <f t="shared" si="111"/>
        <v xml:space="preserve"> </v>
      </c>
      <c r="D7149" s="1">
        <v>1</v>
      </c>
      <c r="E7149" s="1">
        <v>2</v>
      </c>
      <c r="F7149" s="1" t="s">
        <v>1129</v>
      </c>
      <c r="G7149" s="4" t="str">
        <f>VLOOKUP(B7148,'uc_2024-25'!D:AB, 25, FALSE)</f>
        <v>Ana Cristina Ferreira da Cunha Queda</v>
      </c>
      <c r="H7149" s="3">
        <v>56</v>
      </c>
      <c r="I7149" s="9" t="s">
        <v>1131</v>
      </c>
    </row>
    <row r="7150" spans="1:9">
      <c r="A7150" t="s">
        <v>16</v>
      </c>
      <c r="B7150" t="s">
        <v>1128</v>
      </c>
      <c r="C7150" t="str">
        <f t="shared" si="111"/>
        <v xml:space="preserve"> </v>
      </c>
      <c r="D7150">
        <v>1</v>
      </c>
      <c r="E7150">
        <v>2</v>
      </c>
      <c r="F7150" t="s">
        <v>1129</v>
      </c>
      <c r="G7150" s="3"/>
      <c r="H7150" s="3">
        <v>0</v>
      </c>
      <c r="I7150" s="9"/>
    </row>
    <row r="7151" spans="1:9">
      <c r="A7151" s="1" t="s">
        <v>16</v>
      </c>
      <c r="B7151" s="1" t="s">
        <v>1128</v>
      </c>
      <c r="C7151" t="str">
        <f t="shared" si="111"/>
        <v xml:space="preserve"> </v>
      </c>
      <c r="D7151" s="1">
        <v>1</v>
      </c>
      <c r="E7151" s="1">
        <v>2</v>
      </c>
      <c r="F7151" s="1" t="s">
        <v>1129</v>
      </c>
      <c r="G7151" s="3"/>
      <c r="H7151" s="3">
        <v>0</v>
      </c>
      <c r="I7151" s="9"/>
    </row>
    <row r="7152" spans="1:9">
      <c r="A7152" t="s">
        <v>16</v>
      </c>
      <c r="B7152" t="s">
        <v>1128</v>
      </c>
      <c r="C7152" t="str">
        <f t="shared" si="111"/>
        <v xml:space="preserve"> </v>
      </c>
      <c r="D7152">
        <v>1</v>
      </c>
      <c r="E7152">
        <v>2</v>
      </c>
      <c r="F7152" t="s">
        <v>1129</v>
      </c>
      <c r="G7152" s="3"/>
      <c r="H7152" s="3">
        <v>0</v>
      </c>
      <c r="I7152" s="9"/>
    </row>
    <row r="7153" spans="1:9">
      <c r="A7153" s="1" t="s">
        <v>16</v>
      </c>
      <c r="B7153" s="1" t="s">
        <v>1128</v>
      </c>
      <c r="C7153" t="str">
        <f t="shared" si="111"/>
        <v xml:space="preserve"> </v>
      </c>
      <c r="D7153" s="1">
        <v>1</v>
      </c>
      <c r="E7153" s="1">
        <v>2</v>
      </c>
      <c r="F7153" s="1" t="s">
        <v>1129</v>
      </c>
      <c r="G7153" s="3"/>
      <c r="H7153" s="3">
        <v>0</v>
      </c>
      <c r="I7153" s="9"/>
    </row>
    <row r="7154" spans="1:9">
      <c r="A7154" t="s">
        <v>16</v>
      </c>
      <c r="B7154" t="s">
        <v>1128</v>
      </c>
      <c r="C7154" t="str">
        <f t="shared" si="111"/>
        <v xml:space="preserve"> </v>
      </c>
      <c r="D7154">
        <v>1</v>
      </c>
      <c r="E7154">
        <v>2</v>
      </c>
      <c r="F7154" t="s">
        <v>1129</v>
      </c>
      <c r="G7154" s="3"/>
      <c r="H7154" s="3">
        <v>0</v>
      </c>
      <c r="I7154" s="9"/>
    </row>
    <row r="7155" spans="1:9">
      <c r="A7155" s="1" t="s">
        <v>16</v>
      </c>
      <c r="B7155" s="1" t="s">
        <v>1128</v>
      </c>
      <c r="C7155" t="str">
        <f t="shared" si="111"/>
        <v xml:space="preserve"> </v>
      </c>
      <c r="D7155" s="1">
        <v>1</v>
      </c>
      <c r="E7155" s="1">
        <v>2</v>
      </c>
      <c r="F7155" s="1" t="s">
        <v>1129</v>
      </c>
      <c r="G7155" s="3"/>
      <c r="H7155" s="3">
        <v>0</v>
      </c>
      <c r="I7155" s="9"/>
    </row>
    <row r="7156" spans="1:9">
      <c r="A7156" t="s">
        <v>16</v>
      </c>
      <c r="B7156" t="s">
        <v>1128</v>
      </c>
      <c r="C7156" t="str">
        <f t="shared" si="111"/>
        <v xml:space="preserve"> </v>
      </c>
      <c r="D7156">
        <v>1</v>
      </c>
      <c r="E7156">
        <v>2</v>
      </c>
      <c r="F7156" t="s">
        <v>1129</v>
      </c>
      <c r="G7156" s="3"/>
      <c r="H7156" s="3">
        <v>0</v>
      </c>
      <c r="I7156" s="9"/>
    </row>
    <row r="7157" spans="1:9">
      <c r="A7157" s="1" t="s">
        <v>16</v>
      </c>
      <c r="B7157" s="1" t="s">
        <v>1128</v>
      </c>
      <c r="C7157" t="str">
        <f t="shared" si="111"/>
        <v xml:space="preserve"> </v>
      </c>
      <c r="D7157" s="1">
        <v>1</v>
      </c>
      <c r="E7157" s="1">
        <v>2</v>
      </c>
      <c r="F7157" s="1" t="s">
        <v>1129</v>
      </c>
      <c r="G7157" s="3"/>
      <c r="H7157" s="3">
        <v>0</v>
      </c>
      <c r="I7157" s="9"/>
    </row>
    <row r="7158" spans="1:9">
      <c r="A7158" t="s">
        <v>16</v>
      </c>
      <c r="B7158" t="s">
        <v>1128</v>
      </c>
      <c r="C7158" t="str">
        <f t="shared" si="111"/>
        <v xml:space="preserve"> </v>
      </c>
      <c r="D7158">
        <v>1</v>
      </c>
      <c r="E7158">
        <v>2</v>
      </c>
      <c r="F7158" t="s">
        <v>1129</v>
      </c>
      <c r="G7158" s="3"/>
      <c r="H7158" s="3">
        <v>0</v>
      </c>
      <c r="I7158" s="9"/>
    </row>
    <row r="7159" spans="1:9">
      <c r="A7159" s="1" t="s">
        <v>16</v>
      </c>
      <c r="B7159" s="1" t="s">
        <v>1128</v>
      </c>
      <c r="C7159" t="str">
        <f t="shared" si="111"/>
        <v xml:space="preserve"> </v>
      </c>
      <c r="D7159" s="1">
        <v>1</v>
      </c>
      <c r="E7159" s="1">
        <v>2</v>
      </c>
      <c r="F7159" s="1" t="s">
        <v>1129</v>
      </c>
      <c r="G7159" s="3"/>
      <c r="H7159" s="3">
        <v>0</v>
      </c>
      <c r="I7159" s="9"/>
    </row>
    <row r="7160" spans="1:9">
      <c r="A7160" t="s">
        <v>16</v>
      </c>
      <c r="B7160" t="s">
        <v>1128</v>
      </c>
      <c r="C7160" t="str">
        <f t="shared" si="111"/>
        <v xml:space="preserve"> </v>
      </c>
      <c r="D7160">
        <v>1</v>
      </c>
      <c r="E7160">
        <v>2</v>
      </c>
      <c r="F7160" t="s">
        <v>1129</v>
      </c>
      <c r="G7160" s="3"/>
      <c r="H7160" s="3">
        <v>0</v>
      </c>
      <c r="I7160" s="9"/>
    </row>
    <row r="7161" spans="1:9">
      <c r="A7161" s="1" t="s">
        <v>16</v>
      </c>
      <c r="B7161" s="1" t="s">
        <v>1128</v>
      </c>
      <c r="C7161" t="str">
        <f t="shared" si="111"/>
        <v xml:space="preserve"> </v>
      </c>
      <c r="D7161" s="1">
        <v>1</v>
      </c>
      <c r="E7161" s="1">
        <v>2</v>
      </c>
      <c r="F7161" s="1" t="s">
        <v>1129</v>
      </c>
      <c r="G7161" s="3"/>
      <c r="H7161" s="3">
        <v>0</v>
      </c>
      <c r="I7161" s="9"/>
    </row>
    <row r="7162" spans="1:9">
      <c r="A7162" t="s">
        <v>16</v>
      </c>
      <c r="B7162" t="s">
        <v>1128</v>
      </c>
      <c r="C7162" t="str">
        <f t="shared" si="111"/>
        <v xml:space="preserve"> </v>
      </c>
      <c r="D7162">
        <v>1</v>
      </c>
      <c r="E7162">
        <v>2</v>
      </c>
      <c r="F7162" t="s">
        <v>1129</v>
      </c>
      <c r="G7162" s="3"/>
      <c r="H7162" s="3">
        <v>0</v>
      </c>
      <c r="I7162" s="9"/>
    </row>
    <row r="7163" spans="1:9">
      <c r="A7163" s="1" t="s">
        <v>16</v>
      </c>
      <c r="B7163" s="1" t="s">
        <v>1128</v>
      </c>
      <c r="C7163" t="str">
        <f t="shared" si="111"/>
        <v xml:space="preserve"> </v>
      </c>
      <c r="D7163" s="1">
        <v>1</v>
      </c>
      <c r="E7163" s="1">
        <v>2</v>
      </c>
      <c r="F7163" s="1" t="s">
        <v>1129</v>
      </c>
      <c r="G7163" s="3"/>
      <c r="H7163" s="3">
        <v>0</v>
      </c>
      <c r="I7163" s="9"/>
    </row>
    <row r="7164" spans="1:9">
      <c r="A7164" t="s">
        <v>16</v>
      </c>
      <c r="B7164" t="s">
        <v>1128</v>
      </c>
      <c r="C7164" t="str">
        <f t="shared" si="111"/>
        <v>1532</v>
      </c>
      <c r="D7164">
        <v>1</v>
      </c>
      <c r="E7164">
        <v>2</v>
      </c>
      <c r="F7164" t="s">
        <v>1129</v>
      </c>
      <c r="G7164" t="s">
        <v>15</v>
      </c>
      <c r="H7164" s="2">
        <f>H7148-SUMIF(G7149:G7163,"&lt;&gt;",H7149:H7163)</f>
        <v>0</v>
      </c>
    </row>
    <row r="7165" spans="1:9">
      <c r="A7165" s="1"/>
      <c r="B7165" s="1"/>
      <c r="C7165" t="str">
        <f t="shared" si="111"/>
        <v xml:space="preserve"> </v>
      </c>
      <c r="D7165" s="1"/>
      <c r="E7165" s="1"/>
      <c r="F7165" s="1"/>
      <c r="G7165" s="1"/>
      <c r="H7165" s="1"/>
      <c r="I7165" s="43"/>
    </row>
    <row r="7166" spans="1:9">
      <c r="A7166" t="s">
        <v>34</v>
      </c>
      <c r="B7166" t="s">
        <v>1132</v>
      </c>
      <c r="C7166" t="str">
        <f t="shared" si="111"/>
        <v xml:space="preserve"> </v>
      </c>
      <c r="D7166">
        <v>2</v>
      </c>
      <c r="E7166">
        <v>2</v>
      </c>
      <c r="F7166" t="s">
        <v>1133</v>
      </c>
      <c r="G7166" t="s">
        <v>13</v>
      </c>
      <c r="H7166" s="2">
        <f>VLOOKUP(B7166,'uc_2024-25'!D:U, 18, FALSE)</f>
        <v>56</v>
      </c>
      <c r="I7166" s="9"/>
    </row>
    <row r="7167" spans="1:9">
      <c r="A7167" s="1" t="s">
        <v>34</v>
      </c>
      <c r="B7167" s="1" t="s">
        <v>1132</v>
      </c>
      <c r="C7167" t="str">
        <f t="shared" si="111"/>
        <v xml:space="preserve"> </v>
      </c>
      <c r="D7167" s="1">
        <v>2</v>
      </c>
      <c r="E7167" s="1">
        <v>2</v>
      </c>
      <c r="F7167" s="1" t="s">
        <v>1133</v>
      </c>
      <c r="G7167" s="4" t="str">
        <f>VLOOKUP(B7166,'uc_2024-25'!D:AB, 25, FALSE)</f>
        <v>Luis Paulo Almeida Faria Ribeiro</v>
      </c>
      <c r="H7167" s="3">
        <v>56</v>
      </c>
      <c r="I7167" s="9"/>
    </row>
    <row r="7168" spans="1:9">
      <c r="A7168" t="s">
        <v>34</v>
      </c>
      <c r="B7168" t="s">
        <v>1132</v>
      </c>
      <c r="C7168" t="str">
        <f t="shared" si="111"/>
        <v xml:space="preserve"> </v>
      </c>
      <c r="D7168">
        <v>2</v>
      </c>
      <c r="E7168">
        <v>2</v>
      </c>
      <c r="F7168" t="s">
        <v>1133</v>
      </c>
      <c r="G7168" s="3"/>
      <c r="H7168" s="3">
        <v>0</v>
      </c>
      <c r="I7168" s="9"/>
    </row>
    <row r="7169" spans="1:9">
      <c r="A7169" s="1" t="s">
        <v>34</v>
      </c>
      <c r="B7169" s="1" t="s">
        <v>1132</v>
      </c>
      <c r="C7169" t="str">
        <f t="shared" si="111"/>
        <v xml:space="preserve"> </v>
      </c>
      <c r="D7169" s="1">
        <v>2</v>
      </c>
      <c r="E7169" s="1">
        <v>2</v>
      </c>
      <c r="F7169" s="1" t="s">
        <v>1133</v>
      </c>
      <c r="G7169" s="3"/>
      <c r="H7169" s="3">
        <v>0</v>
      </c>
      <c r="I7169" s="9"/>
    </row>
    <row r="7170" spans="1:9">
      <c r="A7170" t="s">
        <v>34</v>
      </c>
      <c r="B7170" t="s">
        <v>1132</v>
      </c>
      <c r="C7170" t="str">
        <f t="shared" si="111"/>
        <v xml:space="preserve"> </v>
      </c>
      <c r="D7170">
        <v>2</v>
      </c>
      <c r="E7170">
        <v>2</v>
      </c>
      <c r="F7170" t="s">
        <v>1133</v>
      </c>
      <c r="G7170" s="3"/>
      <c r="H7170" s="3">
        <v>0</v>
      </c>
      <c r="I7170" s="9"/>
    </row>
    <row r="7171" spans="1:9">
      <c r="A7171" s="1" t="s">
        <v>34</v>
      </c>
      <c r="B7171" s="1" t="s">
        <v>1132</v>
      </c>
      <c r="C7171" t="str">
        <f t="shared" ref="C7171:C7234" si="112">IF(G7171="Em falta (positivo); A mais (negativo):",B7171," ")</f>
        <v xml:space="preserve"> </v>
      </c>
      <c r="D7171" s="1">
        <v>2</v>
      </c>
      <c r="E7171" s="1">
        <v>2</v>
      </c>
      <c r="F7171" s="1" t="s">
        <v>1133</v>
      </c>
      <c r="G7171" s="3"/>
      <c r="H7171" s="3">
        <v>0</v>
      </c>
      <c r="I7171" s="9"/>
    </row>
    <row r="7172" spans="1:9">
      <c r="A7172" t="s">
        <v>34</v>
      </c>
      <c r="B7172" t="s">
        <v>1132</v>
      </c>
      <c r="C7172" t="str">
        <f t="shared" si="112"/>
        <v xml:space="preserve"> </v>
      </c>
      <c r="D7172">
        <v>2</v>
      </c>
      <c r="E7172">
        <v>2</v>
      </c>
      <c r="F7172" t="s">
        <v>1133</v>
      </c>
      <c r="G7172" s="3"/>
      <c r="H7172" s="3">
        <v>0</v>
      </c>
      <c r="I7172" s="9"/>
    </row>
    <row r="7173" spans="1:9">
      <c r="A7173" s="1" t="s">
        <v>34</v>
      </c>
      <c r="B7173" s="1" t="s">
        <v>1132</v>
      </c>
      <c r="C7173" t="str">
        <f t="shared" si="112"/>
        <v xml:space="preserve"> </v>
      </c>
      <c r="D7173" s="1">
        <v>2</v>
      </c>
      <c r="E7173" s="1">
        <v>2</v>
      </c>
      <c r="F7173" s="1" t="s">
        <v>1133</v>
      </c>
      <c r="G7173" s="3"/>
      <c r="H7173" s="3">
        <v>0</v>
      </c>
      <c r="I7173" s="9"/>
    </row>
    <row r="7174" spans="1:9">
      <c r="A7174" t="s">
        <v>34</v>
      </c>
      <c r="B7174" t="s">
        <v>1132</v>
      </c>
      <c r="C7174" t="str">
        <f t="shared" si="112"/>
        <v xml:space="preserve"> </v>
      </c>
      <c r="D7174">
        <v>2</v>
      </c>
      <c r="E7174">
        <v>2</v>
      </c>
      <c r="F7174" t="s">
        <v>1133</v>
      </c>
      <c r="G7174" s="3"/>
      <c r="H7174" s="3">
        <v>0</v>
      </c>
      <c r="I7174" s="9"/>
    </row>
    <row r="7175" spans="1:9">
      <c r="A7175" s="1" t="s">
        <v>34</v>
      </c>
      <c r="B7175" s="1" t="s">
        <v>1132</v>
      </c>
      <c r="C7175" t="str">
        <f t="shared" si="112"/>
        <v xml:space="preserve"> </v>
      </c>
      <c r="D7175" s="1">
        <v>2</v>
      </c>
      <c r="E7175" s="1">
        <v>2</v>
      </c>
      <c r="F7175" s="1" t="s">
        <v>1133</v>
      </c>
      <c r="G7175" s="3"/>
      <c r="H7175" s="3">
        <v>0</v>
      </c>
      <c r="I7175" s="9"/>
    </row>
    <row r="7176" spans="1:9">
      <c r="A7176" t="s">
        <v>34</v>
      </c>
      <c r="B7176" t="s">
        <v>1132</v>
      </c>
      <c r="C7176" t="str">
        <f t="shared" si="112"/>
        <v xml:space="preserve"> </v>
      </c>
      <c r="D7176">
        <v>2</v>
      </c>
      <c r="E7176">
        <v>2</v>
      </c>
      <c r="F7176" t="s">
        <v>1133</v>
      </c>
      <c r="G7176" s="3"/>
      <c r="H7176" s="3">
        <v>0</v>
      </c>
      <c r="I7176" s="9"/>
    </row>
    <row r="7177" spans="1:9">
      <c r="A7177" s="1" t="s">
        <v>34</v>
      </c>
      <c r="B7177" s="1" t="s">
        <v>1132</v>
      </c>
      <c r="C7177" t="str">
        <f t="shared" si="112"/>
        <v xml:space="preserve"> </v>
      </c>
      <c r="D7177" s="1">
        <v>2</v>
      </c>
      <c r="E7177" s="1">
        <v>2</v>
      </c>
      <c r="F7177" s="1" t="s">
        <v>1133</v>
      </c>
      <c r="G7177" s="3"/>
      <c r="H7177" s="3">
        <v>0</v>
      </c>
      <c r="I7177" s="9"/>
    </row>
    <row r="7178" spans="1:9">
      <c r="A7178" t="s">
        <v>34</v>
      </c>
      <c r="B7178" t="s">
        <v>1132</v>
      </c>
      <c r="C7178" t="str">
        <f t="shared" si="112"/>
        <v xml:space="preserve"> </v>
      </c>
      <c r="D7178">
        <v>2</v>
      </c>
      <c r="E7178">
        <v>2</v>
      </c>
      <c r="F7178" t="s">
        <v>1133</v>
      </c>
      <c r="G7178" s="3"/>
      <c r="H7178" s="3">
        <v>0</v>
      </c>
      <c r="I7178" s="9"/>
    </row>
    <row r="7179" spans="1:9">
      <c r="A7179" s="1" t="s">
        <v>34</v>
      </c>
      <c r="B7179" s="1" t="s">
        <v>1132</v>
      </c>
      <c r="C7179" t="str">
        <f t="shared" si="112"/>
        <v xml:space="preserve"> </v>
      </c>
      <c r="D7179" s="1">
        <v>2</v>
      </c>
      <c r="E7179" s="1">
        <v>2</v>
      </c>
      <c r="F7179" s="1" t="s">
        <v>1133</v>
      </c>
      <c r="G7179" s="3"/>
      <c r="H7179" s="3">
        <v>0</v>
      </c>
      <c r="I7179" s="9"/>
    </row>
    <row r="7180" spans="1:9">
      <c r="A7180" t="s">
        <v>34</v>
      </c>
      <c r="B7180" t="s">
        <v>1132</v>
      </c>
      <c r="C7180" t="str">
        <f t="shared" si="112"/>
        <v xml:space="preserve"> </v>
      </c>
      <c r="D7180">
        <v>2</v>
      </c>
      <c r="E7180">
        <v>2</v>
      </c>
      <c r="F7180" t="s">
        <v>1133</v>
      </c>
      <c r="G7180" s="3"/>
      <c r="H7180" s="3">
        <v>0</v>
      </c>
      <c r="I7180" s="9"/>
    </row>
    <row r="7181" spans="1:9">
      <c r="A7181" s="1" t="s">
        <v>34</v>
      </c>
      <c r="B7181" s="1" t="s">
        <v>1132</v>
      </c>
      <c r="C7181" t="str">
        <f t="shared" si="112"/>
        <v xml:space="preserve"> </v>
      </c>
      <c r="D7181" s="1">
        <v>2</v>
      </c>
      <c r="E7181" s="1">
        <v>2</v>
      </c>
      <c r="F7181" s="1" t="s">
        <v>1133</v>
      </c>
      <c r="G7181" s="3"/>
      <c r="H7181" s="3">
        <v>0</v>
      </c>
      <c r="I7181" s="9"/>
    </row>
    <row r="7182" spans="1:9">
      <c r="A7182" t="s">
        <v>34</v>
      </c>
      <c r="B7182" t="s">
        <v>1132</v>
      </c>
      <c r="C7182" t="str">
        <f t="shared" si="112"/>
        <v>2599</v>
      </c>
      <c r="D7182">
        <v>2</v>
      </c>
      <c r="E7182">
        <v>2</v>
      </c>
      <c r="F7182" t="s">
        <v>1133</v>
      </c>
      <c r="G7182" t="s">
        <v>15</v>
      </c>
      <c r="H7182" s="2">
        <f>H7166-SUMIF(G7167:G7181,"&lt;&gt;",H7167:H7181)</f>
        <v>0</v>
      </c>
    </row>
    <row r="7183" spans="1:9">
      <c r="A7183" s="1"/>
      <c r="B7183" s="1"/>
      <c r="C7183" t="str">
        <f t="shared" si="112"/>
        <v xml:space="preserve"> </v>
      </c>
      <c r="D7183" s="1"/>
      <c r="E7183" s="1"/>
      <c r="F7183" s="1"/>
      <c r="G7183" s="1"/>
      <c r="H7183" s="1"/>
      <c r="I7183" s="43"/>
    </row>
    <row r="7184" spans="1:9">
      <c r="A7184" t="s">
        <v>34</v>
      </c>
      <c r="B7184" t="s">
        <v>1134</v>
      </c>
      <c r="C7184" t="str">
        <f t="shared" si="112"/>
        <v xml:space="preserve"> </v>
      </c>
      <c r="D7184">
        <v>3</v>
      </c>
      <c r="E7184">
        <v>1</v>
      </c>
      <c r="F7184" t="s">
        <v>1135</v>
      </c>
      <c r="G7184" t="s">
        <v>13</v>
      </c>
      <c r="H7184" s="2">
        <f>VLOOKUP(B7184,'uc_2024-25'!D:U, 18, FALSE)</f>
        <v>56</v>
      </c>
      <c r="I7184" s="9"/>
    </row>
    <row r="7185" spans="1:9">
      <c r="A7185" s="1" t="s">
        <v>34</v>
      </c>
      <c r="B7185" s="1" t="s">
        <v>1134</v>
      </c>
      <c r="C7185" t="str">
        <f t="shared" si="112"/>
        <v xml:space="preserve"> </v>
      </c>
      <c r="D7185" s="1">
        <v>3</v>
      </c>
      <c r="E7185" s="1">
        <v>1</v>
      </c>
      <c r="F7185" s="1" t="s">
        <v>1135</v>
      </c>
      <c r="G7185" s="4" t="str">
        <f>VLOOKUP(B7184,'uc_2024-25'!D:AB, 25, FALSE)</f>
        <v>Susana Maria de Abreu Dias</v>
      </c>
      <c r="H7185" s="3">
        <v>40</v>
      </c>
      <c r="I7185" s="9"/>
    </row>
    <row r="7186" spans="1:9">
      <c r="A7186" t="s">
        <v>34</v>
      </c>
      <c r="B7186" t="s">
        <v>1134</v>
      </c>
      <c r="C7186" t="str">
        <f t="shared" si="112"/>
        <v xml:space="preserve"> </v>
      </c>
      <c r="D7186">
        <v>3</v>
      </c>
      <c r="E7186">
        <v>1</v>
      </c>
      <c r="F7186" t="s">
        <v>1135</v>
      </c>
      <c r="G7186" s="3" t="s">
        <v>314</v>
      </c>
      <c r="H7186" s="3">
        <v>8</v>
      </c>
      <c r="I7186" s="9"/>
    </row>
    <row r="7187" spans="1:9" ht="45.75">
      <c r="A7187" s="1" t="s">
        <v>34</v>
      </c>
      <c r="B7187" s="1" t="s">
        <v>1134</v>
      </c>
      <c r="C7187" t="str">
        <f t="shared" si="112"/>
        <v xml:space="preserve"> </v>
      </c>
      <c r="D7187" s="1">
        <v>3</v>
      </c>
      <c r="E7187" s="1">
        <v>1</v>
      </c>
      <c r="F7187" s="1" t="s">
        <v>1135</v>
      </c>
      <c r="G7187" s="3" t="s">
        <v>48</v>
      </c>
      <c r="H7187" s="3">
        <v>4</v>
      </c>
      <c r="I7187" s="9" t="s">
        <v>1136</v>
      </c>
    </row>
    <row r="7188" spans="1:9" ht="45.75">
      <c r="A7188" t="s">
        <v>34</v>
      </c>
      <c r="B7188" t="s">
        <v>1134</v>
      </c>
      <c r="C7188" t="str">
        <f t="shared" si="112"/>
        <v xml:space="preserve"> </v>
      </c>
      <c r="D7188">
        <v>3</v>
      </c>
      <c r="E7188">
        <v>1</v>
      </c>
      <c r="F7188" t="s">
        <v>1135</v>
      </c>
      <c r="G7188" s="3" t="s">
        <v>48</v>
      </c>
      <c r="H7188" s="3">
        <v>4</v>
      </c>
      <c r="I7188" s="9" t="s">
        <v>1137</v>
      </c>
    </row>
    <row r="7189" spans="1:9">
      <c r="A7189" s="1" t="s">
        <v>34</v>
      </c>
      <c r="B7189" s="1" t="s">
        <v>1134</v>
      </c>
      <c r="C7189" t="str">
        <f t="shared" si="112"/>
        <v xml:space="preserve"> </v>
      </c>
      <c r="D7189" s="1">
        <v>3</v>
      </c>
      <c r="E7189" s="1">
        <v>1</v>
      </c>
      <c r="F7189" s="1" t="s">
        <v>1135</v>
      </c>
      <c r="G7189" s="3"/>
      <c r="H7189" s="3">
        <v>0</v>
      </c>
      <c r="I7189" s="9"/>
    </row>
    <row r="7190" spans="1:9">
      <c r="A7190" t="s">
        <v>34</v>
      </c>
      <c r="B7190" t="s">
        <v>1134</v>
      </c>
      <c r="C7190" t="str">
        <f t="shared" si="112"/>
        <v xml:space="preserve"> </v>
      </c>
      <c r="D7190">
        <v>3</v>
      </c>
      <c r="E7190">
        <v>1</v>
      </c>
      <c r="F7190" t="s">
        <v>1135</v>
      </c>
      <c r="G7190" s="3"/>
      <c r="H7190" s="3">
        <v>0</v>
      </c>
      <c r="I7190" s="9"/>
    </row>
    <row r="7191" spans="1:9">
      <c r="A7191" s="1" t="s">
        <v>34</v>
      </c>
      <c r="B7191" s="1" t="s">
        <v>1134</v>
      </c>
      <c r="C7191" t="str">
        <f t="shared" si="112"/>
        <v xml:space="preserve"> </v>
      </c>
      <c r="D7191" s="1">
        <v>3</v>
      </c>
      <c r="E7191" s="1">
        <v>1</v>
      </c>
      <c r="F7191" s="1" t="s">
        <v>1135</v>
      </c>
      <c r="G7191" s="3"/>
      <c r="H7191" s="3">
        <v>0</v>
      </c>
      <c r="I7191" s="9"/>
    </row>
    <row r="7192" spans="1:9">
      <c r="A7192" t="s">
        <v>34</v>
      </c>
      <c r="B7192" t="s">
        <v>1134</v>
      </c>
      <c r="C7192" t="str">
        <f t="shared" si="112"/>
        <v xml:space="preserve"> </v>
      </c>
      <c r="D7192">
        <v>3</v>
      </c>
      <c r="E7192">
        <v>1</v>
      </c>
      <c r="F7192" t="s">
        <v>1135</v>
      </c>
      <c r="G7192" s="3"/>
      <c r="H7192" s="3">
        <v>0</v>
      </c>
      <c r="I7192" s="9"/>
    </row>
    <row r="7193" spans="1:9">
      <c r="A7193" s="1" t="s">
        <v>34</v>
      </c>
      <c r="B7193" s="1" t="s">
        <v>1134</v>
      </c>
      <c r="C7193" t="str">
        <f t="shared" si="112"/>
        <v xml:space="preserve"> </v>
      </c>
      <c r="D7193" s="1">
        <v>3</v>
      </c>
      <c r="E7193" s="1">
        <v>1</v>
      </c>
      <c r="F7193" s="1" t="s">
        <v>1135</v>
      </c>
      <c r="G7193" s="3"/>
      <c r="H7193" s="3">
        <v>0</v>
      </c>
      <c r="I7193" s="9"/>
    </row>
    <row r="7194" spans="1:9">
      <c r="A7194" t="s">
        <v>34</v>
      </c>
      <c r="B7194" t="s">
        <v>1134</v>
      </c>
      <c r="C7194" t="str">
        <f t="shared" si="112"/>
        <v xml:space="preserve"> </v>
      </c>
      <c r="D7194">
        <v>3</v>
      </c>
      <c r="E7194">
        <v>1</v>
      </c>
      <c r="F7194" t="s">
        <v>1135</v>
      </c>
      <c r="G7194" s="3"/>
      <c r="H7194" s="3">
        <v>0</v>
      </c>
      <c r="I7194" s="9"/>
    </row>
    <row r="7195" spans="1:9">
      <c r="A7195" s="1" t="s">
        <v>34</v>
      </c>
      <c r="B7195" s="1" t="s">
        <v>1134</v>
      </c>
      <c r="C7195" t="str">
        <f t="shared" si="112"/>
        <v xml:space="preserve"> </v>
      </c>
      <c r="D7195" s="1">
        <v>3</v>
      </c>
      <c r="E7195" s="1">
        <v>1</v>
      </c>
      <c r="F7195" s="1" t="s">
        <v>1135</v>
      </c>
      <c r="G7195" s="3"/>
      <c r="H7195" s="3">
        <v>0</v>
      </c>
      <c r="I7195" s="9"/>
    </row>
    <row r="7196" spans="1:9">
      <c r="A7196" t="s">
        <v>34</v>
      </c>
      <c r="B7196" t="s">
        <v>1134</v>
      </c>
      <c r="C7196" t="str">
        <f t="shared" si="112"/>
        <v xml:space="preserve"> </v>
      </c>
      <c r="D7196">
        <v>3</v>
      </c>
      <c r="E7196">
        <v>1</v>
      </c>
      <c r="F7196" t="s">
        <v>1135</v>
      </c>
      <c r="G7196" s="3"/>
      <c r="H7196" s="3">
        <v>0</v>
      </c>
      <c r="I7196" s="9"/>
    </row>
    <row r="7197" spans="1:9">
      <c r="A7197" s="1" t="s">
        <v>34</v>
      </c>
      <c r="B7197" s="1" t="s">
        <v>1134</v>
      </c>
      <c r="C7197" t="str">
        <f t="shared" si="112"/>
        <v xml:space="preserve"> </v>
      </c>
      <c r="D7197" s="1">
        <v>3</v>
      </c>
      <c r="E7197" s="1">
        <v>1</v>
      </c>
      <c r="F7197" s="1" t="s">
        <v>1135</v>
      </c>
      <c r="G7197" s="3"/>
      <c r="H7197" s="3">
        <v>0</v>
      </c>
      <c r="I7197" s="9"/>
    </row>
    <row r="7198" spans="1:9">
      <c r="A7198" t="s">
        <v>34</v>
      </c>
      <c r="B7198" t="s">
        <v>1134</v>
      </c>
      <c r="C7198" t="str">
        <f t="shared" si="112"/>
        <v xml:space="preserve"> </v>
      </c>
      <c r="D7198">
        <v>3</v>
      </c>
      <c r="E7198">
        <v>1</v>
      </c>
      <c r="F7198" t="s">
        <v>1135</v>
      </c>
      <c r="G7198" s="3"/>
      <c r="H7198" s="3">
        <v>0</v>
      </c>
      <c r="I7198" s="9"/>
    </row>
    <row r="7199" spans="1:9">
      <c r="A7199" s="1" t="s">
        <v>34</v>
      </c>
      <c r="B7199" s="1" t="s">
        <v>1134</v>
      </c>
      <c r="C7199" t="str">
        <f t="shared" si="112"/>
        <v xml:space="preserve"> </v>
      </c>
      <c r="D7199" s="1">
        <v>3</v>
      </c>
      <c r="E7199" s="1">
        <v>1</v>
      </c>
      <c r="F7199" s="1" t="s">
        <v>1135</v>
      </c>
      <c r="G7199" s="3"/>
      <c r="H7199" s="3">
        <v>0</v>
      </c>
      <c r="I7199" s="9"/>
    </row>
    <row r="7200" spans="1:9">
      <c r="A7200" t="s">
        <v>34</v>
      </c>
      <c r="B7200" t="s">
        <v>1134</v>
      </c>
      <c r="C7200" t="str">
        <f t="shared" si="112"/>
        <v>2600</v>
      </c>
      <c r="D7200">
        <v>3</v>
      </c>
      <c r="E7200">
        <v>1</v>
      </c>
      <c r="F7200" t="s">
        <v>1135</v>
      </c>
      <c r="G7200" t="s">
        <v>15</v>
      </c>
      <c r="H7200" s="2">
        <f>H7184-SUMIF(G7185:G7199,"&lt;&gt;",H7185:H7199)</f>
        <v>0</v>
      </c>
    </row>
    <row r="7201" spans="1:9">
      <c r="A7201" s="1"/>
      <c r="B7201" s="1"/>
      <c r="C7201" t="str">
        <f t="shared" si="112"/>
        <v xml:space="preserve"> </v>
      </c>
      <c r="D7201" s="1"/>
      <c r="E7201" s="1"/>
      <c r="F7201" s="1"/>
      <c r="G7201" s="1"/>
      <c r="H7201" s="1"/>
      <c r="I7201" s="43"/>
    </row>
    <row r="7202" spans="1:9">
      <c r="A7202" t="s">
        <v>8</v>
      </c>
      <c r="B7202" t="s">
        <v>1138</v>
      </c>
      <c r="C7202" t="str">
        <f t="shared" si="112"/>
        <v xml:space="preserve"> </v>
      </c>
      <c r="D7202" t="s">
        <v>10</v>
      </c>
      <c r="E7202" t="s">
        <v>10</v>
      </c>
      <c r="F7202" t="s">
        <v>1139</v>
      </c>
      <c r="G7202" t="s">
        <v>13</v>
      </c>
      <c r="H7202" s="2">
        <f>VLOOKUP(B7202,'uc_2024-25'!D:U, 18, FALSE)</f>
        <v>0</v>
      </c>
      <c r="I7202" s="9"/>
    </row>
    <row r="7203" spans="1:9">
      <c r="A7203" s="1" t="s">
        <v>8</v>
      </c>
      <c r="B7203" s="1" t="s">
        <v>1138</v>
      </c>
      <c r="C7203" t="str">
        <f t="shared" si="112"/>
        <v xml:space="preserve"> </v>
      </c>
      <c r="D7203" s="1" t="s">
        <v>10</v>
      </c>
      <c r="E7203" s="1" t="s">
        <v>10</v>
      </c>
      <c r="F7203" s="1" t="s">
        <v>1139</v>
      </c>
      <c r="G7203" s="4">
        <f>VLOOKUP(B7202,'uc_2024-25'!D:AB, 25, FALSE)</f>
        <v>0</v>
      </c>
      <c r="H7203" s="3">
        <v>0</v>
      </c>
      <c r="I7203" s="9"/>
    </row>
    <row r="7204" spans="1:9">
      <c r="A7204" t="s">
        <v>8</v>
      </c>
      <c r="B7204" t="s">
        <v>1138</v>
      </c>
      <c r="C7204" t="str">
        <f t="shared" si="112"/>
        <v xml:space="preserve"> </v>
      </c>
      <c r="D7204" t="s">
        <v>10</v>
      </c>
      <c r="E7204" t="s">
        <v>10</v>
      </c>
      <c r="F7204" t="s">
        <v>1139</v>
      </c>
      <c r="G7204" s="3"/>
      <c r="H7204" s="3">
        <v>0</v>
      </c>
      <c r="I7204" s="9"/>
    </row>
    <row r="7205" spans="1:9">
      <c r="A7205" s="1" t="s">
        <v>8</v>
      </c>
      <c r="B7205" s="1" t="s">
        <v>1138</v>
      </c>
      <c r="C7205" t="str">
        <f t="shared" si="112"/>
        <v xml:space="preserve"> </v>
      </c>
      <c r="D7205" s="1" t="s">
        <v>10</v>
      </c>
      <c r="E7205" s="1" t="s">
        <v>10</v>
      </c>
      <c r="F7205" s="1" t="s">
        <v>1139</v>
      </c>
      <c r="G7205" s="3"/>
      <c r="H7205" s="3">
        <v>0</v>
      </c>
      <c r="I7205" s="9"/>
    </row>
    <row r="7206" spans="1:9">
      <c r="A7206" t="s">
        <v>8</v>
      </c>
      <c r="B7206" t="s">
        <v>1138</v>
      </c>
      <c r="C7206" t="str">
        <f t="shared" si="112"/>
        <v xml:space="preserve"> </v>
      </c>
      <c r="D7206" t="s">
        <v>10</v>
      </c>
      <c r="E7206" t="s">
        <v>10</v>
      </c>
      <c r="F7206" t="s">
        <v>1139</v>
      </c>
      <c r="G7206" s="3"/>
      <c r="H7206" s="3">
        <v>0</v>
      </c>
      <c r="I7206" s="9"/>
    </row>
    <row r="7207" spans="1:9">
      <c r="A7207" s="1" t="s">
        <v>8</v>
      </c>
      <c r="B7207" s="1" t="s">
        <v>1138</v>
      </c>
      <c r="C7207" t="str">
        <f t="shared" si="112"/>
        <v xml:space="preserve"> </v>
      </c>
      <c r="D7207" s="1" t="s">
        <v>10</v>
      </c>
      <c r="E7207" s="1" t="s">
        <v>10</v>
      </c>
      <c r="F7207" s="1" t="s">
        <v>1139</v>
      </c>
      <c r="G7207" s="3"/>
      <c r="H7207" s="3">
        <v>0</v>
      </c>
      <c r="I7207" s="9"/>
    </row>
    <row r="7208" spans="1:9">
      <c r="A7208" t="s">
        <v>8</v>
      </c>
      <c r="B7208" t="s">
        <v>1138</v>
      </c>
      <c r="C7208" t="str">
        <f t="shared" si="112"/>
        <v xml:space="preserve"> </v>
      </c>
      <c r="D7208" t="s">
        <v>10</v>
      </c>
      <c r="E7208" t="s">
        <v>10</v>
      </c>
      <c r="F7208" t="s">
        <v>1139</v>
      </c>
      <c r="G7208" s="3"/>
      <c r="H7208" s="3">
        <v>0</v>
      </c>
      <c r="I7208" s="9"/>
    </row>
    <row r="7209" spans="1:9">
      <c r="A7209" s="1" t="s">
        <v>8</v>
      </c>
      <c r="B7209" s="1" t="s">
        <v>1138</v>
      </c>
      <c r="C7209" t="str">
        <f t="shared" si="112"/>
        <v xml:space="preserve"> </v>
      </c>
      <c r="D7209" s="1" t="s">
        <v>10</v>
      </c>
      <c r="E7209" s="1" t="s">
        <v>10</v>
      </c>
      <c r="F7209" s="1" t="s">
        <v>1139</v>
      </c>
      <c r="G7209" s="3"/>
      <c r="H7209" s="3">
        <v>0</v>
      </c>
      <c r="I7209" s="9"/>
    </row>
    <row r="7210" spans="1:9">
      <c r="A7210" t="s">
        <v>8</v>
      </c>
      <c r="B7210" t="s">
        <v>1138</v>
      </c>
      <c r="C7210" t="str">
        <f t="shared" si="112"/>
        <v xml:space="preserve"> </v>
      </c>
      <c r="D7210" t="s">
        <v>10</v>
      </c>
      <c r="E7210" t="s">
        <v>10</v>
      </c>
      <c r="F7210" t="s">
        <v>1139</v>
      </c>
      <c r="G7210" s="3"/>
      <c r="H7210" s="3">
        <v>0</v>
      </c>
      <c r="I7210" s="9"/>
    </row>
    <row r="7211" spans="1:9">
      <c r="A7211" s="1" t="s">
        <v>8</v>
      </c>
      <c r="B7211" s="1" t="s">
        <v>1138</v>
      </c>
      <c r="C7211" t="str">
        <f t="shared" si="112"/>
        <v xml:space="preserve"> </v>
      </c>
      <c r="D7211" s="1" t="s">
        <v>10</v>
      </c>
      <c r="E7211" s="1" t="s">
        <v>10</v>
      </c>
      <c r="F7211" s="1" t="s">
        <v>1139</v>
      </c>
      <c r="G7211" s="3"/>
      <c r="H7211" s="3">
        <v>0</v>
      </c>
      <c r="I7211" s="9"/>
    </row>
    <row r="7212" spans="1:9">
      <c r="A7212" t="s">
        <v>8</v>
      </c>
      <c r="B7212" t="s">
        <v>1138</v>
      </c>
      <c r="C7212" t="str">
        <f t="shared" si="112"/>
        <v xml:space="preserve"> </v>
      </c>
      <c r="D7212" t="s">
        <v>10</v>
      </c>
      <c r="E7212" t="s">
        <v>10</v>
      </c>
      <c r="F7212" t="s">
        <v>1139</v>
      </c>
      <c r="G7212" s="3"/>
      <c r="H7212" s="3">
        <v>0</v>
      </c>
      <c r="I7212" s="9"/>
    </row>
    <row r="7213" spans="1:9">
      <c r="A7213" s="1" t="s">
        <v>8</v>
      </c>
      <c r="B7213" s="1" t="s">
        <v>1138</v>
      </c>
      <c r="C7213" t="str">
        <f t="shared" si="112"/>
        <v xml:space="preserve"> </v>
      </c>
      <c r="D7213" s="1" t="s">
        <v>10</v>
      </c>
      <c r="E7213" s="1" t="s">
        <v>10</v>
      </c>
      <c r="F7213" s="1" t="s">
        <v>1139</v>
      </c>
      <c r="G7213" s="3"/>
      <c r="H7213" s="3">
        <v>0</v>
      </c>
      <c r="I7213" s="9"/>
    </row>
    <row r="7214" spans="1:9">
      <c r="A7214" t="s">
        <v>8</v>
      </c>
      <c r="B7214" t="s">
        <v>1138</v>
      </c>
      <c r="C7214" t="str">
        <f t="shared" si="112"/>
        <v xml:space="preserve"> </v>
      </c>
      <c r="D7214" t="s">
        <v>10</v>
      </c>
      <c r="E7214" t="s">
        <v>10</v>
      </c>
      <c r="F7214" t="s">
        <v>1139</v>
      </c>
      <c r="G7214" s="3"/>
      <c r="H7214" s="3">
        <v>0</v>
      </c>
      <c r="I7214" s="9"/>
    </row>
    <row r="7215" spans="1:9">
      <c r="A7215" s="1" t="s">
        <v>8</v>
      </c>
      <c r="B7215" s="1" t="s">
        <v>1138</v>
      </c>
      <c r="C7215" t="str">
        <f t="shared" si="112"/>
        <v xml:space="preserve"> </v>
      </c>
      <c r="D7215" s="1" t="s">
        <v>10</v>
      </c>
      <c r="E7215" s="1" t="s">
        <v>10</v>
      </c>
      <c r="F7215" s="1" t="s">
        <v>1139</v>
      </c>
      <c r="G7215" s="3"/>
      <c r="H7215" s="3">
        <v>0</v>
      </c>
      <c r="I7215" s="9"/>
    </row>
    <row r="7216" spans="1:9">
      <c r="A7216" t="s">
        <v>8</v>
      </c>
      <c r="B7216" t="s">
        <v>1138</v>
      </c>
      <c r="C7216" t="str">
        <f t="shared" si="112"/>
        <v xml:space="preserve"> </v>
      </c>
      <c r="D7216" t="s">
        <v>10</v>
      </c>
      <c r="E7216" t="s">
        <v>10</v>
      </c>
      <c r="F7216" t="s">
        <v>1139</v>
      </c>
      <c r="G7216" s="3"/>
      <c r="H7216" s="3">
        <v>0</v>
      </c>
      <c r="I7216" s="9"/>
    </row>
    <row r="7217" spans="1:9">
      <c r="A7217" s="1" t="s">
        <v>8</v>
      </c>
      <c r="B7217" s="1" t="s">
        <v>1138</v>
      </c>
      <c r="C7217" t="str">
        <f t="shared" si="112"/>
        <v xml:space="preserve"> </v>
      </c>
      <c r="D7217" s="1" t="s">
        <v>10</v>
      </c>
      <c r="E7217" s="1" t="s">
        <v>10</v>
      </c>
      <c r="F7217" s="1" t="s">
        <v>1139</v>
      </c>
      <c r="G7217" s="3"/>
      <c r="H7217" s="3">
        <v>0</v>
      </c>
      <c r="I7217" s="9"/>
    </row>
    <row r="7218" spans="1:9">
      <c r="A7218" t="s">
        <v>8</v>
      </c>
      <c r="B7218" t="s">
        <v>1138</v>
      </c>
      <c r="C7218" t="str">
        <f t="shared" si="112"/>
        <v>2251</v>
      </c>
      <c r="D7218" t="s">
        <v>10</v>
      </c>
      <c r="E7218" t="s">
        <v>10</v>
      </c>
      <c r="F7218" t="s">
        <v>1139</v>
      </c>
      <c r="G7218" t="s">
        <v>15</v>
      </c>
      <c r="H7218" s="2">
        <f>H7202-SUMIF(G7203:G7217,"&lt;&gt;",H7203:H7217)</f>
        <v>0</v>
      </c>
    </row>
    <row r="7219" spans="1:9">
      <c r="A7219" s="1"/>
      <c r="B7219" s="1"/>
      <c r="C7219" t="str">
        <f t="shared" si="112"/>
        <v xml:space="preserve"> </v>
      </c>
      <c r="D7219" s="1"/>
      <c r="E7219" s="1"/>
      <c r="F7219" s="1"/>
      <c r="G7219" s="1"/>
      <c r="H7219" s="1"/>
      <c r="I7219" s="43"/>
    </row>
    <row r="7220" spans="1:9">
      <c r="A7220" t="s">
        <v>8</v>
      </c>
      <c r="B7220" t="s">
        <v>1140</v>
      </c>
      <c r="C7220" t="str">
        <f t="shared" si="112"/>
        <v xml:space="preserve"> </v>
      </c>
      <c r="D7220" t="s">
        <v>10</v>
      </c>
      <c r="E7220" t="s">
        <v>11</v>
      </c>
      <c r="F7220" t="s">
        <v>1141</v>
      </c>
      <c r="G7220" t="s">
        <v>13</v>
      </c>
      <c r="H7220" s="2">
        <f>VLOOKUP(B7220,'uc_2024-25'!D:U, 18, FALSE)</f>
        <v>0</v>
      </c>
      <c r="I7220" s="9"/>
    </row>
    <row r="7221" spans="1:9">
      <c r="A7221" s="1" t="s">
        <v>8</v>
      </c>
      <c r="B7221" s="1" t="s">
        <v>1140</v>
      </c>
      <c r="C7221" t="str">
        <f t="shared" si="112"/>
        <v xml:space="preserve"> </v>
      </c>
      <c r="D7221" s="1" t="s">
        <v>10</v>
      </c>
      <c r="E7221" s="1" t="s">
        <v>11</v>
      </c>
      <c r="F7221" s="1" t="s">
        <v>1141</v>
      </c>
      <c r="G7221" s="4" t="str">
        <f>VLOOKUP(B7220,'uc_2024-25'!D:AB, 25, FALSE)</f>
        <v>José Manuel Osório de Barros de Lima e Santos</v>
      </c>
      <c r="H7221" s="3">
        <v>16</v>
      </c>
      <c r="I7221" s="9"/>
    </row>
    <row r="7222" spans="1:9">
      <c r="A7222" t="s">
        <v>8</v>
      </c>
      <c r="B7222" t="s">
        <v>1140</v>
      </c>
      <c r="C7222" t="str">
        <f t="shared" si="112"/>
        <v xml:space="preserve"> </v>
      </c>
      <c r="D7222" t="s">
        <v>10</v>
      </c>
      <c r="E7222" t="s">
        <v>11</v>
      </c>
      <c r="F7222" t="s">
        <v>1141</v>
      </c>
      <c r="G7222" s="3" t="s">
        <v>341</v>
      </c>
      <c r="H7222" s="3">
        <v>4</v>
      </c>
      <c r="I7222" s="9"/>
    </row>
    <row r="7223" spans="1:9">
      <c r="A7223" s="1" t="s">
        <v>8</v>
      </c>
      <c r="B7223" s="1" t="s">
        <v>1140</v>
      </c>
      <c r="C7223" t="str">
        <f t="shared" si="112"/>
        <v xml:space="preserve"> </v>
      </c>
      <c r="D7223" s="1" t="s">
        <v>10</v>
      </c>
      <c r="E7223" s="1" t="s">
        <v>11</v>
      </c>
      <c r="F7223" s="1" t="s">
        <v>1141</v>
      </c>
      <c r="G7223" s="3" t="s">
        <v>345</v>
      </c>
      <c r="H7223" s="3">
        <v>4</v>
      </c>
      <c r="I7223" s="9"/>
    </row>
    <row r="7224" spans="1:9">
      <c r="A7224" t="s">
        <v>8</v>
      </c>
      <c r="B7224" t="s">
        <v>1140</v>
      </c>
      <c r="C7224" t="str">
        <f t="shared" si="112"/>
        <v xml:space="preserve"> </v>
      </c>
      <c r="D7224" t="s">
        <v>10</v>
      </c>
      <c r="E7224" t="s">
        <v>11</v>
      </c>
      <c r="F7224" t="s">
        <v>1141</v>
      </c>
      <c r="G7224" s="3" t="s">
        <v>53</v>
      </c>
      <c r="H7224" s="3">
        <v>4</v>
      </c>
      <c r="I7224" s="9"/>
    </row>
    <row r="7225" spans="1:9">
      <c r="A7225" s="1" t="s">
        <v>8</v>
      </c>
      <c r="B7225" s="1" t="s">
        <v>1140</v>
      </c>
      <c r="C7225" t="str">
        <f t="shared" si="112"/>
        <v xml:space="preserve"> </v>
      </c>
      <c r="D7225" s="1" t="s">
        <v>10</v>
      </c>
      <c r="E7225" s="1" t="s">
        <v>11</v>
      </c>
      <c r="F7225" s="1" t="s">
        <v>1141</v>
      </c>
      <c r="G7225" s="3"/>
      <c r="H7225" s="3">
        <v>0</v>
      </c>
      <c r="I7225" s="9"/>
    </row>
    <row r="7226" spans="1:9">
      <c r="A7226" t="s">
        <v>8</v>
      </c>
      <c r="B7226" t="s">
        <v>1140</v>
      </c>
      <c r="C7226" t="str">
        <f t="shared" si="112"/>
        <v xml:space="preserve"> </v>
      </c>
      <c r="D7226" t="s">
        <v>10</v>
      </c>
      <c r="E7226" t="s">
        <v>11</v>
      </c>
      <c r="F7226" t="s">
        <v>1141</v>
      </c>
      <c r="G7226" s="3"/>
      <c r="H7226" s="3">
        <v>0</v>
      </c>
      <c r="I7226" s="9"/>
    </row>
    <row r="7227" spans="1:9">
      <c r="A7227" s="1" t="s">
        <v>8</v>
      </c>
      <c r="B7227" s="1" t="s">
        <v>1140</v>
      </c>
      <c r="C7227" t="str">
        <f t="shared" si="112"/>
        <v xml:space="preserve"> </v>
      </c>
      <c r="D7227" s="1" t="s">
        <v>10</v>
      </c>
      <c r="E7227" s="1" t="s">
        <v>11</v>
      </c>
      <c r="F7227" s="1" t="s">
        <v>1141</v>
      </c>
      <c r="G7227" s="3"/>
      <c r="H7227" s="3">
        <v>0</v>
      </c>
      <c r="I7227" s="9"/>
    </row>
    <row r="7228" spans="1:9">
      <c r="A7228" t="s">
        <v>8</v>
      </c>
      <c r="B7228" t="s">
        <v>1140</v>
      </c>
      <c r="C7228" t="str">
        <f t="shared" si="112"/>
        <v xml:space="preserve"> </v>
      </c>
      <c r="D7228" t="s">
        <v>10</v>
      </c>
      <c r="E7228" t="s">
        <v>11</v>
      </c>
      <c r="F7228" t="s">
        <v>1141</v>
      </c>
      <c r="G7228" s="3"/>
      <c r="H7228" s="3">
        <v>0</v>
      </c>
      <c r="I7228" s="9"/>
    </row>
    <row r="7229" spans="1:9">
      <c r="A7229" s="1" t="s">
        <v>8</v>
      </c>
      <c r="B7229" s="1" t="s">
        <v>1140</v>
      </c>
      <c r="C7229" t="str">
        <f t="shared" si="112"/>
        <v xml:space="preserve"> </v>
      </c>
      <c r="D7229" s="1" t="s">
        <v>10</v>
      </c>
      <c r="E7229" s="1" t="s">
        <v>11</v>
      </c>
      <c r="F7229" s="1" t="s">
        <v>1141</v>
      </c>
      <c r="G7229" s="3"/>
      <c r="H7229" s="3">
        <v>0</v>
      </c>
      <c r="I7229" s="9"/>
    </row>
    <row r="7230" spans="1:9">
      <c r="A7230" t="s">
        <v>8</v>
      </c>
      <c r="B7230" t="s">
        <v>1140</v>
      </c>
      <c r="C7230" t="str">
        <f t="shared" si="112"/>
        <v xml:space="preserve"> </v>
      </c>
      <c r="D7230" t="s">
        <v>10</v>
      </c>
      <c r="E7230" t="s">
        <v>11</v>
      </c>
      <c r="F7230" t="s">
        <v>1141</v>
      </c>
      <c r="G7230" s="3"/>
      <c r="H7230" s="3">
        <v>0</v>
      </c>
      <c r="I7230" s="9"/>
    </row>
    <row r="7231" spans="1:9">
      <c r="A7231" s="1" t="s">
        <v>8</v>
      </c>
      <c r="B7231" s="1" t="s">
        <v>1140</v>
      </c>
      <c r="C7231" t="str">
        <f t="shared" si="112"/>
        <v xml:space="preserve"> </v>
      </c>
      <c r="D7231" s="1" t="s">
        <v>10</v>
      </c>
      <c r="E7231" s="1" t="s">
        <v>11</v>
      </c>
      <c r="F7231" s="1" t="s">
        <v>1141</v>
      </c>
      <c r="G7231" s="3"/>
      <c r="H7231" s="3">
        <v>0</v>
      </c>
      <c r="I7231" s="9"/>
    </row>
    <row r="7232" spans="1:9">
      <c r="A7232" t="s">
        <v>8</v>
      </c>
      <c r="B7232" t="s">
        <v>1140</v>
      </c>
      <c r="C7232" t="str">
        <f t="shared" si="112"/>
        <v xml:space="preserve"> </v>
      </c>
      <c r="D7232" t="s">
        <v>10</v>
      </c>
      <c r="E7232" t="s">
        <v>11</v>
      </c>
      <c r="F7232" t="s">
        <v>1141</v>
      </c>
      <c r="G7232" s="3"/>
      <c r="H7232" s="3">
        <v>0</v>
      </c>
      <c r="I7232" s="9"/>
    </row>
    <row r="7233" spans="1:9">
      <c r="A7233" s="1" t="s">
        <v>8</v>
      </c>
      <c r="B7233" s="1" t="s">
        <v>1140</v>
      </c>
      <c r="C7233" t="str">
        <f t="shared" si="112"/>
        <v xml:space="preserve"> </v>
      </c>
      <c r="D7233" s="1" t="s">
        <v>10</v>
      </c>
      <c r="E7233" s="1" t="s">
        <v>11</v>
      </c>
      <c r="F7233" s="1" t="s">
        <v>1141</v>
      </c>
      <c r="G7233" s="3"/>
      <c r="H7233" s="3">
        <v>0</v>
      </c>
      <c r="I7233" s="9"/>
    </row>
    <row r="7234" spans="1:9">
      <c r="A7234" t="s">
        <v>8</v>
      </c>
      <c r="B7234" t="s">
        <v>1140</v>
      </c>
      <c r="C7234" t="str">
        <f t="shared" si="112"/>
        <v xml:space="preserve"> </v>
      </c>
      <c r="D7234" t="s">
        <v>10</v>
      </c>
      <c r="E7234" t="s">
        <v>11</v>
      </c>
      <c r="F7234" t="s">
        <v>1141</v>
      </c>
      <c r="G7234" s="3"/>
      <c r="H7234" s="3">
        <v>0</v>
      </c>
      <c r="I7234" s="9"/>
    </row>
    <row r="7235" spans="1:9">
      <c r="A7235" s="1" t="s">
        <v>8</v>
      </c>
      <c r="B7235" s="1" t="s">
        <v>1140</v>
      </c>
      <c r="C7235" t="str">
        <f t="shared" ref="C7235:C7298" si="113">IF(G7235="Em falta (positivo); A mais (negativo):",B7235," ")</f>
        <v xml:space="preserve"> </v>
      </c>
      <c r="D7235" s="1" t="s">
        <v>10</v>
      </c>
      <c r="E7235" s="1" t="s">
        <v>11</v>
      </c>
      <c r="F7235" s="1" t="s">
        <v>1141</v>
      </c>
      <c r="G7235" s="3"/>
      <c r="H7235" s="3">
        <v>0</v>
      </c>
      <c r="I7235" s="9"/>
    </row>
    <row r="7236" spans="1:9">
      <c r="A7236" t="s">
        <v>8</v>
      </c>
      <c r="B7236" t="s">
        <v>1140</v>
      </c>
      <c r="C7236" t="str">
        <f t="shared" si="113"/>
        <v>2031</v>
      </c>
      <c r="D7236" t="s">
        <v>10</v>
      </c>
      <c r="E7236" t="s">
        <v>11</v>
      </c>
      <c r="F7236" t="s">
        <v>1141</v>
      </c>
      <c r="G7236" t="s">
        <v>15</v>
      </c>
      <c r="H7236" s="2">
        <f>H7220-SUMIF(G7221:G7235,"&lt;&gt;",H7221:H7235)</f>
        <v>-28</v>
      </c>
    </row>
    <row r="7237" spans="1:9">
      <c r="A7237" s="1"/>
      <c r="B7237" s="1"/>
      <c r="C7237" t="str">
        <f t="shared" si="113"/>
        <v xml:space="preserve"> </v>
      </c>
      <c r="D7237" s="1"/>
      <c r="E7237" s="1"/>
      <c r="F7237" s="1"/>
      <c r="G7237" s="1"/>
      <c r="H7237" s="1"/>
      <c r="I7237" s="43"/>
    </row>
    <row r="7238" spans="1:9">
      <c r="A7238" t="s">
        <v>34</v>
      </c>
      <c r="B7238" t="s">
        <v>1142</v>
      </c>
      <c r="C7238" t="str">
        <f t="shared" si="113"/>
        <v xml:space="preserve"> </v>
      </c>
      <c r="D7238">
        <v>2</v>
      </c>
      <c r="E7238">
        <v>2</v>
      </c>
      <c r="F7238" t="s">
        <v>1143</v>
      </c>
      <c r="G7238" t="s">
        <v>13</v>
      </c>
      <c r="H7238" s="2">
        <f>VLOOKUP(B7238,'uc_2024-25'!D:U, 18, FALSE)</f>
        <v>42</v>
      </c>
      <c r="I7238" s="9"/>
    </row>
    <row r="7239" spans="1:9">
      <c r="A7239" s="1" t="s">
        <v>34</v>
      </c>
      <c r="B7239" s="1" t="s">
        <v>1142</v>
      </c>
      <c r="C7239" t="str">
        <f t="shared" si="113"/>
        <v xml:space="preserve"> </v>
      </c>
      <c r="D7239" s="1">
        <v>2</v>
      </c>
      <c r="E7239" s="1">
        <v>2</v>
      </c>
      <c r="F7239" s="1" t="s">
        <v>1143</v>
      </c>
      <c r="G7239" s="4" t="str">
        <f>VLOOKUP(B7238,'uc_2024-25'!D:AB, 25, FALSE)</f>
        <v>Miguel Pedro de Freitas Barbosa Mourato</v>
      </c>
      <c r="H7239" s="3">
        <v>28</v>
      </c>
      <c r="I7239" s="9"/>
    </row>
    <row r="7240" spans="1:9">
      <c r="A7240" t="s">
        <v>34</v>
      </c>
      <c r="B7240" t="s">
        <v>1142</v>
      </c>
      <c r="C7240" t="str">
        <f t="shared" si="113"/>
        <v xml:space="preserve"> </v>
      </c>
      <c r="D7240">
        <v>2</v>
      </c>
      <c r="E7240">
        <v>2</v>
      </c>
      <c r="F7240" t="s">
        <v>1143</v>
      </c>
      <c r="G7240" s="3" t="s">
        <v>448</v>
      </c>
      <c r="H7240" s="3">
        <v>14</v>
      </c>
      <c r="I7240" s="9"/>
    </row>
    <row r="7241" spans="1:9">
      <c r="A7241" s="1" t="s">
        <v>34</v>
      </c>
      <c r="B7241" s="1" t="s">
        <v>1142</v>
      </c>
      <c r="C7241" t="str">
        <f t="shared" si="113"/>
        <v xml:space="preserve"> </v>
      </c>
      <c r="D7241" s="1">
        <v>2</v>
      </c>
      <c r="E7241" s="1">
        <v>2</v>
      </c>
      <c r="F7241" s="1" t="s">
        <v>1143</v>
      </c>
      <c r="G7241" s="3"/>
      <c r="H7241" s="3">
        <v>0</v>
      </c>
      <c r="I7241" s="9"/>
    </row>
    <row r="7242" spans="1:9">
      <c r="A7242" t="s">
        <v>34</v>
      </c>
      <c r="B7242" t="s">
        <v>1142</v>
      </c>
      <c r="C7242" t="str">
        <f t="shared" si="113"/>
        <v xml:space="preserve"> </v>
      </c>
      <c r="D7242">
        <v>2</v>
      </c>
      <c r="E7242">
        <v>2</v>
      </c>
      <c r="F7242" t="s">
        <v>1143</v>
      </c>
      <c r="G7242" s="3"/>
      <c r="H7242" s="3">
        <v>0</v>
      </c>
      <c r="I7242" s="9"/>
    </row>
    <row r="7243" spans="1:9">
      <c r="A7243" s="1" t="s">
        <v>34</v>
      </c>
      <c r="B7243" s="1" t="s">
        <v>1142</v>
      </c>
      <c r="C7243" t="str">
        <f t="shared" si="113"/>
        <v xml:space="preserve"> </v>
      </c>
      <c r="D7243" s="1">
        <v>2</v>
      </c>
      <c r="E7243" s="1">
        <v>2</v>
      </c>
      <c r="F7243" s="1" t="s">
        <v>1143</v>
      </c>
      <c r="G7243" s="3"/>
      <c r="H7243" s="3">
        <v>0</v>
      </c>
      <c r="I7243" s="9"/>
    </row>
    <row r="7244" spans="1:9">
      <c r="A7244" t="s">
        <v>34</v>
      </c>
      <c r="B7244" t="s">
        <v>1142</v>
      </c>
      <c r="C7244" t="str">
        <f t="shared" si="113"/>
        <v xml:space="preserve"> </v>
      </c>
      <c r="D7244">
        <v>2</v>
      </c>
      <c r="E7244">
        <v>2</v>
      </c>
      <c r="F7244" t="s">
        <v>1143</v>
      </c>
      <c r="G7244" s="3"/>
      <c r="H7244" s="3">
        <v>0</v>
      </c>
      <c r="I7244" s="9"/>
    </row>
    <row r="7245" spans="1:9">
      <c r="A7245" s="1" t="s">
        <v>34</v>
      </c>
      <c r="B7245" s="1" t="s">
        <v>1142</v>
      </c>
      <c r="C7245" t="str">
        <f t="shared" si="113"/>
        <v xml:space="preserve"> </v>
      </c>
      <c r="D7245" s="1">
        <v>2</v>
      </c>
      <c r="E7245" s="1">
        <v>2</v>
      </c>
      <c r="F7245" s="1" t="s">
        <v>1143</v>
      </c>
      <c r="G7245" s="3"/>
      <c r="H7245" s="3">
        <v>0</v>
      </c>
      <c r="I7245" s="9"/>
    </row>
    <row r="7246" spans="1:9">
      <c r="A7246" t="s">
        <v>34</v>
      </c>
      <c r="B7246" t="s">
        <v>1142</v>
      </c>
      <c r="C7246" t="str">
        <f t="shared" si="113"/>
        <v xml:space="preserve"> </v>
      </c>
      <c r="D7246">
        <v>2</v>
      </c>
      <c r="E7246">
        <v>2</v>
      </c>
      <c r="F7246" t="s">
        <v>1143</v>
      </c>
      <c r="G7246" s="3"/>
      <c r="H7246" s="3">
        <v>0</v>
      </c>
      <c r="I7246" s="9"/>
    </row>
    <row r="7247" spans="1:9">
      <c r="A7247" s="1" t="s">
        <v>34</v>
      </c>
      <c r="B7247" s="1" t="s">
        <v>1142</v>
      </c>
      <c r="C7247" t="str">
        <f t="shared" si="113"/>
        <v xml:space="preserve"> </v>
      </c>
      <c r="D7247" s="1">
        <v>2</v>
      </c>
      <c r="E7247" s="1">
        <v>2</v>
      </c>
      <c r="F7247" s="1" t="s">
        <v>1143</v>
      </c>
      <c r="G7247" s="3"/>
      <c r="H7247" s="3">
        <v>0</v>
      </c>
      <c r="I7247" s="9"/>
    </row>
    <row r="7248" spans="1:9">
      <c r="A7248" t="s">
        <v>34</v>
      </c>
      <c r="B7248" t="s">
        <v>1142</v>
      </c>
      <c r="C7248" t="str">
        <f t="shared" si="113"/>
        <v xml:space="preserve"> </v>
      </c>
      <c r="D7248">
        <v>2</v>
      </c>
      <c r="E7248">
        <v>2</v>
      </c>
      <c r="F7248" t="s">
        <v>1143</v>
      </c>
      <c r="G7248" s="3"/>
      <c r="H7248" s="3">
        <v>0</v>
      </c>
      <c r="I7248" s="9"/>
    </row>
    <row r="7249" spans="1:9">
      <c r="A7249" s="1" t="s">
        <v>34</v>
      </c>
      <c r="B7249" s="1" t="s">
        <v>1142</v>
      </c>
      <c r="C7249" t="str">
        <f t="shared" si="113"/>
        <v xml:space="preserve"> </v>
      </c>
      <c r="D7249" s="1">
        <v>2</v>
      </c>
      <c r="E7249" s="1">
        <v>2</v>
      </c>
      <c r="F7249" s="1" t="s">
        <v>1143</v>
      </c>
      <c r="G7249" s="3"/>
      <c r="H7249" s="3">
        <v>0</v>
      </c>
      <c r="I7249" s="9"/>
    </row>
    <row r="7250" spans="1:9">
      <c r="A7250" t="s">
        <v>34</v>
      </c>
      <c r="B7250" t="s">
        <v>1142</v>
      </c>
      <c r="C7250" t="str">
        <f t="shared" si="113"/>
        <v xml:space="preserve"> </v>
      </c>
      <c r="D7250">
        <v>2</v>
      </c>
      <c r="E7250">
        <v>2</v>
      </c>
      <c r="F7250" t="s">
        <v>1143</v>
      </c>
      <c r="G7250" s="3"/>
      <c r="H7250" s="3">
        <v>0</v>
      </c>
      <c r="I7250" s="9"/>
    </row>
    <row r="7251" spans="1:9">
      <c r="A7251" s="1" t="s">
        <v>34</v>
      </c>
      <c r="B7251" s="1" t="s">
        <v>1142</v>
      </c>
      <c r="C7251" t="str">
        <f t="shared" si="113"/>
        <v xml:space="preserve"> </v>
      </c>
      <c r="D7251" s="1">
        <v>2</v>
      </c>
      <c r="E7251" s="1">
        <v>2</v>
      </c>
      <c r="F7251" s="1" t="s">
        <v>1143</v>
      </c>
      <c r="G7251" s="3"/>
      <c r="H7251" s="3">
        <v>0</v>
      </c>
      <c r="I7251" s="9"/>
    </row>
    <row r="7252" spans="1:9">
      <c r="A7252" t="s">
        <v>34</v>
      </c>
      <c r="B7252" t="s">
        <v>1142</v>
      </c>
      <c r="C7252" t="str">
        <f t="shared" si="113"/>
        <v xml:space="preserve"> </v>
      </c>
      <c r="D7252">
        <v>2</v>
      </c>
      <c r="E7252">
        <v>2</v>
      </c>
      <c r="F7252" t="s">
        <v>1143</v>
      </c>
      <c r="G7252" s="3"/>
      <c r="H7252" s="3">
        <v>0</v>
      </c>
      <c r="I7252" s="9"/>
    </row>
    <row r="7253" spans="1:9">
      <c r="A7253" s="1" t="s">
        <v>34</v>
      </c>
      <c r="B7253" s="1" t="s">
        <v>1142</v>
      </c>
      <c r="C7253" t="str">
        <f t="shared" si="113"/>
        <v xml:space="preserve"> </v>
      </c>
      <c r="D7253" s="1">
        <v>2</v>
      </c>
      <c r="E7253" s="1">
        <v>2</v>
      </c>
      <c r="F7253" s="1" t="s">
        <v>1143</v>
      </c>
      <c r="G7253" s="3"/>
      <c r="H7253" s="3">
        <v>0</v>
      </c>
      <c r="I7253" s="9"/>
    </row>
    <row r="7254" spans="1:9">
      <c r="A7254" t="s">
        <v>34</v>
      </c>
      <c r="B7254" t="s">
        <v>1142</v>
      </c>
      <c r="C7254" t="str">
        <f t="shared" si="113"/>
        <v>2601</v>
      </c>
      <c r="D7254">
        <v>2</v>
      </c>
      <c r="E7254">
        <v>2</v>
      </c>
      <c r="F7254" t="s">
        <v>1143</v>
      </c>
      <c r="G7254" t="s">
        <v>15</v>
      </c>
      <c r="H7254" s="2">
        <f>H7238-SUMIF(G7239:G7253,"&lt;&gt;",H7239:H7253)</f>
        <v>0</v>
      </c>
    </row>
    <row r="7255" spans="1:9">
      <c r="A7255" s="1"/>
      <c r="B7255" s="1"/>
      <c r="C7255" t="str">
        <f t="shared" si="113"/>
        <v xml:space="preserve"> </v>
      </c>
      <c r="D7255" s="1"/>
      <c r="E7255" s="1"/>
      <c r="F7255" s="1"/>
      <c r="G7255" s="1"/>
      <c r="H7255" s="1"/>
      <c r="I7255" s="43"/>
    </row>
    <row r="7256" spans="1:9">
      <c r="A7256" t="s">
        <v>8</v>
      </c>
      <c r="B7256" t="s">
        <v>1144</v>
      </c>
      <c r="C7256" t="str">
        <f t="shared" si="113"/>
        <v xml:space="preserve"> </v>
      </c>
      <c r="D7256" t="s">
        <v>10</v>
      </c>
      <c r="E7256" t="s">
        <v>11</v>
      </c>
      <c r="F7256" t="s">
        <v>1145</v>
      </c>
      <c r="G7256" t="s">
        <v>13</v>
      </c>
      <c r="H7256" s="2">
        <f>VLOOKUP(B7256,'uc_2024-25'!D:U, 18, FALSE)</f>
        <v>0</v>
      </c>
      <c r="I7256" s="9"/>
    </row>
    <row r="7257" spans="1:9">
      <c r="A7257" s="1" t="s">
        <v>8</v>
      </c>
      <c r="B7257" s="1" t="s">
        <v>1144</v>
      </c>
      <c r="C7257" t="str">
        <f t="shared" si="113"/>
        <v xml:space="preserve"> </v>
      </c>
      <c r="D7257" s="1" t="s">
        <v>10</v>
      </c>
      <c r="E7257" s="1" t="s">
        <v>11</v>
      </c>
      <c r="F7257" s="1" t="s">
        <v>1145</v>
      </c>
      <c r="G7257" s="4">
        <f>VLOOKUP(B7256,'uc_2024-25'!D:AB, 25, FALSE)</f>
        <v>0</v>
      </c>
      <c r="H7257" s="3">
        <v>0</v>
      </c>
      <c r="I7257" s="9"/>
    </row>
    <row r="7258" spans="1:9">
      <c r="A7258" t="s">
        <v>8</v>
      </c>
      <c r="B7258" t="s">
        <v>1144</v>
      </c>
      <c r="C7258" t="str">
        <f t="shared" si="113"/>
        <v xml:space="preserve"> </v>
      </c>
      <c r="D7258" t="s">
        <v>10</v>
      </c>
      <c r="E7258" t="s">
        <v>11</v>
      </c>
      <c r="F7258" t="s">
        <v>1145</v>
      </c>
      <c r="G7258" s="3"/>
      <c r="H7258" s="3">
        <v>0</v>
      </c>
      <c r="I7258" s="9"/>
    </row>
    <row r="7259" spans="1:9">
      <c r="A7259" s="1" t="s">
        <v>8</v>
      </c>
      <c r="B7259" s="1" t="s">
        <v>1144</v>
      </c>
      <c r="C7259" t="str">
        <f t="shared" si="113"/>
        <v xml:space="preserve"> </v>
      </c>
      <c r="D7259" s="1" t="s">
        <v>10</v>
      </c>
      <c r="E7259" s="1" t="s">
        <v>11</v>
      </c>
      <c r="F7259" s="1" t="s">
        <v>1145</v>
      </c>
      <c r="G7259" s="3"/>
      <c r="H7259" s="3">
        <v>0</v>
      </c>
      <c r="I7259" s="9"/>
    </row>
    <row r="7260" spans="1:9">
      <c r="A7260" t="s">
        <v>8</v>
      </c>
      <c r="B7260" t="s">
        <v>1144</v>
      </c>
      <c r="C7260" t="str">
        <f t="shared" si="113"/>
        <v xml:space="preserve"> </v>
      </c>
      <c r="D7260" t="s">
        <v>10</v>
      </c>
      <c r="E7260" t="s">
        <v>11</v>
      </c>
      <c r="F7260" t="s">
        <v>1145</v>
      </c>
      <c r="G7260" s="3"/>
      <c r="H7260" s="3">
        <v>0</v>
      </c>
      <c r="I7260" s="9"/>
    </row>
    <row r="7261" spans="1:9">
      <c r="A7261" s="1" t="s">
        <v>8</v>
      </c>
      <c r="B7261" s="1" t="s">
        <v>1144</v>
      </c>
      <c r="C7261" t="str">
        <f t="shared" si="113"/>
        <v xml:space="preserve"> </v>
      </c>
      <c r="D7261" s="1" t="s">
        <v>10</v>
      </c>
      <c r="E7261" s="1" t="s">
        <v>11</v>
      </c>
      <c r="F7261" s="1" t="s">
        <v>1145</v>
      </c>
      <c r="G7261" s="3"/>
      <c r="H7261" s="3">
        <v>0</v>
      </c>
      <c r="I7261" s="9"/>
    </row>
    <row r="7262" spans="1:9">
      <c r="A7262" t="s">
        <v>8</v>
      </c>
      <c r="B7262" t="s">
        <v>1144</v>
      </c>
      <c r="C7262" t="str">
        <f t="shared" si="113"/>
        <v xml:space="preserve"> </v>
      </c>
      <c r="D7262" t="s">
        <v>10</v>
      </c>
      <c r="E7262" t="s">
        <v>11</v>
      </c>
      <c r="F7262" t="s">
        <v>1145</v>
      </c>
      <c r="G7262" s="3"/>
      <c r="H7262" s="3">
        <v>0</v>
      </c>
      <c r="I7262" s="9"/>
    </row>
    <row r="7263" spans="1:9">
      <c r="A7263" s="1" t="s">
        <v>8</v>
      </c>
      <c r="B7263" s="1" t="s">
        <v>1144</v>
      </c>
      <c r="C7263" t="str">
        <f t="shared" si="113"/>
        <v xml:space="preserve"> </v>
      </c>
      <c r="D7263" s="1" t="s">
        <v>10</v>
      </c>
      <c r="E7263" s="1" t="s">
        <v>11</v>
      </c>
      <c r="F7263" s="1" t="s">
        <v>1145</v>
      </c>
      <c r="G7263" s="3"/>
      <c r="H7263" s="3">
        <v>0</v>
      </c>
      <c r="I7263" s="9"/>
    </row>
    <row r="7264" spans="1:9">
      <c r="A7264" t="s">
        <v>8</v>
      </c>
      <c r="B7264" t="s">
        <v>1144</v>
      </c>
      <c r="C7264" t="str">
        <f t="shared" si="113"/>
        <v xml:space="preserve"> </v>
      </c>
      <c r="D7264" t="s">
        <v>10</v>
      </c>
      <c r="E7264" t="s">
        <v>11</v>
      </c>
      <c r="F7264" t="s">
        <v>1145</v>
      </c>
      <c r="G7264" s="3"/>
      <c r="H7264" s="3">
        <v>0</v>
      </c>
      <c r="I7264" s="9"/>
    </row>
    <row r="7265" spans="1:9">
      <c r="A7265" s="1" t="s">
        <v>8</v>
      </c>
      <c r="B7265" s="1" t="s">
        <v>1144</v>
      </c>
      <c r="C7265" t="str">
        <f t="shared" si="113"/>
        <v xml:space="preserve"> </v>
      </c>
      <c r="D7265" s="1" t="s">
        <v>10</v>
      </c>
      <c r="E7265" s="1" t="s">
        <v>11</v>
      </c>
      <c r="F7265" s="1" t="s">
        <v>1145</v>
      </c>
      <c r="G7265" s="3"/>
      <c r="H7265" s="3">
        <v>0</v>
      </c>
      <c r="I7265" s="9"/>
    </row>
    <row r="7266" spans="1:9">
      <c r="A7266" t="s">
        <v>8</v>
      </c>
      <c r="B7266" t="s">
        <v>1144</v>
      </c>
      <c r="C7266" t="str">
        <f t="shared" si="113"/>
        <v xml:space="preserve"> </v>
      </c>
      <c r="D7266" t="s">
        <v>10</v>
      </c>
      <c r="E7266" t="s">
        <v>11</v>
      </c>
      <c r="F7266" t="s">
        <v>1145</v>
      </c>
      <c r="G7266" s="3"/>
      <c r="H7266" s="3">
        <v>0</v>
      </c>
      <c r="I7266" s="9"/>
    </row>
    <row r="7267" spans="1:9">
      <c r="A7267" s="1" t="s">
        <v>8</v>
      </c>
      <c r="B7267" s="1" t="s">
        <v>1144</v>
      </c>
      <c r="C7267" t="str">
        <f t="shared" si="113"/>
        <v xml:space="preserve"> </v>
      </c>
      <c r="D7267" s="1" t="s">
        <v>10</v>
      </c>
      <c r="E7267" s="1" t="s">
        <v>11</v>
      </c>
      <c r="F7267" s="1" t="s">
        <v>1145</v>
      </c>
      <c r="G7267" s="3"/>
      <c r="H7267" s="3">
        <v>0</v>
      </c>
      <c r="I7267" s="9"/>
    </row>
    <row r="7268" spans="1:9">
      <c r="A7268" t="s">
        <v>8</v>
      </c>
      <c r="B7268" t="s">
        <v>1144</v>
      </c>
      <c r="C7268" t="str">
        <f t="shared" si="113"/>
        <v xml:space="preserve"> </v>
      </c>
      <c r="D7268" t="s">
        <v>10</v>
      </c>
      <c r="E7268" t="s">
        <v>11</v>
      </c>
      <c r="F7268" t="s">
        <v>1145</v>
      </c>
      <c r="G7268" s="3"/>
      <c r="H7268" s="3">
        <v>0</v>
      </c>
      <c r="I7268" s="9"/>
    </row>
    <row r="7269" spans="1:9">
      <c r="A7269" s="1" t="s">
        <v>8</v>
      </c>
      <c r="B7269" s="1" t="s">
        <v>1144</v>
      </c>
      <c r="C7269" t="str">
        <f t="shared" si="113"/>
        <v xml:space="preserve"> </v>
      </c>
      <c r="D7269" s="1" t="s">
        <v>10</v>
      </c>
      <c r="E7269" s="1" t="s">
        <v>11</v>
      </c>
      <c r="F7269" s="1" t="s">
        <v>1145</v>
      </c>
      <c r="G7269" s="3"/>
      <c r="H7269" s="3">
        <v>0</v>
      </c>
      <c r="I7269" s="9"/>
    </row>
    <row r="7270" spans="1:9">
      <c r="A7270" t="s">
        <v>8</v>
      </c>
      <c r="B7270" t="s">
        <v>1144</v>
      </c>
      <c r="C7270" t="str">
        <f t="shared" si="113"/>
        <v xml:space="preserve"> </v>
      </c>
      <c r="D7270" t="s">
        <v>10</v>
      </c>
      <c r="E7270" t="s">
        <v>11</v>
      </c>
      <c r="F7270" t="s">
        <v>1145</v>
      </c>
      <c r="G7270" s="3"/>
      <c r="H7270" s="3">
        <v>0</v>
      </c>
      <c r="I7270" s="9"/>
    </row>
    <row r="7271" spans="1:9">
      <c r="A7271" s="1" t="s">
        <v>8</v>
      </c>
      <c r="B7271" s="1" t="s">
        <v>1144</v>
      </c>
      <c r="C7271" t="str">
        <f t="shared" si="113"/>
        <v xml:space="preserve"> </v>
      </c>
      <c r="D7271" s="1" t="s">
        <v>10</v>
      </c>
      <c r="E7271" s="1" t="s">
        <v>11</v>
      </c>
      <c r="F7271" s="1" t="s">
        <v>1145</v>
      </c>
      <c r="G7271" s="3"/>
      <c r="H7271" s="3">
        <v>0</v>
      </c>
      <c r="I7271" s="9"/>
    </row>
    <row r="7272" spans="1:9">
      <c r="A7272" t="s">
        <v>8</v>
      </c>
      <c r="B7272" t="s">
        <v>1144</v>
      </c>
      <c r="C7272" t="str">
        <f t="shared" si="113"/>
        <v>2257</v>
      </c>
      <c r="D7272" t="s">
        <v>10</v>
      </c>
      <c r="E7272" t="s">
        <v>11</v>
      </c>
      <c r="F7272" t="s">
        <v>1145</v>
      </c>
      <c r="G7272" t="s">
        <v>15</v>
      </c>
      <c r="H7272" s="2">
        <f>H7256-SUMIF(G7257:G7271,"&lt;&gt;",H7257:H7271)</f>
        <v>0</v>
      </c>
    </row>
    <row r="7273" spans="1:9">
      <c r="A7273" s="1"/>
      <c r="B7273" s="1"/>
      <c r="C7273" t="str">
        <f t="shared" si="113"/>
        <v xml:space="preserve"> </v>
      </c>
      <c r="D7273" s="1"/>
      <c r="E7273" s="1"/>
      <c r="F7273" s="1"/>
      <c r="G7273" s="1"/>
      <c r="H7273" s="1"/>
      <c r="I7273" s="43"/>
    </row>
    <row r="7274" spans="1:9">
      <c r="A7274" t="s">
        <v>8</v>
      </c>
      <c r="B7274" t="s">
        <v>1146</v>
      </c>
      <c r="C7274" t="str">
        <f t="shared" si="113"/>
        <v xml:space="preserve"> </v>
      </c>
      <c r="D7274">
        <v>1</v>
      </c>
      <c r="E7274">
        <v>2</v>
      </c>
      <c r="F7274" t="s">
        <v>1147</v>
      </c>
      <c r="G7274" t="s">
        <v>13</v>
      </c>
      <c r="H7274" s="2">
        <f>VLOOKUP(B7274,'uc_2024-25'!D:U, 18, FALSE)</f>
        <v>0</v>
      </c>
      <c r="I7274" s="9"/>
    </row>
    <row r="7275" spans="1:9">
      <c r="A7275" s="1" t="s">
        <v>8</v>
      </c>
      <c r="B7275" s="1" t="s">
        <v>1146</v>
      </c>
      <c r="C7275" t="str">
        <f t="shared" si="113"/>
        <v xml:space="preserve"> </v>
      </c>
      <c r="D7275" s="1">
        <v>1</v>
      </c>
      <c r="E7275" s="1">
        <v>2</v>
      </c>
      <c r="F7275" s="1" t="s">
        <v>1147</v>
      </c>
      <c r="G7275" s="4">
        <f>VLOOKUP(B7274,'uc_2024-25'!D:AB, 25, FALSE)</f>
        <v>0</v>
      </c>
      <c r="H7275" s="3">
        <v>0</v>
      </c>
      <c r="I7275" s="9"/>
    </row>
    <row r="7276" spans="1:9">
      <c r="A7276" t="s">
        <v>8</v>
      </c>
      <c r="B7276" t="s">
        <v>1146</v>
      </c>
      <c r="C7276" t="str">
        <f t="shared" si="113"/>
        <v xml:space="preserve"> </v>
      </c>
      <c r="D7276">
        <v>1</v>
      </c>
      <c r="E7276">
        <v>2</v>
      </c>
      <c r="F7276" t="s">
        <v>1147</v>
      </c>
      <c r="G7276" s="3"/>
      <c r="H7276" s="3">
        <v>0</v>
      </c>
      <c r="I7276" s="9"/>
    </row>
    <row r="7277" spans="1:9">
      <c r="A7277" s="1" t="s">
        <v>8</v>
      </c>
      <c r="B7277" s="1" t="s">
        <v>1146</v>
      </c>
      <c r="C7277" t="str">
        <f t="shared" si="113"/>
        <v xml:space="preserve"> </v>
      </c>
      <c r="D7277" s="1">
        <v>1</v>
      </c>
      <c r="E7277" s="1">
        <v>2</v>
      </c>
      <c r="F7277" s="1" t="s">
        <v>1147</v>
      </c>
      <c r="G7277" s="3"/>
      <c r="H7277" s="3">
        <v>0</v>
      </c>
      <c r="I7277" s="9"/>
    </row>
    <row r="7278" spans="1:9">
      <c r="A7278" t="s">
        <v>8</v>
      </c>
      <c r="B7278" t="s">
        <v>1146</v>
      </c>
      <c r="C7278" t="str">
        <f t="shared" si="113"/>
        <v xml:space="preserve"> </v>
      </c>
      <c r="D7278">
        <v>1</v>
      </c>
      <c r="E7278">
        <v>2</v>
      </c>
      <c r="F7278" t="s">
        <v>1147</v>
      </c>
      <c r="G7278" s="3"/>
      <c r="H7278" s="3">
        <v>0</v>
      </c>
      <c r="I7278" s="9"/>
    </row>
    <row r="7279" spans="1:9">
      <c r="A7279" s="1" t="s">
        <v>8</v>
      </c>
      <c r="B7279" s="1" t="s">
        <v>1146</v>
      </c>
      <c r="C7279" t="str">
        <f t="shared" si="113"/>
        <v xml:space="preserve"> </v>
      </c>
      <c r="D7279" s="1">
        <v>1</v>
      </c>
      <c r="E7279" s="1">
        <v>2</v>
      </c>
      <c r="F7279" s="1" t="s">
        <v>1147</v>
      </c>
      <c r="G7279" s="3"/>
      <c r="H7279" s="3">
        <v>0</v>
      </c>
      <c r="I7279" s="9"/>
    </row>
    <row r="7280" spans="1:9">
      <c r="A7280" t="s">
        <v>8</v>
      </c>
      <c r="B7280" t="s">
        <v>1146</v>
      </c>
      <c r="C7280" t="str">
        <f t="shared" si="113"/>
        <v xml:space="preserve"> </v>
      </c>
      <c r="D7280">
        <v>1</v>
      </c>
      <c r="E7280">
        <v>2</v>
      </c>
      <c r="F7280" t="s">
        <v>1147</v>
      </c>
      <c r="G7280" s="3"/>
      <c r="H7280" s="3">
        <v>0</v>
      </c>
      <c r="I7280" s="9"/>
    </row>
    <row r="7281" spans="1:9">
      <c r="A7281" s="1" t="s">
        <v>8</v>
      </c>
      <c r="B7281" s="1" t="s">
        <v>1146</v>
      </c>
      <c r="C7281" t="str">
        <f t="shared" si="113"/>
        <v xml:space="preserve"> </v>
      </c>
      <c r="D7281" s="1">
        <v>1</v>
      </c>
      <c r="E7281" s="1">
        <v>2</v>
      </c>
      <c r="F7281" s="1" t="s">
        <v>1147</v>
      </c>
      <c r="G7281" s="3"/>
      <c r="H7281" s="3">
        <v>0</v>
      </c>
      <c r="I7281" s="9"/>
    </row>
    <row r="7282" spans="1:9">
      <c r="A7282" t="s">
        <v>8</v>
      </c>
      <c r="B7282" t="s">
        <v>1146</v>
      </c>
      <c r="C7282" t="str">
        <f t="shared" si="113"/>
        <v xml:space="preserve"> </v>
      </c>
      <c r="D7282">
        <v>1</v>
      </c>
      <c r="E7282">
        <v>2</v>
      </c>
      <c r="F7282" t="s">
        <v>1147</v>
      </c>
      <c r="G7282" s="3"/>
      <c r="H7282" s="3">
        <v>0</v>
      </c>
      <c r="I7282" s="9"/>
    </row>
    <row r="7283" spans="1:9">
      <c r="A7283" s="1" t="s">
        <v>8</v>
      </c>
      <c r="B7283" s="1" t="s">
        <v>1146</v>
      </c>
      <c r="C7283" t="str">
        <f t="shared" si="113"/>
        <v xml:space="preserve"> </v>
      </c>
      <c r="D7283" s="1">
        <v>1</v>
      </c>
      <c r="E7283" s="1">
        <v>2</v>
      </c>
      <c r="F7283" s="1" t="s">
        <v>1147</v>
      </c>
      <c r="G7283" s="3"/>
      <c r="H7283" s="3">
        <v>0</v>
      </c>
      <c r="I7283" s="9"/>
    </row>
    <row r="7284" spans="1:9">
      <c r="A7284" t="s">
        <v>8</v>
      </c>
      <c r="B7284" t="s">
        <v>1146</v>
      </c>
      <c r="C7284" t="str">
        <f t="shared" si="113"/>
        <v xml:space="preserve"> </v>
      </c>
      <c r="D7284">
        <v>1</v>
      </c>
      <c r="E7284">
        <v>2</v>
      </c>
      <c r="F7284" t="s">
        <v>1147</v>
      </c>
      <c r="G7284" s="3"/>
      <c r="H7284" s="3">
        <v>0</v>
      </c>
      <c r="I7284" s="9"/>
    </row>
    <row r="7285" spans="1:9">
      <c r="A7285" s="1" t="s">
        <v>8</v>
      </c>
      <c r="B7285" s="1" t="s">
        <v>1146</v>
      </c>
      <c r="C7285" t="str">
        <f t="shared" si="113"/>
        <v xml:space="preserve"> </v>
      </c>
      <c r="D7285" s="1">
        <v>1</v>
      </c>
      <c r="E7285" s="1">
        <v>2</v>
      </c>
      <c r="F7285" s="1" t="s">
        <v>1147</v>
      </c>
      <c r="G7285" s="3"/>
      <c r="H7285" s="3">
        <v>0</v>
      </c>
      <c r="I7285" s="9"/>
    </row>
    <row r="7286" spans="1:9">
      <c r="A7286" t="s">
        <v>8</v>
      </c>
      <c r="B7286" t="s">
        <v>1146</v>
      </c>
      <c r="C7286" t="str">
        <f t="shared" si="113"/>
        <v xml:space="preserve"> </v>
      </c>
      <c r="D7286">
        <v>1</v>
      </c>
      <c r="E7286">
        <v>2</v>
      </c>
      <c r="F7286" t="s">
        <v>1147</v>
      </c>
      <c r="G7286" s="3"/>
      <c r="H7286" s="3">
        <v>0</v>
      </c>
      <c r="I7286" s="9"/>
    </row>
    <row r="7287" spans="1:9">
      <c r="A7287" s="1" t="s">
        <v>8</v>
      </c>
      <c r="B7287" s="1" t="s">
        <v>1146</v>
      </c>
      <c r="C7287" t="str">
        <f t="shared" si="113"/>
        <v xml:space="preserve"> </v>
      </c>
      <c r="D7287" s="1">
        <v>1</v>
      </c>
      <c r="E7287" s="1">
        <v>2</v>
      </c>
      <c r="F7287" s="1" t="s">
        <v>1147</v>
      </c>
      <c r="G7287" s="3"/>
      <c r="H7287" s="3">
        <v>0</v>
      </c>
      <c r="I7287" s="9"/>
    </row>
    <row r="7288" spans="1:9">
      <c r="A7288" t="s">
        <v>8</v>
      </c>
      <c r="B7288" t="s">
        <v>1146</v>
      </c>
      <c r="C7288" t="str">
        <f t="shared" si="113"/>
        <v xml:space="preserve"> </v>
      </c>
      <c r="D7288">
        <v>1</v>
      </c>
      <c r="E7288">
        <v>2</v>
      </c>
      <c r="F7288" t="s">
        <v>1147</v>
      </c>
      <c r="G7288" s="3"/>
      <c r="H7288" s="3">
        <v>0</v>
      </c>
      <c r="I7288" s="9"/>
    </row>
    <row r="7289" spans="1:9">
      <c r="A7289" s="1" t="s">
        <v>8</v>
      </c>
      <c r="B7289" s="1" t="s">
        <v>1146</v>
      </c>
      <c r="C7289" t="str">
        <f t="shared" si="113"/>
        <v xml:space="preserve"> </v>
      </c>
      <c r="D7289" s="1">
        <v>1</v>
      </c>
      <c r="E7289" s="1">
        <v>2</v>
      </c>
      <c r="F7289" s="1" t="s">
        <v>1147</v>
      </c>
      <c r="G7289" s="3"/>
      <c r="H7289" s="3">
        <v>0</v>
      </c>
      <c r="I7289" s="9"/>
    </row>
    <row r="7290" spans="1:9">
      <c r="A7290" t="s">
        <v>8</v>
      </c>
      <c r="B7290" t="s">
        <v>1146</v>
      </c>
      <c r="C7290" t="str">
        <f t="shared" si="113"/>
        <v>cod34681636</v>
      </c>
      <c r="D7290">
        <v>1</v>
      </c>
      <c r="E7290">
        <v>2</v>
      </c>
      <c r="F7290" t="s">
        <v>1147</v>
      </c>
      <c r="G7290" t="s">
        <v>15</v>
      </c>
      <c r="H7290" s="2">
        <f>H7274-SUMIF(G7275:G7289,"&lt;&gt;",H7275:H7289)</f>
        <v>0</v>
      </c>
    </row>
    <row r="7291" spans="1:9">
      <c r="A7291" s="1"/>
      <c r="B7291" s="1"/>
      <c r="C7291" t="str">
        <f t="shared" si="113"/>
        <v xml:space="preserve"> </v>
      </c>
      <c r="D7291" s="1"/>
      <c r="E7291" s="1"/>
      <c r="F7291" s="1"/>
      <c r="G7291" s="1"/>
      <c r="H7291" s="1"/>
      <c r="I7291" s="43"/>
    </row>
    <row r="7292" spans="1:9">
      <c r="A7292" t="s">
        <v>34</v>
      </c>
      <c r="B7292" t="s">
        <v>1148</v>
      </c>
      <c r="C7292" t="str">
        <f t="shared" si="113"/>
        <v xml:space="preserve"> </v>
      </c>
      <c r="D7292">
        <v>3</v>
      </c>
      <c r="E7292">
        <v>1</v>
      </c>
      <c r="F7292" t="s">
        <v>1149</v>
      </c>
      <c r="G7292" t="s">
        <v>13</v>
      </c>
      <c r="H7292" s="2">
        <f>VLOOKUP(B7292,'uc_2024-25'!D:U, 18, FALSE)</f>
        <v>161</v>
      </c>
      <c r="I7292" s="9"/>
    </row>
    <row r="7293" spans="1:9">
      <c r="A7293" s="1" t="s">
        <v>34</v>
      </c>
      <c r="B7293" s="1" t="s">
        <v>1148</v>
      </c>
      <c r="C7293" t="str">
        <f t="shared" si="113"/>
        <v xml:space="preserve"> </v>
      </c>
      <c r="D7293" s="1">
        <v>3</v>
      </c>
      <c r="E7293" s="1">
        <v>1</v>
      </c>
      <c r="F7293" s="1" t="s">
        <v>1149</v>
      </c>
      <c r="G7293" s="4" t="str">
        <f>VLOOKUP(B7292,'uc_2024-25'!D:AB, 25, FALSE)</f>
        <v>Rita do Amaral Fragoso</v>
      </c>
      <c r="H7293" s="3">
        <v>83</v>
      </c>
      <c r="I7293" s="9"/>
    </row>
    <row r="7294" spans="1:9">
      <c r="A7294" t="s">
        <v>34</v>
      </c>
      <c r="B7294" t="s">
        <v>1148</v>
      </c>
      <c r="C7294" t="str">
        <f t="shared" si="113"/>
        <v xml:space="preserve"> </v>
      </c>
      <c r="D7294">
        <v>3</v>
      </c>
      <c r="E7294">
        <v>1</v>
      </c>
      <c r="F7294" t="s">
        <v>1149</v>
      </c>
      <c r="G7294" s="3" t="s">
        <v>879</v>
      </c>
      <c r="H7294" s="3">
        <v>3</v>
      </c>
      <c r="I7294" s="9"/>
    </row>
    <row r="7295" spans="1:9">
      <c r="A7295" s="1" t="s">
        <v>34</v>
      </c>
      <c r="B7295" s="1" t="s">
        <v>1148</v>
      </c>
      <c r="C7295" t="str">
        <f t="shared" si="113"/>
        <v xml:space="preserve"> </v>
      </c>
      <c r="D7295" s="1">
        <v>3</v>
      </c>
      <c r="E7295" s="1">
        <v>1</v>
      </c>
      <c r="F7295" s="1" t="s">
        <v>1149</v>
      </c>
      <c r="G7295" s="3" t="s">
        <v>23</v>
      </c>
      <c r="H7295" s="3">
        <v>65</v>
      </c>
      <c r="I7295" s="9"/>
    </row>
    <row r="7296" spans="1:9">
      <c r="A7296" t="s">
        <v>34</v>
      </c>
      <c r="B7296" t="s">
        <v>1148</v>
      </c>
      <c r="C7296" t="str">
        <f t="shared" si="113"/>
        <v xml:space="preserve"> </v>
      </c>
      <c r="D7296">
        <v>3</v>
      </c>
      <c r="E7296">
        <v>1</v>
      </c>
      <c r="F7296" t="s">
        <v>1149</v>
      </c>
      <c r="G7296" s="3" t="s">
        <v>203</v>
      </c>
      <c r="H7296" s="3">
        <v>10</v>
      </c>
      <c r="I7296" s="9"/>
    </row>
    <row r="7297" spans="1:9">
      <c r="A7297" s="1" t="s">
        <v>34</v>
      </c>
      <c r="B7297" s="1" t="s">
        <v>1148</v>
      </c>
      <c r="C7297" t="str">
        <f t="shared" si="113"/>
        <v xml:space="preserve"> </v>
      </c>
      <c r="D7297" s="1">
        <v>3</v>
      </c>
      <c r="E7297" s="1">
        <v>1</v>
      </c>
      <c r="F7297" s="1" t="s">
        <v>1149</v>
      </c>
      <c r="G7297" s="3"/>
      <c r="H7297" s="3">
        <v>0</v>
      </c>
      <c r="I7297" s="9"/>
    </row>
    <row r="7298" spans="1:9">
      <c r="A7298" t="s">
        <v>34</v>
      </c>
      <c r="B7298" t="s">
        <v>1148</v>
      </c>
      <c r="C7298" t="str">
        <f t="shared" si="113"/>
        <v xml:space="preserve"> </v>
      </c>
      <c r="D7298">
        <v>3</v>
      </c>
      <c r="E7298">
        <v>1</v>
      </c>
      <c r="F7298" t="s">
        <v>1149</v>
      </c>
      <c r="G7298" s="3"/>
      <c r="H7298" s="3">
        <v>0</v>
      </c>
      <c r="I7298" s="9"/>
    </row>
    <row r="7299" spans="1:9">
      <c r="A7299" s="1" t="s">
        <v>34</v>
      </c>
      <c r="B7299" s="1" t="s">
        <v>1148</v>
      </c>
      <c r="C7299" t="str">
        <f t="shared" ref="C7299:C7362" si="114">IF(G7299="Em falta (positivo); A mais (negativo):",B7299," ")</f>
        <v xml:space="preserve"> </v>
      </c>
      <c r="D7299" s="1">
        <v>3</v>
      </c>
      <c r="E7299" s="1">
        <v>1</v>
      </c>
      <c r="F7299" s="1" t="s">
        <v>1149</v>
      </c>
      <c r="G7299" s="3"/>
      <c r="H7299" s="3">
        <v>0</v>
      </c>
      <c r="I7299" s="9"/>
    </row>
    <row r="7300" spans="1:9">
      <c r="A7300" t="s">
        <v>34</v>
      </c>
      <c r="B7300" t="s">
        <v>1148</v>
      </c>
      <c r="C7300" t="str">
        <f t="shared" si="114"/>
        <v xml:space="preserve"> </v>
      </c>
      <c r="D7300">
        <v>3</v>
      </c>
      <c r="E7300">
        <v>1</v>
      </c>
      <c r="F7300" t="s">
        <v>1149</v>
      </c>
      <c r="G7300" s="3"/>
      <c r="H7300" s="3">
        <v>0</v>
      </c>
      <c r="I7300" s="9"/>
    </row>
    <row r="7301" spans="1:9">
      <c r="A7301" s="1" t="s">
        <v>34</v>
      </c>
      <c r="B7301" s="1" t="s">
        <v>1148</v>
      </c>
      <c r="C7301" t="str">
        <f t="shared" si="114"/>
        <v xml:space="preserve"> </v>
      </c>
      <c r="D7301" s="1">
        <v>3</v>
      </c>
      <c r="E7301" s="1">
        <v>1</v>
      </c>
      <c r="F7301" s="1" t="s">
        <v>1149</v>
      </c>
      <c r="G7301" s="3"/>
      <c r="H7301" s="3">
        <v>0</v>
      </c>
      <c r="I7301" s="9"/>
    </row>
    <row r="7302" spans="1:9">
      <c r="A7302" t="s">
        <v>34</v>
      </c>
      <c r="B7302" t="s">
        <v>1148</v>
      </c>
      <c r="C7302" t="str">
        <f t="shared" si="114"/>
        <v xml:space="preserve"> </v>
      </c>
      <c r="D7302">
        <v>3</v>
      </c>
      <c r="E7302">
        <v>1</v>
      </c>
      <c r="F7302" t="s">
        <v>1149</v>
      </c>
      <c r="G7302" s="3"/>
      <c r="H7302" s="3">
        <v>0</v>
      </c>
      <c r="I7302" s="9"/>
    </row>
    <row r="7303" spans="1:9">
      <c r="A7303" s="1" t="s">
        <v>34</v>
      </c>
      <c r="B7303" s="1" t="s">
        <v>1148</v>
      </c>
      <c r="C7303" t="str">
        <f t="shared" si="114"/>
        <v xml:space="preserve"> </v>
      </c>
      <c r="D7303" s="1">
        <v>3</v>
      </c>
      <c r="E7303" s="1">
        <v>1</v>
      </c>
      <c r="F7303" s="1" t="s">
        <v>1149</v>
      </c>
      <c r="G7303" s="3"/>
      <c r="H7303" s="3">
        <v>0</v>
      </c>
      <c r="I7303" s="9"/>
    </row>
    <row r="7304" spans="1:9">
      <c r="A7304" t="s">
        <v>34</v>
      </c>
      <c r="B7304" t="s">
        <v>1148</v>
      </c>
      <c r="C7304" t="str">
        <f t="shared" si="114"/>
        <v xml:space="preserve"> </v>
      </c>
      <c r="D7304">
        <v>3</v>
      </c>
      <c r="E7304">
        <v>1</v>
      </c>
      <c r="F7304" t="s">
        <v>1149</v>
      </c>
      <c r="G7304" s="3"/>
      <c r="H7304" s="3">
        <v>0</v>
      </c>
      <c r="I7304" s="9"/>
    </row>
    <row r="7305" spans="1:9">
      <c r="A7305" s="1" t="s">
        <v>34</v>
      </c>
      <c r="B7305" s="1" t="s">
        <v>1148</v>
      </c>
      <c r="C7305" t="str">
        <f t="shared" si="114"/>
        <v xml:space="preserve"> </v>
      </c>
      <c r="D7305" s="1">
        <v>3</v>
      </c>
      <c r="E7305" s="1">
        <v>1</v>
      </c>
      <c r="F7305" s="1" t="s">
        <v>1149</v>
      </c>
      <c r="G7305" s="3"/>
      <c r="H7305" s="3">
        <v>0</v>
      </c>
      <c r="I7305" s="9"/>
    </row>
    <row r="7306" spans="1:9">
      <c r="A7306" t="s">
        <v>34</v>
      </c>
      <c r="B7306" t="s">
        <v>1148</v>
      </c>
      <c r="C7306" t="str">
        <f t="shared" si="114"/>
        <v xml:space="preserve"> </v>
      </c>
      <c r="D7306">
        <v>3</v>
      </c>
      <c r="E7306">
        <v>1</v>
      </c>
      <c r="F7306" t="s">
        <v>1149</v>
      </c>
      <c r="G7306" s="3"/>
      <c r="H7306" s="3">
        <v>0</v>
      </c>
      <c r="I7306" s="9"/>
    </row>
    <row r="7307" spans="1:9">
      <c r="A7307" s="1" t="s">
        <v>34</v>
      </c>
      <c r="B7307" s="1" t="s">
        <v>1148</v>
      </c>
      <c r="C7307" t="str">
        <f t="shared" si="114"/>
        <v xml:space="preserve"> </v>
      </c>
      <c r="D7307" s="1">
        <v>3</v>
      </c>
      <c r="E7307" s="1">
        <v>1</v>
      </c>
      <c r="F7307" s="1" t="s">
        <v>1149</v>
      </c>
      <c r="G7307" s="3"/>
      <c r="H7307" s="3">
        <v>0</v>
      </c>
      <c r="I7307" s="9"/>
    </row>
    <row r="7308" spans="1:9">
      <c r="A7308" t="s">
        <v>34</v>
      </c>
      <c r="B7308" t="s">
        <v>1148</v>
      </c>
      <c r="C7308" t="str">
        <f t="shared" si="114"/>
        <v>2602</v>
      </c>
      <c r="D7308">
        <v>3</v>
      </c>
      <c r="E7308">
        <v>1</v>
      </c>
      <c r="F7308" t="s">
        <v>1149</v>
      </c>
      <c r="G7308" t="s">
        <v>15</v>
      </c>
      <c r="H7308" s="2">
        <f>H7292-SUMIF(G7293:G7307,"&lt;&gt;",H7293:H7307)</f>
        <v>0</v>
      </c>
    </row>
    <row r="7309" spans="1:9">
      <c r="A7309" s="1"/>
      <c r="B7309" s="1"/>
      <c r="C7309" t="str">
        <f t="shared" si="114"/>
        <v xml:space="preserve"> </v>
      </c>
      <c r="D7309" s="1"/>
      <c r="E7309" s="1"/>
      <c r="F7309" s="1"/>
      <c r="G7309" s="1"/>
      <c r="H7309" s="1"/>
      <c r="I7309" s="43"/>
    </row>
    <row r="7310" spans="1:9">
      <c r="A7310" t="s">
        <v>34</v>
      </c>
      <c r="B7310" t="s">
        <v>1150</v>
      </c>
      <c r="C7310" t="str">
        <f t="shared" si="114"/>
        <v xml:space="preserve"> </v>
      </c>
      <c r="D7310">
        <v>3</v>
      </c>
      <c r="E7310">
        <v>1</v>
      </c>
      <c r="F7310" t="s">
        <v>1151</v>
      </c>
      <c r="G7310" t="s">
        <v>13</v>
      </c>
      <c r="H7310" s="2">
        <f>VLOOKUP(B7310,'uc_2024-25'!D:U, 18, FALSE)</f>
        <v>56</v>
      </c>
      <c r="I7310" s="9"/>
    </row>
    <row r="7311" spans="1:9">
      <c r="A7311" s="1" t="s">
        <v>34</v>
      </c>
      <c r="B7311" s="1" t="s">
        <v>1150</v>
      </c>
      <c r="C7311" t="str">
        <f t="shared" si="114"/>
        <v xml:space="preserve"> </v>
      </c>
      <c r="D7311" s="1">
        <v>3</v>
      </c>
      <c r="E7311" s="1">
        <v>1</v>
      </c>
      <c r="F7311" s="1" t="s">
        <v>1151</v>
      </c>
      <c r="G7311" s="4" t="str">
        <f>VLOOKUP(B7310,'uc_2024-25'!D:AB, 25, FALSE)</f>
        <v>Ana Cristina Ferreira da Cunha Queda</v>
      </c>
      <c r="H7311" s="3">
        <v>56</v>
      </c>
      <c r="I7311" s="9"/>
    </row>
    <row r="7312" spans="1:9">
      <c r="A7312" t="s">
        <v>34</v>
      </c>
      <c r="B7312" t="s">
        <v>1150</v>
      </c>
      <c r="C7312" t="str">
        <f t="shared" si="114"/>
        <v xml:space="preserve"> </v>
      </c>
      <c r="D7312">
        <v>3</v>
      </c>
      <c r="E7312">
        <v>1</v>
      </c>
      <c r="F7312" t="s">
        <v>1151</v>
      </c>
      <c r="G7312" s="3"/>
      <c r="H7312" s="3">
        <v>0</v>
      </c>
      <c r="I7312" s="9"/>
    </row>
    <row r="7313" spans="1:9">
      <c r="A7313" s="1" t="s">
        <v>34</v>
      </c>
      <c r="B7313" s="1" t="s">
        <v>1150</v>
      </c>
      <c r="C7313" t="str">
        <f t="shared" si="114"/>
        <v xml:space="preserve"> </v>
      </c>
      <c r="D7313" s="1">
        <v>3</v>
      </c>
      <c r="E7313" s="1">
        <v>1</v>
      </c>
      <c r="F7313" s="1" t="s">
        <v>1151</v>
      </c>
      <c r="G7313" s="3"/>
      <c r="H7313" s="3">
        <v>0</v>
      </c>
      <c r="I7313" s="9"/>
    </row>
    <row r="7314" spans="1:9">
      <c r="A7314" t="s">
        <v>34</v>
      </c>
      <c r="B7314" t="s">
        <v>1150</v>
      </c>
      <c r="C7314" t="str">
        <f t="shared" si="114"/>
        <v xml:space="preserve"> </v>
      </c>
      <c r="D7314">
        <v>3</v>
      </c>
      <c r="E7314">
        <v>1</v>
      </c>
      <c r="F7314" t="s">
        <v>1151</v>
      </c>
      <c r="G7314" s="3"/>
      <c r="H7314" s="3">
        <v>0</v>
      </c>
      <c r="I7314" s="9"/>
    </row>
    <row r="7315" spans="1:9">
      <c r="A7315" s="1" t="s">
        <v>34</v>
      </c>
      <c r="B7315" s="1" t="s">
        <v>1150</v>
      </c>
      <c r="C7315" t="str">
        <f t="shared" si="114"/>
        <v xml:space="preserve"> </v>
      </c>
      <c r="D7315" s="1">
        <v>3</v>
      </c>
      <c r="E7315" s="1">
        <v>1</v>
      </c>
      <c r="F7315" s="1" t="s">
        <v>1151</v>
      </c>
      <c r="G7315" s="3"/>
      <c r="H7315" s="3">
        <v>0</v>
      </c>
      <c r="I7315" s="9"/>
    </row>
    <row r="7316" spans="1:9">
      <c r="A7316" t="s">
        <v>34</v>
      </c>
      <c r="B7316" t="s">
        <v>1150</v>
      </c>
      <c r="C7316" t="str">
        <f t="shared" si="114"/>
        <v xml:space="preserve"> </v>
      </c>
      <c r="D7316">
        <v>3</v>
      </c>
      <c r="E7316">
        <v>1</v>
      </c>
      <c r="F7316" t="s">
        <v>1151</v>
      </c>
      <c r="G7316" s="3"/>
      <c r="H7316" s="3">
        <v>0</v>
      </c>
      <c r="I7316" s="9"/>
    </row>
    <row r="7317" spans="1:9">
      <c r="A7317" s="1" t="s">
        <v>34</v>
      </c>
      <c r="B7317" s="1" t="s">
        <v>1150</v>
      </c>
      <c r="C7317" t="str">
        <f t="shared" si="114"/>
        <v xml:space="preserve"> </v>
      </c>
      <c r="D7317" s="1">
        <v>3</v>
      </c>
      <c r="E7317" s="1">
        <v>1</v>
      </c>
      <c r="F7317" s="1" t="s">
        <v>1151</v>
      </c>
      <c r="G7317" s="3"/>
      <c r="H7317" s="3">
        <v>0</v>
      </c>
      <c r="I7317" s="9"/>
    </row>
    <row r="7318" spans="1:9">
      <c r="A7318" t="s">
        <v>34</v>
      </c>
      <c r="B7318" t="s">
        <v>1150</v>
      </c>
      <c r="C7318" t="str">
        <f t="shared" si="114"/>
        <v xml:space="preserve"> </v>
      </c>
      <c r="D7318">
        <v>3</v>
      </c>
      <c r="E7318">
        <v>1</v>
      </c>
      <c r="F7318" t="s">
        <v>1151</v>
      </c>
      <c r="G7318" s="3"/>
      <c r="H7318" s="3">
        <v>0</v>
      </c>
      <c r="I7318" s="9"/>
    </row>
    <row r="7319" spans="1:9">
      <c r="A7319" s="1" t="s">
        <v>34</v>
      </c>
      <c r="B7319" s="1" t="s">
        <v>1150</v>
      </c>
      <c r="C7319" t="str">
        <f t="shared" si="114"/>
        <v xml:space="preserve"> </v>
      </c>
      <c r="D7319" s="1">
        <v>3</v>
      </c>
      <c r="E7319" s="1">
        <v>1</v>
      </c>
      <c r="F7319" s="1" t="s">
        <v>1151</v>
      </c>
      <c r="G7319" s="3"/>
      <c r="H7319" s="3">
        <v>0</v>
      </c>
      <c r="I7319" s="9"/>
    </row>
    <row r="7320" spans="1:9">
      <c r="A7320" t="s">
        <v>34</v>
      </c>
      <c r="B7320" t="s">
        <v>1150</v>
      </c>
      <c r="C7320" t="str">
        <f t="shared" si="114"/>
        <v xml:space="preserve"> </v>
      </c>
      <c r="D7320">
        <v>3</v>
      </c>
      <c r="E7320">
        <v>1</v>
      </c>
      <c r="F7320" t="s">
        <v>1151</v>
      </c>
      <c r="G7320" s="3"/>
      <c r="H7320" s="3">
        <v>0</v>
      </c>
      <c r="I7320" s="9"/>
    </row>
    <row r="7321" spans="1:9">
      <c r="A7321" s="1" t="s">
        <v>34</v>
      </c>
      <c r="B7321" s="1" t="s">
        <v>1150</v>
      </c>
      <c r="C7321" t="str">
        <f t="shared" si="114"/>
        <v xml:space="preserve"> </v>
      </c>
      <c r="D7321" s="1">
        <v>3</v>
      </c>
      <c r="E7321" s="1">
        <v>1</v>
      </c>
      <c r="F7321" s="1" t="s">
        <v>1151</v>
      </c>
      <c r="G7321" s="3"/>
      <c r="H7321" s="3">
        <v>0</v>
      </c>
      <c r="I7321" s="9"/>
    </row>
    <row r="7322" spans="1:9">
      <c r="A7322" t="s">
        <v>34</v>
      </c>
      <c r="B7322" t="s">
        <v>1150</v>
      </c>
      <c r="C7322" t="str">
        <f t="shared" si="114"/>
        <v xml:space="preserve"> </v>
      </c>
      <c r="D7322">
        <v>3</v>
      </c>
      <c r="E7322">
        <v>1</v>
      </c>
      <c r="F7322" t="s">
        <v>1151</v>
      </c>
      <c r="G7322" s="3"/>
      <c r="H7322" s="3">
        <v>0</v>
      </c>
      <c r="I7322" s="9"/>
    </row>
    <row r="7323" spans="1:9">
      <c r="A7323" s="1" t="s">
        <v>34</v>
      </c>
      <c r="B7323" s="1" t="s">
        <v>1150</v>
      </c>
      <c r="C7323" t="str">
        <f t="shared" si="114"/>
        <v xml:space="preserve"> </v>
      </c>
      <c r="D7323" s="1">
        <v>3</v>
      </c>
      <c r="E7323" s="1">
        <v>1</v>
      </c>
      <c r="F7323" s="1" t="s">
        <v>1151</v>
      </c>
      <c r="G7323" s="3"/>
      <c r="H7323" s="3">
        <v>0</v>
      </c>
      <c r="I7323" s="9"/>
    </row>
    <row r="7324" spans="1:9">
      <c r="A7324" t="s">
        <v>34</v>
      </c>
      <c r="B7324" t="s">
        <v>1150</v>
      </c>
      <c r="C7324" t="str">
        <f t="shared" si="114"/>
        <v xml:space="preserve"> </v>
      </c>
      <c r="D7324">
        <v>3</v>
      </c>
      <c r="E7324">
        <v>1</v>
      </c>
      <c r="F7324" t="s">
        <v>1151</v>
      </c>
      <c r="G7324" s="3"/>
      <c r="H7324" s="3">
        <v>0</v>
      </c>
      <c r="I7324" s="9"/>
    </row>
    <row r="7325" spans="1:9">
      <c r="A7325" s="1" t="s">
        <v>34</v>
      </c>
      <c r="B7325" s="1" t="s">
        <v>1150</v>
      </c>
      <c r="C7325" t="str">
        <f t="shared" si="114"/>
        <v xml:space="preserve"> </v>
      </c>
      <c r="D7325" s="1">
        <v>3</v>
      </c>
      <c r="E7325" s="1">
        <v>1</v>
      </c>
      <c r="F7325" s="1" t="s">
        <v>1151</v>
      </c>
      <c r="G7325" s="3"/>
      <c r="H7325" s="3">
        <v>0</v>
      </c>
      <c r="I7325" s="9"/>
    </row>
    <row r="7326" spans="1:9">
      <c r="A7326" t="s">
        <v>34</v>
      </c>
      <c r="B7326" t="s">
        <v>1150</v>
      </c>
      <c r="C7326" t="str">
        <f t="shared" si="114"/>
        <v>2604</v>
      </c>
      <c r="D7326">
        <v>3</v>
      </c>
      <c r="E7326">
        <v>1</v>
      </c>
      <c r="F7326" t="s">
        <v>1151</v>
      </c>
      <c r="G7326" t="s">
        <v>15</v>
      </c>
      <c r="H7326" s="2">
        <f>H7310-SUMIF(G7311:G7325,"&lt;&gt;",H7311:H7325)</f>
        <v>0</v>
      </c>
    </row>
    <row r="7327" spans="1:9">
      <c r="A7327" s="1"/>
      <c r="B7327" s="1"/>
      <c r="C7327" t="str">
        <f t="shared" si="114"/>
        <v xml:space="preserve"> </v>
      </c>
      <c r="D7327" s="1"/>
      <c r="E7327" s="1"/>
      <c r="F7327" s="1"/>
      <c r="G7327" s="1"/>
      <c r="H7327" s="1"/>
      <c r="I7327" s="43"/>
    </row>
    <row r="7328" spans="1:9">
      <c r="A7328" t="s">
        <v>8</v>
      </c>
      <c r="B7328" t="s">
        <v>1152</v>
      </c>
      <c r="C7328" t="str">
        <f t="shared" si="114"/>
        <v xml:space="preserve"> </v>
      </c>
      <c r="D7328">
        <v>1</v>
      </c>
      <c r="E7328">
        <v>1</v>
      </c>
      <c r="F7328" t="s">
        <v>1153</v>
      </c>
      <c r="G7328" t="s">
        <v>13</v>
      </c>
      <c r="H7328" s="2">
        <f>VLOOKUP(B7328,'uc_2024-25'!D:U, 18, FALSE)</f>
        <v>0</v>
      </c>
      <c r="I7328" s="9"/>
    </row>
    <row r="7329" spans="1:9">
      <c r="A7329" s="1" t="s">
        <v>8</v>
      </c>
      <c r="B7329" s="1" t="s">
        <v>1152</v>
      </c>
      <c r="C7329" t="str">
        <f t="shared" si="114"/>
        <v xml:space="preserve"> </v>
      </c>
      <c r="D7329" s="1">
        <v>1</v>
      </c>
      <c r="E7329" s="1">
        <v>1</v>
      </c>
      <c r="F7329" s="1" t="s">
        <v>1153</v>
      </c>
      <c r="G7329" s="4" t="str">
        <f>VLOOKUP(B7328,'uc_2024-25'!D:AB, 25, FALSE)</f>
        <v>Coordenação externa ao ISA</v>
      </c>
      <c r="H7329" s="3">
        <v>0</v>
      </c>
      <c r="I7329" s="9"/>
    </row>
    <row r="7330" spans="1:9">
      <c r="A7330" t="s">
        <v>8</v>
      </c>
      <c r="B7330" t="s">
        <v>1152</v>
      </c>
      <c r="C7330" t="str">
        <f t="shared" si="114"/>
        <v xml:space="preserve"> </v>
      </c>
      <c r="D7330">
        <v>1</v>
      </c>
      <c r="E7330">
        <v>1</v>
      </c>
      <c r="F7330" t="s">
        <v>1153</v>
      </c>
      <c r="G7330" s="3"/>
      <c r="H7330" s="3">
        <v>0</v>
      </c>
      <c r="I7330" s="9"/>
    </row>
    <row r="7331" spans="1:9">
      <c r="A7331" s="1" t="s">
        <v>8</v>
      </c>
      <c r="B7331" s="1" t="s">
        <v>1152</v>
      </c>
      <c r="C7331" t="str">
        <f t="shared" si="114"/>
        <v xml:space="preserve"> </v>
      </c>
      <c r="D7331" s="1">
        <v>1</v>
      </c>
      <c r="E7331" s="1">
        <v>1</v>
      </c>
      <c r="F7331" s="1" t="s">
        <v>1153</v>
      </c>
      <c r="G7331" s="3"/>
      <c r="H7331" s="3">
        <v>0</v>
      </c>
      <c r="I7331" s="9"/>
    </row>
    <row r="7332" spans="1:9">
      <c r="A7332" t="s">
        <v>8</v>
      </c>
      <c r="B7332" t="s">
        <v>1152</v>
      </c>
      <c r="C7332" t="str">
        <f t="shared" si="114"/>
        <v xml:space="preserve"> </v>
      </c>
      <c r="D7332">
        <v>1</v>
      </c>
      <c r="E7332">
        <v>1</v>
      </c>
      <c r="F7332" t="s">
        <v>1153</v>
      </c>
      <c r="G7332" s="3"/>
      <c r="H7332" s="3">
        <v>0</v>
      </c>
      <c r="I7332" s="9"/>
    </row>
    <row r="7333" spans="1:9">
      <c r="A7333" s="1" t="s">
        <v>8</v>
      </c>
      <c r="B7333" s="1" t="s">
        <v>1152</v>
      </c>
      <c r="C7333" t="str">
        <f t="shared" si="114"/>
        <v xml:space="preserve"> </v>
      </c>
      <c r="D7333" s="1">
        <v>1</v>
      </c>
      <c r="E7333" s="1">
        <v>1</v>
      </c>
      <c r="F7333" s="1" t="s">
        <v>1153</v>
      </c>
      <c r="G7333" s="3"/>
      <c r="H7333" s="3">
        <v>0</v>
      </c>
      <c r="I7333" s="9"/>
    </row>
    <row r="7334" spans="1:9">
      <c r="A7334" t="s">
        <v>8</v>
      </c>
      <c r="B7334" t="s">
        <v>1152</v>
      </c>
      <c r="C7334" t="str">
        <f t="shared" si="114"/>
        <v xml:space="preserve"> </v>
      </c>
      <c r="D7334">
        <v>1</v>
      </c>
      <c r="E7334">
        <v>1</v>
      </c>
      <c r="F7334" t="s">
        <v>1153</v>
      </c>
      <c r="G7334" s="3"/>
      <c r="H7334" s="3">
        <v>0</v>
      </c>
      <c r="I7334" s="9"/>
    </row>
    <row r="7335" spans="1:9">
      <c r="A7335" s="1" t="s">
        <v>8</v>
      </c>
      <c r="B7335" s="1" t="s">
        <v>1152</v>
      </c>
      <c r="C7335" t="str">
        <f t="shared" si="114"/>
        <v xml:space="preserve"> </v>
      </c>
      <c r="D7335" s="1">
        <v>1</v>
      </c>
      <c r="E7335" s="1">
        <v>1</v>
      </c>
      <c r="F7335" s="1" t="s">
        <v>1153</v>
      </c>
      <c r="G7335" s="3"/>
      <c r="H7335" s="3">
        <v>0</v>
      </c>
      <c r="I7335" s="9"/>
    </row>
    <row r="7336" spans="1:9">
      <c r="A7336" t="s">
        <v>8</v>
      </c>
      <c r="B7336" t="s">
        <v>1152</v>
      </c>
      <c r="C7336" t="str">
        <f t="shared" si="114"/>
        <v xml:space="preserve"> </v>
      </c>
      <c r="D7336">
        <v>1</v>
      </c>
      <c r="E7336">
        <v>1</v>
      </c>
      <c r="F7336" t="s">
        <v>1153</v>
      </c>
      <c r="G7336" s="3"/>
      <c r="H7336" s="3">
        <v>0</v>
      </c>
      <c r="I7336" s="9"/>
    </row>
    <row r="7337" spans="1:9">
      <c r="A7337" s="1" t="s">
        <v>8</v>
      </c>
      <c r="B7337" s="1" t="s">
        <v>1152</v>
      </c>
      <c r="C7337" t="str">
        <f t="shared" si="114"/>
        <v xml:space="preserve"> </v>
      </c>
      <c r="D7337" s="1">
        <v>1</v>
      </c>
      <c r="E7337" s="1">
        <v>1</v>
      </c>
      <c r="F7337" s="1" t="s">
        <v>1153</v>
      </c>
      <c r="G7337" s="3"/>
      <c r="H7337" s="3">
        <v>0</v>
      </c>
      <c r="I7337" s="9"/>
    </row>
    <row r="7338" spans="1:9">
      <c r="A7338" t="s">
        <v>8</v>
      </c>
      <c r="B7338" t="s">
        <v>1152</v>
      </c>
      <c r="C7338" t="str">
        <f t="shared" si="114"/>
        <v xml:space="preserve"> </v>
      </c>
      <c r="D7338">
        <v>1</v>
      </c>
      <c r="E7338">
        <v>1</v>
      </c>
      <c r="F7338" t="s">
        <v>1153</v>
      </c>
      <c r="G7338" s="3"/>
      <c r="H7338" s="3">
        <v>0</v>
      </c>
      <c r="I7338" s="9"/>
    </row>
    <row r="7339" spans="1:9">
      <c r="A7339" s="1" t="s">
        <v>8</v>
      </c>
      <c r="B7339" s="1" t="s">
        <v>1152</v>
      </c>
      <c r="C7339" t="str">
        <f t="shared" si="114"/>
        <v xml:space="preserve"> </v>
      </c>
      <c r="D7339" s="1">
        <v>1</v>
      </c>
      <c r="E7339" s="1">
        <v>1</v>
      </c>
      <c r="F7339" s="1" t="s">
        <v>1153</v>
      </c>
      <c r="G7339" s="3"/>
      <c r="H7339" s="3">
        <v>0</v>
      </c>
      <c r="I7339" s="9"/>
    </row>
    <row r="7340" spans="1:9">
      <c r="A7340" t="s">
        <v>8</v>
      </c>
      <c r="B7340" t="s">
        <v>1152</v>
      </c>
      <c r="C7340" t="str">
        <f t="shared" si="114"/>
        <v xml:space="preserve"> </v>
      </c>
      <c r="D7340">
        <v>1</v>
      </c>
      <c r="E7340">
        <v>1</v>
      </c>
      <c r="F7340" t="s">
        <v>1153</v>
      </c>
      <c r="G7340" s="3"/>
      <c r="H7340" s="3">
        <v>0</v>
      </c>
      <c r="I7340" s="9"/>
    </row>
    <row r="7341" spans="1:9">
      <c r="A7341" s="1" t="s">
        <v>8</v>
      </c>
      <c r="B7341" s="1" t="s">
        <v>1152</v>
      </c>
      <c r="C7341" t="str">
        <f t="shared" si="114"/>
        <v xml:space="preserve"> </v>
      </c>
      <c r="D7341" s="1">
        <v>1</v>
      </c>
      <c r="E7341" s="1">
        <v>1</v>
      </c>
      <c r="F7341" s="1" t="s">
        <v>1153</v>
      </c>
      <c r="G7341" s="3"/>
      <c r="H7341" s="3">
        <v>0</v>
      </c>
      <c r="I7341" s="9"/>
    </row>
    <row r="7342" spans="1:9">
      <c r="A7342" t="s">
        <v>8</v>
      </c>
      <c r="B7342" t="s">
        <v>1152</v>
      </c>
      <c r="C7342" t="str">
        <f t="shared" si="114"/>
        <v xml:space="preserve"> </v>
      </c>
      <c r="D7342">
        <v>1</v>
      </c>
      <c r="E7342">
        <v>1</v>
      </c>
      <c r="F7342" t="s">
        <v>1153</v>
      </c>
      <c r="G7342" s="3"/>
      <c r="H7342" s="3">
        <v>0</v>
      </c>
      <c r="I7342" s="9"/>
    </row>
    <row r="7343" spans="1:9">
      <c r="A7343" s="1" t="s">
        <v>8</v>
      </c>
      <c r="B7343" s="1" t="s">
        <v>1152</v>
      </c>
      <c r="C7343" t="str">
        <f t="shared" si="114"/>
        <v xml:space="preserve"> </v>
      </c>
      <c r="D7343" s="1">
        <v>1</v>
      </c>
      <c r="E7343" s="1">
        <v>1</v>
      </c>
      <c r="F7343" s="1" t="s">
        <v>1153</v>
      </c>
      <c r="G7343" s="3"/>
      <c r="H7343" s="3">
        <v>0</v>
      </c>
      <c r="I7343" s="9"/>
    </row>
    <row r="7344" spans="1:9">
      <c r="A7344" t="s">
        <v>8</v>
      </c>
      <c r="B7344" t="s">
        <v>1152</v>
      </c>
      <c r="C7344" t="str">
        <f t="shared" si="114"/>
        <v>cod45708881</v>
      </c>
      <c r="D7344">
        <v>1</v>
      </c>
      <c r="E7344">
        <v>1</v>
      </c>
      <c r="F7344" t="s">
        <v>1153</v>
      </c>
      <c r="G7344" t="s">
        <v>15</v>
      </c>
      <c r="H7344" s="2">
        <f>H7328-SUMIF(G7329:G7343,"&lt;&gt;",H7329:H7343)</f>
        <v>0</v>
      </c>
    </row>
    <row r="7345" spans="1:9">
      <c r="A7345" s="1"/>
      <c r="B7345" s="1"/>
      <c r="C7345" t="str">
        <f t="shared" si="114"/>
        <v xml:space="preserve"> </v>
      </c>
      <c r="D7345" s="1"/>
      <c r="E7345" s="1"/>
      <c r="F7345" s="1"/>
      <c r="G7345" s="1"/>
      <c r="H7345" s="1"/>
      <c r="I7345" s="43"/>
    </row>
    <row r="7346" spans="1:9">
      <c r="A7346" t="s">
        <v>8</v>
      </c>
      <c r="B7346" t="s">
        <v>1154</v>
      </c>
      <c r="C7346" t="str">
        <f t="shared" si="114"/>
        <v xml:space="preserve"> </v>
      </c>
      <c r="D7346">
        <v>1</v>
      </c>
      <c r="E7346" t="s">
        <v>21</v>
      </c>
      <c r="F7346" t="s">
        <v>1155</v>
      </c>
      <c r="G7346" t="s">
        <v>13</v>
      </c>
      <c r="H7346" s="2">
        <f>VLOOKUP(B7346,'uc_2024-25'!D:U, 18, FALSE)</f>
        <v>56</v>
      </c>
      <c r="I7346" s="9" t="s">
        <v>1156</v>
      </c>
    </row>
    <row r="7347" spans="1:9">
      <c r="A7347" s="1" t="s">
        <v>8</v>
      </c>
      <c r="B7347" s="1" t="s">
        <v>1154</v>
      </c>
      <c r="C7347" t="str">
        <f t="shared" si="114"/>
        <v xml:space="preserve"> </v>
      </c>
      <c r="D7347" s="1">
        <v>1</v>
      </c>
      <c r="E7347" s="1" t="s">
        <v>21</v>
      </c>
      <c r="F7347" s="1" t="s">
        <v>1155</v>
      </c>
      <c r="G7347" s="4" t="str">
        <f>VLOOKUP(B7346,'uc_2024-25'!D:AB, 25, FALSE)</f>
        <v>António José Guerreiro de Brito</v>
      </c>
      <c r="H7347" s="3">
        <v>1</v>
      </c>
      <c r="I7347" s="9"/>
    </row>
    <row r="7348" spans="1:9" ht="30.75">
      <c r="A7348" t="s">
        <v>8</v>
      </c>
      <c r="B7348" t="s">
        <v>1154</v>
      </c>
      <c r="C7348" t="str">
        <f t="shared" si="114"/>
        <v xml:space="preserve"> </v>
      </c>
      <c r="D7348">
        <v>1</v>
      </c>
      <c r="E7348" t="s">
        <v>21</v>
      </c>
      <c r="F7348" t="s">
        <v>1155</v>
      </c>
      <c r="G7348" s="3" t="s">
        <v>48</v>
      </c>
      <c r="H7348" s="3">
        <v>55</v>
      </c>
      <c r="I7348" s="9" t="s">
        <v>1157</v>
      </c>
    </row>
    <row r="7349" spans="1:9">
      <c r="A7349" s="1" t="s">
        <v>8</v>
      </c>
      <c r="B7349" s="1" t="s">
        <v>1154</v>
      </c>
      <c r="C7349" t="str">
        <f t="shared" si="114"/>
        <v xml:space="preserve"> </v>
      </c>
      <c r="D7349" s="1">
        <v>1</v>
      </c>
      <c r="E7349" s="1" t="s">
        <v>21</v>
      </c>
      <c r="F7349" s="1" t="s">
        <v>1155</v>
      </c>
      <c r="G7349" s="3"/>
      <c r="H7349" s="3">
        <v>0</v>
      </c>
      <c r="I7349" s="9"/>
    </row>
    <row r="7350" spans="1:9">
      <c r="A7350" t="s">
        <v>8</v>
      </c>
      <c r="B7350" t="s">
        <v>1154</v>
      </c>
      <c r="C7350" t="str">
        <f t="shared" si="114"/>
        <v xml:space="preserve"> </v>
      </c>
      <c r="D7350">
        <v>1</v>
      </c>
      <c r="E7350" t="s">
        <v>21</v>
      </c>
      <c r="F7350" t="s">
        <v>1155</v>
      </c>
      <c r="G7350" s="3"/>
      <c r="H7350" s="3">
        <v>0</v>
      </c>
      <c r="I7350" s="9"/>
    </row>
    <row r="7351" spans="1:9">
      <c r="A7351" s="1" t="s">
        <v>8</v>
      </c>
      <c r="B7351" s="1" t="s">
        <v>1154</v>
      </c>
      <c r="C7351" t="str">
        <f t="shared" si="114"/>
        <v xml:space="preserve"> </v>
      </c>
      <c r="D7351" s="1">
        <v>1</v>
      </c>
      <c r="E7351" s="1" t="s">
        <v>21</v>
      </c>
      <c r="F7351" s="1" t="s">
        <v>1155</v>
      </c>
      <c r="G7351" s="3"/>
      <c r="H7351" s="3">
        <v>0</v>
      </c>
      <c r="I7351" s="9"/>
    </row>
    <row r="7352" spans="1:9">
      <c r="A7352" t="s">
        <v>8</v>
      </c>
      <c r="B7352" t="s">
        <v>1154</v>
      </c>
      <c r="C7352" t="str">
        <f t="shared" si="114"/>
        <v xml:space="preserve"> </v>
      </c>
      <c r="D7352">
        <v>1</v>
      </c>
      <c r="E7352" t="s">
        <v>21</v>
      </c>
      <c r="F7352" t="s">
        <v>1155</v>
      </c>
      <c r="G7352" s="3"/>
      <c r="H7352" s="3">
        <v>0</v>
      </c>
      <c r="I7352" s="9"/>
    </row>
    <row r="7353" spans="1:9">
      <c r="A7353" s="1" t="s">
        <v>8</v>
      </c>
      <c r="B7353" s="1" t="s">
        <v>1154</v>
      </c>
      <c r="C7353" t="str">
        <f t="shared" si="114"/>
        <v xml:space="preserve"> </v>
      </c>
      <c r="D7353" s="1">
        <v>1</v>
      </c>
      <c r="E7353" s="1" t="s">
        <v>21</v>
      </c>
      <c r="F7353" s="1" t="s">
        <v>1155</v>
      </c>
      <c r="G7353" s="3"/>
      <c r="H7353" s="3">
        <v>0</v>
      </c>
      <c r="I7353" s="9"/>
    </row>
    <row r="7354" spans="1:9">
      <c r="A7354" t="s">
        <v>8</v>
      </c>
      <c r="B7354" t="s">
        <v>1154</v>
      </c>
      <c r="C7354" t="str">
        <f t="shared" si="114"/>
        <v xml:space="preserve"> </v>
      </c>
      <c r="D7354">
        <v>1</v>
      </c>
      <c r="E7354" t="s">
        <v>21</v>
      </c>
      <c r="F7354" t="s">
        <v>1155</v>
      </c>
      <c r="G7354" s="3"/>
      <c r="H7354" s="3">
        <v>0</v>
      </c>
      <c r="I7354" s="9"/>
    </row>
    <row r="7355" spans="1:9">
      <c r="A7355" s="1" t="s">
        <v>8</v>
      </c>
      <c r="B7355" s="1" t="s">
        <v>1154</v>
      </c>
      <c r="C7355" t="str">
        <f t="shared" si="114"/>
        <v xml:space="preserve"> </v>
      </c>
      <c r="D7355" s="1">
        <v>1</v>
      </c>
      <c r="E7355" s="1" t="s">
        <v>21</v>
      </c>
      <c r="F7355" s="1" t="s">
        <v>1155</v>
      </c>
      <c r="G7355" s="3"/>
      <c r="H7355" s="3">
        <v>0</v>
      </c>
      <c r="I7355" s="9"/>
    </row>
    <row r="7356" spans="1:9">
      <c r="A7356" t="s">
        <v>8</v>
      </c>
      <c r="B7356" t="s">
        <v>1154</v>
      </c>
      <c r="C7356" t="str">
        <f t="shared" si="114"/>
        <v xml:space="preserve"> </v>
      </c>
      <c r="D7356">
        <v>1</v>
      </c>
      <c r="E7356" t="s">
        <v>21</v>
      </c>
      <c r="F7356" t="s">
        <v>1155</v>
      </c>
      <c r="G7356" s="3"/>
      <c r="H7356" s="3">
        <v>0</v>
      </c>
      <c r="I7356" s="9"/>
    </row>
    <row r="7357" spans="1:9">
      <c r="A7357" s="1" t="s">
        <v>8</v>
      </c>
      <c r="B7357" s="1" t="s">
        <v>1154</v>
      </c>
      <c r="C7357" t="str">
        <f t="shared" si="114"/>
        <v xml:space="preserve"> </v>
      </c>
      <c r="D7357" s="1">
        <v>1</v>
      </c>
      <c r="E7357" s="1" t="s">
        <v>21</v>
      </c>
      <c r="F7357" s="1" t="s">
        <v>1155</v>
      </c>
      <c r="G7357" s="3"/>
      <c r="H7357" s="3">
        <v>0</v>
      </c>
      <c r="I7357" s="9"/>
    </row>
    <row r="7358" spans="1:9">
      <c r="A7358" t="s">
        <v>8</v>
      </c>
      <c r="B7358" t="s">
        <v>1154</v>
      </c>
      <c r="C7358" t="str">
        <f t="shared" si="114"/>
        <v xml:space="preserve"> </v>
      </c>
      <c r="D7358">
        <v>1</v>
      </c>
      <c r="E7358" t="s">
        <v>21</v>
      </c>
      <c r="F7358" t="s">
        <v>1155</v>
      </c>
      <c r="G7358" s="3"/>
      <c r="H7358" s="3">
        <v>0</v>
      </c>
      <c r="I7358" s="9"/>
    </row>
    <row r="7359" spans="1:9">
      <c r="A7359" s="1" t="s">
        <v>8</v>
      </c>
      <c r="B7359" s="1" t="s">
        <v>1154</v>
      </c>
      <c r="C7359" t="str">
        <f t="shared" si="114"/>
        <v xml:space="preserve"> </v>
      </c>
      <c r="D7359" s="1">
        <v>1</v>
      </c>
      <c r="E7359" s="1" t="s">
        <v>21</v>
      </c>
      <c r="F7359" s="1" t="s">
        <v>1155</v>
      </c>
      <c r="G7359" s="3"/>
      <c r="H7359" s="3">
        <v>0</v>
      </c>
      <c r="I7359" s="9"/>
    </row>
    <row r="7360" spans="1:9">
      <c r="A7360" t="s">
        <v>8</v>
      </c>
      <c r="B7360" t="s">
        <v>1154</v>
      </c>
      <c r="C7360" t="str">
        <f t="shared" si="114"/>
        <v xml:space="preserve"> </v>
      </c>
      <c r="D7360">
        <v>1</v>
      </c>
      <c r="E7360" t="s">
        <v>21</v>
      </c>
      <c r="F7360" t="s">
        <v>1155</v>
      </c>
      <c r="G7360" s="3"/>
      <c r="H7360" s="3">
        <v>0</v>
      </c>
      <c r="I7360" s="9"/>
    </row>
    <row r="7361" spans="1:9">
      <c r="A7361" s="1" t="s">
        <v>8</v>
      </c>
      <c r="B7361" s="1" t="s">
        <v>1154</v>
      </c>
      <c r="C7361" t="str">
        <f t="shared" si="114"/>
        <v xml:space="preserve"> </v>
      </c>
      <c r="D7361" s="1">
        <v>1</v>
      </c>
      <c r="E7361" s="1" t="s">
        <v>21</v>
      </c>
      <c r="F7361" s="1" t="s">
        <v>1155</v>
      </c>
      <c r="G7361" s="3"/>
      <c r="H7361" s="3">
        <v>0</v>
      </c>
      <c r="I7361" s="9"/>
    </row>
    <row r="7362" spans="1:9">
      <c r="A7362" t="s">
        <v>8</v>
      </c>
      <c r="B7362" t="s">
        <v>1154</v>
      </c>
      <c r="C7362" t="str">
        <f t="shared" si="114"/>
        <v>1942</v>
      </c>
      <c r="D7362">
        <v>1</v>
      </c>
      <c r="E7362" t="s">
        <v>21</v>
      </c>
      <c r="F7362" t="s">
        <v>1155</v>
      </c>
      <c r="G7362" t="s">
        <v>15</v>
      </c>
      <c r="H7362" s="2">
        <f>H7346-SUMIF(G7347:G7361,"&lt;&gt;",H7347:H7361)</f>
        <v>0</v>
      </c>
    </row>
    <row r="7363" spans="1:9">
      <c r="A7363" s="1"/>
      <c r="B7363" s="1"/>
      <c r="C7363" t="str">
        <f t="shared" ref="C7363:C7426" si="115">IF(G7363="Em falta (positivo); A mais (negativo):",B7363," ")</f>
        <v xml:space="preserve"> </v>
      </c>
      <c r="D7363" s="1"/>
      <c r="E7363" s="1"/>
      <c r="F7363" s="1"/>
      <c r="G7363" s="1"/>
      <c r="H7363" s="1"/>
      <c r="I7363" s="43"/>
    </row>
    <row r="7364" spans="1:9">
      <c r="A7364" t="s">
        <v>16</v>
      </c>
      <c r="B7364" t="s">
        <v>1158</v>
      </c>
      <c r="C7364" t="str">
        <f t="shared" si="115"/>
        <v xml:space="preserve"> </v>
      </c>
      <c r="D7364">
        <v>1</v>
      </c>
      <c r="E7364">
        <v>2</v>
      </c>
      <c r="F7364" t="s">
        <v>1159</v>
      </c>
      <c r="G7364" t="s">
        <v>13</v>
      </c>
      <c r="H7364" s="2">
        <f>VLOOKUP(B7364,'uc_2024-25'!D:U, 18, FALSE)</f>
        <v>56</v>
      </c>
      <c r="I7364" s="9" t="s">
        <v>1160</v>
      </c>
    </row>
    <row r="7365" spans="1:9">
      <c r="A7365" s="1" t="s">
        <v>16</v>
      </c>
      <c r="B7365" s="1" t="s">
        <v>1158</v>
      </c>
      <c r="C7365" t="str">
        <f t="shared" si="115"/>
        <v xml:space="preserve"> </v>
      </c>
      <c r="D7365" s="1">
        <v>1</v>
      </c>
      <c r="E7365" s="1">
        <v>2</v>
      </c>
      <c r="F7365" s="1" t="s">
        <v>1159</v>
      </c>
      <c r="G7365" s="4" t="str">
        <f>VLOOKUP(B7364,'uc_2024-25'!D:AB, 25, FALSE)</f>
        <v>Henrique Manuel Filipe Ribeiro</v>
      </c>
      <c r="H7365" s="3">
        <v>18</v>
      </c>
      <c r="I7365" s="9"/>
    </row>
    <row r="7366" spans="1:9">
      <c r="A7366" t="s">
        <v>16</v>
      </c>
      <c r="B7366" t="s">
        <v>1158</v>
      </c>
      <c r="C7366" t="str">
        <f t="shared" si="115"/>
        <v xml:space="preserve"> </v>
      </c>
      <c r="D7366">
        <v>1</v>
      </c>
      <c r="E7366">
        <v>2</v>
      </c>
      <c r="F7366" t="s">
        <v>1159</v>
      </c>
      <c r="G7366" s="3" t="s">
        <v>591</v>
      </c>
      <c r="H7366" s="3">
        <v>8</v>
      </c>
      <c r="I7366" s="9"/>
    </row>
    <row r="7367" spans="1:9">
      <c r="A7367" s="1" t="s">
        <v>16</v>
      </c>
      <c r="B7367" s="1" t="s">
        <v>1158</v>
      </c>
      <c r="C7367" t="str">
        <f t="shared" si="115"/>
        <v xml:space="preserve"> </v>
      </c>
      <c r="D7367" s="1">
        <v>1</v>
      </c>
      <c r="E7367" s="1">
        <v>2</v>
      </c>
      <c r="F7367" s="1" t="s">
        <v>1159</v>
      </c>
      <c r="G7367" s="3" t="s">
        <v>1161</v>
      </c>
      <c r="H7367" s="3">
        <v>14</v>
      </c>
      <c r="I7367" s="9"/>
    </row>
    <row r="7368" spans="1:9" ht="43.5">
      <c r="A7368" t="s">
        <v>16</v>
      </c>
      <c r="B7368" t="s">
        <v>1158</v>
      </c>
      <c r="C7368" t="str">
        <f t="shared" si="115"/>
        <v xml:space="preserve"> </v>
      </c>
      <c r="D7368">
        <v>1</v>
      </c>
      <c r="E7368">
        <v>2</v>
      </c>
      <c r="F7368" t="s">
        <v>1159</v>
      </c>
      <c r="G7368" s="3" t="s">
        <v>926</v>
      </c>
      <c r="H7368" s="3">
        <v>16</v>
      </c>
      <c r="I7368" s="52" t="s">
        <v>1162</v>
      </c>
    </row>
    <row r="7369" spans="1:9">
      <c r="A7369" s="1" t="s">
        <v>16</v>
      </c>
      <c r="B7369" s="1" t="s">
        <v>1158</v>
      </c>
      <c r="C7369" t="str">
        <f t="shared" si="115"/>
        <v xml:space="preserve"> </v>
      </c>
      <c r="D7369" s="1">
        <v>1</v>
      </c>
      <c r="E7369" s="1">
        <v>2</v>
      </c>
      <c r="F7369" s="1" t="s">
        <v>1159</v>
      </c>
      <c r="G7369" s="3"/>
      <c r="H7369" s="3">
        <v>0</v>
      </c>
      <c r="I7369" s="9"/>
    </row>
    <row r="7370" spans="1:9">
      <c r="A7370" t="s">
        <v>16</v>
      </c>
      <c r="B7370" t="s">
        <v>1158</v>
      </c>
      <c r="C7370" t="str">
        <f t="shared" si="115"/>
        <v xml:space="preserve"> </v>
      </c>
      <c r="D7370">
        <v>1</v>
      </c>
      <c r="E7370">
        <v>2</v>
      </c>
      <c r="F7370" t="s">
        <v>1159</v>
      </c>
      <c r="G7370" s="3"/>
      <c r="H7370" s="3">
        <v>0</v>
      </c>
      <c r="I7370" s="9"/>
    </row>
    <row r="7371" spans="1:9">
      <c r="A7371" s="1" t="s">
        <v>16</v>
      </c>
      <c r="B7371" s="1" t="s">
        <v>1158</v>
      </c>
      <c r="C7371" t="str">
        <f t="shared" si="115"/>
        <v xml:space="preserve"> </v>
      </c>
      <c r="D7371" s="1">
        <v>1</v>
      </c>
      <c r="E7371" s="1">
        <v>2</v>
      </c>
      <c r="F7371" s="1" t="s">
        <v>1159</v>
      </c>
      <c r="G7371" s="3"/>
      <c r="H7371" s="3">
        <v>0</v>
      </c>
      <c r="I7371" s="9"/>
    </row>
    <row r="7372" spans="1:9">
      <c r="A7372" t="s">
        <v>16</v>
      </c>
      <c r="B7372" t="s">
        <v>1158</v>
      </c>
      <c r="C7372" t="str">
        <f t="shared" si="115"/>
        <v xml:space="preserve"> </v>
      </c>
      <c r="D7372">
        <v>1</v>
      </c>
      <c r="E7372">
        <v>2</v>
      </c>
      <c r="F7372" t="s">
        <v>1159</v>
      </c>
      <c r="G7372" s="3"/>
      <c r="H7372" s="3">
        <v>0</v>
      </c>
      <c r="I7372" s="9"/>
    </row>
    <row r="7373" spans="1:9">
      <c r="A7373" s="1" t="s">
        <v>16</v>
      </c>
      <c r="B7373" s="1" t="s">
        <v>1158</v>
      </c>
      <c r="C7373" t="str">
        <f t="shared" si="115"/>
        <v xml:space="preserve"> </v>
      </c>
      <c r="D7373" s="1">
        <v>1</v>
      </c>
      <c r="E7373" s="1">
        <v>2</v>
      </c>
      <c r="F7373" s="1" t="s">
        <v>1159</v>
      </c>
      <c r="G7373" s="3"/>
      <c r="H7373" s="3">
        <v>0</v>
      </c>
      <c r="I7373" s="9"/>
    </row>
    <row r="7374" spans="1:9">
      <c r="A7374" t="s">
        <v>16</v>
      </c>
      <c r="B7374" t="s">
        <v>1158</v>
      </c>
      <c r="C7374" t="str">
        <f t="shared" si="115"/>
        <v xml:space="preserve"> </v>
      </c>
      <c r="D7374">
        <v>1</v>
      </c>
      <c r="E7374">
        <v>2</v>
      </c>
      <c r="F7374" t="s">
        <v>1159</v>
      </c>
      <c r="G7374" s="3"/>
      <c r="H7374" s="3">
        <v>0</v>
      </c>
      <c r="I7374" s="9"/>
    </row>
    <row r="7375" spans="1:9">
      <c r="A7375" s="1" t="s">
        <v>16</v>
      </c>
      <c r="B7375" s="1" t="s">
        <v>1158</v>
      </c>
      <c r="C7375" t="str">
        <f t="shared" si="115"/>
        <v xml:space="preserve"> </v>
      </c>
      <c r="D7375" s="1">
        <v>1</v>
      </c>
      <c r="E7375" s="1">
        <v>2</v>
      </c>
      <c r="F7375" s="1" t="s">
        <v>1159</v>
      </c>
      <c r="G7375" s="3"/>
      <c r="H7375" s="3">
        <v>0</v>
      </c>
      <c r="I7375" s="9"/>
    </row>
    <row r="7376" spans="1:9">
      <c r="A7376" t="s">
        <v>16</v>
      </c>
      <c r="B7376" t="s">
        <v>1158</v>
      </c>
      <c r="C7376" t="str">
        <f t="shared" si="115"/>
        <v xml:space="preserve"> </v>
      </c>
      <c r="D7376">
        <v>1</v>
      </c>
      <c r="E7376">
        <v>2</v>
      </c>
      <c r="F7376" t="s">
        <v>1159</v>
      </c>
      <c r="G7376" s="3"/>
      <c r="H7376" s="3">
        <v>0</v>
      </c>
      <c r="I7376" s="9"/>
    </row>
    <row r="7377" spans="1:9">
      <c r="A7377" s="1" t="s">
        <v>16</v>
      </c>
      <c r="B7377" s="1" t="s">
        <v>1158</v>
      </c>
      <c r="C7377" t="str">
        <f t="shared" si="115"/>
        <v xml:space="preserve"> </v>
      </c>
      <c r="D7377" s="1">
        <v>1</v>
      </c>
      <c r="E7377" s="1">
        <v>2</v>
      </c>
      <c r="F7377" s="1" t="s">
        <v>1159</v>
      </c>
      <c r="G7377" s="3"/>
      <c r="H7377" s="3">
        <v>0</v>
      </c>
      <c r="I7377" s="9"/>
    </row>
    <row r="7378" spans="1:9">
      <c r="A7378" t="s">
        <v>16</v>
      </c>
      <c r="B7378" t="s">
        <v>1158</v>
      </c>
      <c r="C7378" t="str">
        <f t="shared" si="115"/>
        <v xml:space="preserve"> </v>
      </c>
      <c r="D7378">
        <v>1</v>
      </c>
      <c r="E7378">
        <v>2</v>
      </c>
      <c r="F7378" t="s">
        <v>1159</v>
      </c>
      <c r="G7378" s="3"/>
      <c r="H7378" s="3">
        <v>0</v>
      </c>
      <c r="I7378" s="9"/>
    </row>
    <row r="7379" spans="1:9">
      <c r="A7379" s="1" t="s">
        <v>16</v>
      </c>
      <c r="B7379" s="1" t="s">
        <v>1158</v>
      </c>
      <c r="C7379" t="str">
        <f t="shared" si="115"/>
        <v xml:space="preserve"> </v>
      </c>
      <c r="D7379" s="1">
        <v>1</v>
      </c>
      <c r="E7379" s="1">
        <v>2</v>
      </c>
      <c r="F7379" s="1" t="s">
        <v>1159</v>
      </c>
      <c r="G7379" s="3"/>
      <c r="H7379" s="3">
        <v>0</v>
      </c>
      <c r="I7379" s="9"/>
    </row>
    <row r="7380" spans="1:9">
      <c r="A7380" t="s">
        <v>16</v>
      </c>
      <c r="B7380" t="s">
        <v>1158</v>
      </c>
      <c r="C7380" t="str">
        <f t="shared" si="115"/>
        <v>1538</v>
      </c>
      <c r="D7380">
        <v>1</v>
      </c>
      <c r="E7380">
        <v>2</v>
      </c>
      <c r="F7380" t="s">
        <v>1159</v>
      </c>
      <c r="G7380" t="s">
        <v>15</v>
      </c>
      <c r="H7380" s="2">
        <f>H7364-SUMIF(G7365:G7379,"&lt;&gt;",H7365:H7379)</f>
        <v>0</v>
      </c>
    </row>
    <row r="7381" spans="1:9">
      <c r="A7381" s="1"/>
      <c r="B7381" s="1"/>
      <c r="C7381" t="str">
        <f t="shared" si="115"/>
        <v xml:space="preserve"> </v>
      </c>
      <c r="D7381" s="1"/>
      <c r="E7381" s="1"/>
      <c r="F7381" s="1"/>
      <c r="G7381" s="1"/>
      <c r="H7381" s="1"/>
      <c r="I7381" s="43"/>
    </row>
    <row r="7382" spans="1:9">
      <c r="A7382" t="s">
        <v>16</v>
      </c>
      <c r="B7382" t="s">
        <v>1163</v>
      </c>
      <c r="C7382" t="str">
        <f t="shared" si="115"/>
        <v xml:space="preserve"> </v>
      </c>
      <c r="D7382">
        <v>2</v>
      </c>
      <c r="E7382">
        <v>1</v>
      </c>
      <c r="F7382" t="s">
        <v>1164</v>
      </c>
      <c r="G7382" t="s">
        <v>13</v>
      </c>
      <c r="H7382" s="2">
        <f>VLOOKUP(B7382,'uc_2024-25'!D:U, 18, FALSE)</f>
        <v>0</v>
      </c>
      <c r="I7382" s="9"/>
    </row>
    <row r="7383" spans="1:9">
      <c r="A7383" s="1" t="s">
        <v>16</v>
      </c>
      <c r="B7383" s="1" t="s">
        <v>1163</v>
      </c>
      <c r="C7383" t="str">
        <f t="shared" si="115"/>
        <v xml:space="preserve"> </v>
      </c>
      <c r="D7383" s="1">
        <v>2</v>
      </c>
      <c r="E7383" s="1">
        <v>1</v>
      </c>
      <c r="F7383" s="1" t="s">
        <v>1164</v>
      </c>
      <c r="G7383" s="4" t="str">
        <f>VLOOKUP(B7382,'uc_2024-25'!D:AB, 25, FALSE)</f>
        <v>Coordenação externa ao ISA</v>
      </c>
      <c r="H7383" s="3">
        <v>0</v>
      </c>
      <c r="I7383" s="9"/>
    </row>
    <row r="7384" spans="1:9">
      <c r="A7384" t="s">
        <v>16</v>
      </c>
      <c r="B7384" t="s">
        <v>1163</v>
      </c>
      <c r="C7384" t="str">
        <f t="shared" si="115"/>
        <v xml:space="preserve"> </v>
      </c>
      <c r="D7384">
        <v>2</v>
      </c>
      <c r="E7384">
        <v>1</v>
      </c>
      <c r="F7384" t="s">
        <v>1164</v>
      </c>
      <c r="G7384" s="3"/>
      <c r="H7384" s="3">
        <v>0</v>
      </c>
      <c r="I7384" s="9"/>
    </row>
    <row r="7385" spans="1:9">
      <c r="A7385" s="1" t="s">
        <v>16</v>
      </c>
      <c r="B7385" s="1" t="s">
        <v>1163</v>
      </c>
      <c r="C7385" t="str">
        <f t="shared" si="115"/>
        <v xml:space="preserve"> </v>
      </c>
      <c r="D7385" s="1">
        <v>2</v>
      </c>
      <c r="E7385" s="1">
        <v>1</v>
      </c>
      <c r="F7385" s="1" t="s">
        <v>1164</v>
      </c>
      <c r="G7385" s="3"/>
      <c r="H7385" s="3">
        <v>0</v>
      </c>
      <c r="I7385" s="9"/>
    </row>
    <row r="7386" spans="1:9">
      <c r="A7386" t="s">
        <v>16</v>
      </c>
      <c r="B7386" t="s">
        <v>1163</v>
      </c>
      <c r="C7386" t="str">
        <f t="shared" si="115"/>
        <v xml:space="preserve"> </v>
      </c>
      <c r="D7386">
        <v>2</v>
      </c>
      <c r="E7386">
        <v>1</v>
      </c>
      <c r="F7386" t="s">
        <v>1164</v>
      </c>
      <c r="G7386" s="3"/>
      <c r="H7386" s="3">
        <v>0</v>
      </c>
      <c r="I7386" s="9"/>
    </row>
    <row r="7387" spans="1:9">
      <c r="A7387" s="1" t="s">
        <v>16</v>
      </c>
      <c r="B7387" s="1" t="s">
        <v>1163</v>
      </c>
      <c r="C7387" t="str">
        <f t="shared" si="115"/>
        <v xml:space="preserve"> </v>
      </c>
      <c r="D7387" s="1">
        <v>2</v>
      </c>
      <c r="E7387" s="1">
        <v>1</v>
      </c>
      <c r="F7387" s="1" t="s">
        <v>1164</v>
      </c>
      <c r="G7387" s="3"/>
      <c r="H7387" s="3">
        <v>0</v>
      </c>
      <c r="I7387" s="9"/>
    </row>
    <row r="7388" spans="1:9">
      <c r="A7388" t="s">
        <v>16</v>
      </c>
      <c r="B7388" t="s">
        <v>1163</v>
      </c>
      <c r="C7388" t="str">
        <f t="shared" si="115"/>
        <v xml:space="preserve"> </v>
      </c>
      <c r="D7388">
        <v>2</v>
      </c>
      <c r="E7388">
        <v>1</v>
      </c>
      <c r="F7388" t="s">
        <v>1164</v>
      </c>
      <c r="G7388" s="3"/>
      <c r="H7388" s="3">
        <v>0</v>
      </c>
      <c r="I7388" s="9"/>
    </row>
    <row r="7389" spans="1:9">
      <c r="A7389" s="1" t="s">
        <v>16</v>
      </c>
      <c r="B7389" s="1" t="s">
        <v>1163</v>
      </c>
      <c r="C7389" t="str">
        <f t="shared" si="115"/>
        <v xml:space="preserve"> </v>
      </c>
      <c r="D7389" s="1">
        <v>2</v>
      </c>
      <c r="E7389" s="1">
        <v>1</v>
      </c>
      <c r="F7389" s="1" t="s">
        <v>1164</v>
      </c>
      <c r="G7389" s="3"/>
      <c r="H7389" s="3">
        <v>0</v>
      </c>
      <c r="I7389" s="9"/>
    </row>
    <row r="7390" spans="1:9">
      <c r="A7390" t="s">
        <v>16</v>
      </c>
      <c r="B7390" t="s">
        <v>1163</v>
      </c>
      <c r="C7390" t="str">
        <f t="shared" si="115"/>
        <v xml:space="preserve"> </v>
      </c>
      <c r="D7390">
        <v>2</v>
      </c>
      <c r="E7390">
        <v>1</v>
      </c>
      <c r="F7390" t="s">
        <v>1164</v>
      </c>
      <c r="G7390" s="3"/>
      <c r="H7390" s="3">
        <v>0</v>
      </c>
      <c r="I7390" s="9"/>
    </row>
    <row r="7391" spans="1:9">
      <c r="A7391" s="1" t="s">
        <v>16</v>
      </c>
      <c r="B7391" s="1" t="s">
        <v>1163</v>
      </c>
      <c r="C7391" t="str">
        <f t="shared" si="115"/>
        <v xml:space="preserve"> </v>
      </c>
      <c r="D7391" s="1">
        <v>2</v>
      </c>
      <c r="E7391" s="1">
        <v>1</v>
      </c>
      <c r="F7391" s="1" t="s">
        <v>1164</v>
      </c>
      <c r="G7391" s="3"/>
      <c r="H7391" s="3">
        <v>0</v>
      </c>
      <c r="I7391" s="9"/>
    </row>
    <row r="7392" spans="1:9">
      <c r="A7392" t="s">
        <v>16</v>
      </c>
      <c r="B7392" t="s">
        <v>1163</v>
      </c>
      <c r="C7392" t="str">
        <f t="shared" si="115"/>
        <v xml:space="preserve"> </v>
      </c>
      <c r="D7392">
        <v>2</v>
      </c>
      <c r="E7392">
        <v>1</v>
      </c>
      <c r="F7392" t="s">
        <v>1164</v>
      </c>
      <c r="G7392" s="3"/>
      <c r="H7392" s="3">
        <v>0</v>
      </c>
      <c r="I7392" s="9"/>
    </row>
    <row r="7393" spans="1:9">
      <c r="A7393" s="1" t="s">
        <v>16</v>
      </c>
      <c r="B7393" s="1" t="s">
        <v>1163</v>
      </c>
      <c r="C7393" t="str">
        <f t="shared" si="115"/>
        <v xml:space="preserve"> </v>
      </c>
      <c r="D7393" s="1">
        <v>2</v>
      </c>
      <c r="E7393" s="1">
        <v>1</v>
      </c>
      <c r="F7393" s="1" t="s">
        <v>1164</v>
      </c>
      <c r="G7393" s="3"/>
      <c r="H7393" s="3">
        <v>0</v>
      </c>
      <c r="I7393" s="9"/>
    </row>
    <row r="7394" spans="1:9">
      <c r="A7394" t="s">
        <v>16</v>
      </c>
      <c r="B7394" t="s">
        <v>1163</v>
      </c>
      <c r="C7394" t="str">
        <f t="shared" si="115"/>
        <v xml:space="preserve"> </v>
      </c>
      <c r="D7394">
        <v>2</v>
      </c>
      <c r="E7394">
        <v>1</v>
      </c>
      <c r="F7394" t="s">
        <v>1164</v>
      </c>
      <c r="G7394" s="3"/>
      <c r="H7394" s="3">
        <v>0</v>
      </c>
      <c r="I7394" s="9"/>
    </row>
    <row r="7395" spans="1:9">
      <c r="A7395" s="1" t="s">
        <v>16</v>
      </c>
      <c r="B7395" s="1" t="s">
        <v>1163</v>
      </c>
      <c r="C7395" t="str">
        <f t="shared" si="115"/>
        <v xml:space="preserve"> </v>
      </c>
      <c r="D7395" s="1">
        <v>2</v>
      </c>
      <c r="E7395" s="1">
        <v>1</v>
      </c>
      <c r="F7395" s="1" t="s">
        <v>1164</v>
      </c>
      <c r="G7395" s="3"/>
      <c r="H7395" s="3">
        <v>0</v>
      </c>
      <c r="I7395" s="9"/>
    </row>
    <row r="7396" spans="1:9">
      <c r="A7396" t="s">
        <v>16</v>
      </c>
      <c r="B7396" t="s">
        <v>1163</v>
      </c>
      <c r="C7396" t="str">
        <f t="shared" si="115"/>
        <v xml:space="preserve"> </v>
      </c>
      <c r="D7396">
        <v>2</v>
      </c>
      <c r="E7396">
        <v>1</v>
      </c>
      <c r="F7396" t="s">
        <v>1164</v>
      </c>
      <c r="G7396" s="3"/>
      <c r="H7396" s="3">
        <v>0</v>
      </c>
      <c r="I7396" s="9"/>
    </row>
    <row r="7397" spans="1:9">
      <c r="A7397" s="1" t="s">
        <v>16</v>
      </c>
      <c r="B7397" s="1" t="s">
        <v>1163</v>
      </c>
      <c r="C7397" t="str">
        <f t="shared" si="115"/>
        <v xml:space="preserve"> </v>
      </c>
      <c r="D7397" s="1">
        <v>2</v>
      </c>
      <c r="E7397" s="1">
        <v>1</v>
      </c>
      <c r="F7397" s="1" t="s">
        <v>1164</v>
      </c>
      <c r="G7397" s="3"/>
      <c r="H7397" s="3">
        <v>0</v>
      </c>
      <c r="I7397" s="9"/>
    </row>
    <row r="7398" spans="1:9">
      <c r="A7398" t="s">
        <v>16</v>
      </c>
      <c r="B7398" t="s">
        <v>1163</v>
      </c>
      <c r="C7398" t="str">
        <f t="shared" si="115"/>
        <v>10085</v>
      </c>
      <c r="D7398">
        <v>2</v>
      </c>
      <c r="E7398">
        <v>1</v>
      </c>
      <c r="F7398" t="s">
        <v>1164</v>
      </c>
      <c r="G7398" t="s">
        <v>15</v>
      </c>
      <c r="H7398" s="2">
        <f>H7382-SUMIF(G7383:G7397,"&lt;&gt;",H7383:H7397)</f>
        <v>0</v>
      </c>
    </row>
    <row r="7399" spans="1:9">
      <c r="A7399" s="1"/>
      <c r="B7399" s="1"/>
      <c r="C7399" t="str">
        <f t="shared" si="115"/>
        <v xml:space="preserve"> </v>
      </c>
      <c r="D7399" s="1"/>
      <c r="E7399" s="1"/>
      <c r="F7399" s="1"/>
      <c r="G7399" s="1"/>
      <c r="H7399" s="1"/>
      <c r="I7399" s="43"/>
    </row>
    <row r="7400" spans="1:9">
      <c r="A7400" t="s">
        <v>34</v>
      </c>
      <c r="B7400" t="s">
        <v>1165</v>
      </c>
      <c r="C7400" t="str">
        <f t="shared" si="115"/>
        <v xml:space="preserve"> </v>
      </c>
      <c r="D7400">
        <v>3</v>
      </c>
      <c r="E7400">
        <v>2</v>
      </c>
      <c r="F7400" t="s">
        <v>1166</v>
      </c>
      <c r="G7400" t="s">
        <v>13</v>
      </c>
      <c r="H7400" s="2">
        <f>VLOOKUP(B7400,'uc_2024-25'!D:U, 18, FALSE)</f>
        <v>56</v>
      </c>
      <c r="I7400" s="9"/>
    </row>
    <row r="7401" spans="1:9">
      <c r="A7401" s="1" t="s">
        <v>34</v>
      </c>
      <c r="B7401" s="1" t="s">
        <v>1165</v>
      </c>
      <c r="C7401" t="str">
        <f t="shared" si="115"/>
        <v xml:space="preserve"> </v>
      </c>
      <c r="D7401" s="1">
        <v>3</v>
      </c>
      <c r="E7401" s="1">
        <v>2</v>
      </c>
      <c r="F7401" s="1" t="s">
        <v>1166</v>
      </c>
      <c r="G7401" s="4" t="str">
        <f>VLOOKUP(B7400,'uc_2024-25'!D:AB, 25, FALSE)</f>
        <v>Ana Luísa Brito dos Santos de Sousa Soares</v>
      </c>
      <c r="H7401" s="3">
        <v>56</v>
      </c>
      <c r="I7401" s="9"/>
    </row>
    <row r="7402" spans="1:9">
      <c r="A7402" t="s">
        <v>34</v>
      </c>
      <c r="B7402" t="s">
        <v>1165</v>
      </c>
      <c r="C7402" t="str">
        <f t="shared" si="115"/>
        <v xml:space="preserve"> </v>
      </c>
      <c r="D7402">
        <v>3</v>
      </c>
      <c r="E7402">
        <v>2</v>
      </c>
      <c r="F7402" t="s">
        <v>1166</v>
      </c>
      <c r="G7402" s="3"/>
      <c r="H7402" s="3">
        <v>0</v>
      </c>
      <c r="I7402" s="9"/>
    </row>
    <row r="7403" spans="1:9">
      <c r="A7403" s="1" t="s">
        <v>34</v>
      </c>
      <c r="B7403" s="1" t="s">
        <v>1165</v>
      </c>
      <c r="C7403" t="str">
        <f t="shared" si="115"/>
        <v xml:space="preserve"> </v>
      </c>
      <c r="D7403" s="1">
        <v>3</v>
      </c>
      <c r="E7403" s="1">
        <v>2</v>
      </c>
      <c r="F7403" s="1" t="s">
        <v>1166</v>
      </c>
      <c r="G7403" s="3"/>
      <c r="H7403" s="3">
        <v>0</v>
      </c>
      <c r="I7403" s="9"/>
    </row>
    <row r="7404" spans="1:9">
      <c r="A7404" t="s">
        <v>34</v>
      </c>
      <c r="B7404" t="s">
        <v>1165</v>
      </c>
      <c r="C7404" t="str">
        <f t="shared" si="115"/>
        <v xml:space="preserve"> </v>
      </c>
      <c r="D7404">
        <v>3</v>
      </c>
      <c r="E7404">
        <v>2</v>
      </c>
      <c r="F7404" t="s">
        <v>1166</v>
      </c>
      <c r="G7404" s="3"/>
      <c r="H7404" s="3">
        <v>0</v>
      </c>
      <c r="I7404" s="9"/>
    </row>
    <row r="7405" spans="1:9">
      <c r="A7405" s="1" t="s">
        <v>34</v>
      </c>
      <c r="B7405" s="1" t="s">
        <v>1165</v>
      </c>
      <c r="C7405" t="str">
        <f t="shared" si="115"/>
        <v xml:space="preserve"> </v>
      </c>
      <c r="D7405" s="1">
        <v>3</v>
      </c>
      <c r="E7405" s="1">
        <v>2</v>
      </c>
      <c r="F7405" s="1" t="s">
        <v>1166</v>
      </c>
      <c r="G7405" s="3"/>
      <c r="H7405" s="3">
        <v>0</v>
      </c>
      <c r="I7405" s="9"/>
    </row>
    <row r="7406" spans="1:9">
      <c r="A7406" t="s">
        <v>34</v>
      </c>
      <c r="B7406" t="s">
        <v>1165</v>
      </c>
      <c r="C7406" t="str">
        <f t="shared" si="115"/>
        <v xml:space="preserve"> </v>
      </c>
      <c r="D7406">
        <v>3</v>
      </c>
      <c r="E7406">
        <v>2</v>
      </c>
      <c r="F7406" t="s">
        <v>1166</v>
      </c>
      <c r="G7406" s="3"/>
      <c r="H7406" s="3">
        <v>0</v>
      </c>
      <c r="I7406" s="9"/>
    </row>
    <row r="7407" spans="1:9">
      <c r="A7407" s="1" t="s">
        <v>34</v>
      </c>
      <c r="B7407" s="1" t="s">
        <v>1165</v>
      </c>
      <c r="C7407" t="str">
        <f t="shared" si="115"/>
        <v xml:space="preserve"> </v>
      </c>
      <c r="D7407" s="1">
        <v>3</v>
      </c>
      <c r="E7407" s="1">
        <v>2</v>
      </c>
      <c r="F7407" s="1" t="s">
        <v>1166</v>
      </c>
      <c r="G7407" s="3"/>
      <c r="H7407" s="3">
        <v>0</v>
      </c>
      <c r="I7407" s="9"/>
    </row>
    <row r="7408" spans="1:9">
      <c r="A7408" t="s">
        <v>34</v>
      </c>
      <c r="B7408" t="s">
        <v>1165</v>
      </c>
      <c r="C7408" t="str">
        <f t="shared" si="115"/>
        <v xml:space="preserve"> </v>
      </c>
      <c r="D7408">
        <v>3</v>
      </c>
      <c r="E7408">
        <v>2</v>
      </c>
      <c r="F7408" t="s">
        <v>1166</v>
      </c>
      <c r="G7408" s="3"/>
      <c r="H7408" s="3">
        <v>0</v>
      </c>
      <c r="I7408" s="9"/>
    </row>
    <row r="7409" spans="1:9">
      <c r="A7409" s="1" t="s">
        <v>34</v>
      </c>
      <c r="B7409" s="1" t="s">
        <v>1165</v>
      </c>
      <c r="C7409" t="str">
        <f t="shared" si="115"/>
        <v xml:space="preserve"> </v>
      </c>
      <c r="D7409" s="1">
        <v>3</v>
      </c>
      <c r="E7409" s="1">
        <v>2</v>
      </c>
      <c r="F7409" s="1" t="s">
        <v>1166</v>
      </c>
      <c r="G7409" s="3"/>
      <c r="H7409" s="3">
        <v>0</v>
      </c>
      <c r="I7409" s="9"/>
    </row>
    <row r="7410" spans="1:9">
      <c r="A7410" t="s">
        <v>34</v>
      </c>
      <c r="B7410" t="s">
        <v>1165</v>
      </c>
      <c r="C7410" t="str">
        <f t="shared" si="115"/>
        <v xml:space="preserve"> </v>
      </c>
      <c r="D7410">
        <v>3</v>
      </c>
      <c r="E7410">
        <v>2</v>
      </c>
      <c r="F7410" t="s">
        <v>1166</v>
      </c>
      <c r="G7410" s="3"/>
      <c r="H7410" s="3">
        <v>0</v>
      </c>
      <c r="I7410" s="9"/>
    </row>
    <row r="7411" spans="1:9">
      <c r="A7411" s="1" t="s">
        <v>34</v>
      </c>
      <c r="B7411" s="1" t="s">
        <v>1165</v>
      </c>
      <c r="C7411" t="str">
        <f t="shared" si="115"/>
        <v xml:space="preserve"> </v>
      </c>
      <c r="D7411" s="1">
        <v>3</v>
      </c>
      <c r="E7411" s="1">
        <v>2</v>
      </c>
      <c r="F7411" s="1" t="s">
        <v>1166</v>
      </c>
      <c r="G7411" s="3"/>
      <c r="H7411" s="3">
        <v>0</v>
      </c>
      <c r="I7411" s="9"/>
    </row>
    <row r="7412" spans="1:9">
      <c r="A7412" t="s">
        <v>34</v>
      </c>
      <c r="B7412" t="s">
        <v>1165</v>
      </c>
      <c r="C7412" t="str">
        <f t="shared" si="115"/>
        <v xml:space="preserve"> </v>
      </c>
      <c r="D7412">
        <v>3</v>
      </c>
      <c r="E7412">
        <v>2</v>
      </c>
      <c r="F7412" t="s">
        <v>1166</v>
      </c>
      <c r="G7412" s="3"/>
      <c r="H7412" s="3">
        <v>0</v>
      </c>
      <c r="I7412" s="9"/>
    </row>
    <row r="7413" spans="1:9">
      <c r="A7413" s="1" t="s">
        <v>34</v>
      </c>
      <c r="B7413" s="1" t="s">
        <v>1165</v>
      </c>
      <c r="C7413" t="str">
        <f t="shared" si="115"/>
        <v xml:space="preserve"> </v>
      </c>
      <c r="D7413" s="1">
        <v>3</v>
      </c>
      <c r="E7413" s="1">
        <v>2</v>
      </c>
      <c r="F7413" s="1" t="s">
        <v>1166</v>
      </c>
      <c r="G7413" s="3"/>
      <c r="H7413" s="3">
        <v>0</v>
      </c>
      <c r="I7413" s="9"/>
    </row>
    <row r="7414" spans="1:9">
      <c r="A7414" t="s">
        <v>34</v>
      </c>
      <c r="B7414" t="s">
        <v>1165</v>
      </c>
      <c r="C7414" t="str">
        <f t="shared" si="115"/>
        <v xml:space="preserve"> </v>
      </c>
      <c r="D7414">
        <v>3</v>
      </c>
      <c r="E7414">
        <v>2</v>
      </c>
      <c r="F7414" t="s">
        <v>1166</v>
      </c>
      <c r="G7414" s="3"/>
      <c r="H7414" s="3">
        <v>0</v>
      </c>
      <c r="I7414" s="9"/>
    </row>
    <row r="7415" spans="1:9">
      <c r="A7415" s="1" t="s">
        <v>34</v>
      </c>
      <c r="B7415" s="1" t="s">
        <v>1165</v>
      </c>
      <c r="C7415" t="str">
        <f t="shared" si="115"/>
        <v xml:space="preserve"> </v>
      </c>
      <c r="D7415" s="1">
        <v>3</v>
      </c>
      <c r="E7415" s="1">
        <v>2</v>
      </c>
      <c r="F7415" s="1" t="s">
        <v>1166</v>
      </c>
      <c r="G7415" s="3"/>
      <c r="H7415" s="3">
        <v>0</v>
      </c>
      <c r="I7415" s="9"/>
    </row>
    <row r="7416" spans="1:9">
      <c r="A7416" t="s">
        <v>34</v>
      </c>
      <c r="B7416" t="s">
        <v>1165</v>
      </c>
      <c r="C7416" t="str">
        <f t="shared" si="115"/>
        <v>2605</v>
      </c>
      <c r="D7416">
        <v>3</v>
      </c>
      <c r="E7416">
        <v>2</v>
      </c>
      <c r="F7416" t="s">
        <v>1166</v>
      </c>
      <c r="G7416" t="s">
        <v>15</v>
      </c>
      <c r="H7416" s="2">
        <f>H7400-SUMIF(G7401:G7415,"&lt;&gt;",H7401:H7415)</f>
        <v>0</v>
      </c>
    </row>
    <row r="7417" spans="1:9">
      <c r="A7417" s="1"/>
      <c r="B7417" s="1"/>
      <c r="C7417" t="str">
        <f t="shared" si="115"/>
        <v xml:space="preserve"> </v>
      </c>
      <c r="D7417" s="1"/>
      <c r="E7417" s="1"/>
      <c r="F7417" s="1"/>
      <c r="G7417" s="1"/>
      <c r="H7417" s="1"/>
      <c r="I7417" s="43"/>
    </row>
    <row r="7418" spans="1:9" ht="29.25">
      <c r="A7418" t="s">
        <v>16</v>
      </c>
      <c r="B7418" t="s">
        <v>1167</v>
      </c>
      <c r="C7418" t="str">
        <f t="shared" si="115"/>
        <v xml:space="preserve"> </v>
      </c>
      <c r="D7418">
        <v>1</v>
      </c>
      <c r="E7418">
        <v>1</v>
      </c>
      <c r="F7418" t="s">
        <v>1168</v>
      </c>
      <c r="G7418" t="s">
        <v>13</v>
      </c>
      <c r="H7418" s="2">
        <f>VLOOKUP(B7418,'uc_2024-25'!D:U, 18, FALSE)</f>
        <v>56</v>
      </c>
      <c r="I7418" s="47" t="s">
        <v>1169</v>
      </c>
    </row>
    <row r="7419" spans="1:9" ht="29.25">
      <c r="A7419" s="1" t="s">
        <v>16</v>
      </c>
      <c r="B7419" s="1" t="s">
        <v>1167</v>
      </c>
      <c r="C7419" t="str">
        <f t="shared" si="115"/>
        <v xml:space="preserve"> </v>
      </c>
      <c r="D7419" s="1">
        <v>1</v>
      </c>
      <c r="E7419" s="1">
        <v>1</v>
      </c>
      <c r="F7419" s="1" t="s">
        <v>1168</v>
      </c>
      <c r="G7419" s="4" t="str">
        <f>VLOOKUP(B7418,'uc_2024-25'!D:AB, 25, FALSE)</f>
        <v>Ana Luísa Brito dos Santos de Sousa Soares</v>
      </c>
      <c r="H7419" s="3">
        <v>56</v>
      </c>
      <c r="I7419" s="47" t="s">
        <v>1170</v>
      </c>
    </row>
    <row r="7420" spans="1:9">
      <c r="A7420" t="s">
        <v>16</v>
      </c>
      <c r="B7420" t="s">
        <v>1167</v>
      </c>
      <c r="C7420" t="str">
        <f t="shared" si="115"/>
        <v xml:space="preserve"> </v>
      </c>
      <c r="D7420">
        <v>1</v>
      </c>
      <c r="E7420">
        <v>1</v>
      </c>
      <c r="F7420" t="s">
        <v>1168</v>
      </c>
      <c r="G7420" s="3"/>
      <c r="H7420" s="3">
        <v>0</v>
      </c>
      <c r="I7420" s="9"/>
    </row>
    <row r="7421" spans="1:9">
      <c r="A7421" s="1" t="s">
        <v>16</v>
      </c>
      <c r="B7421" s="1" t="s">
        <v>1167</v>
      </c>
      <c r="C7421" t="str">
        <f t="shared" si="115"/>
        <v xml:space="preserve"> </v>
      </c>
      <c r="D7421" s="1">
        <v>1</v>
      </c>
      <c r="E7421" s="1">
        <v>1</v>
      </c>
      <c r="F7421" s="1" t="s">
        <v>1168</v>
      </c>
      <c r="G7421" s="3"/>
      <c r="H7421" s="3">
        <v>0</v>
      </c>
      <c r="I7421" s="9"/>
    </row>
    <row r="7422" spans="1:9">
      <c r="A7422" t="s">
        <v>16</v>
      </c>
      <c r="B7422" t="s">
        <v>1167</v>
      </c>
      <c r="C7422" t="str">
        <f t="shared" si="115"/>
        <v xml:space="preserve"> </v>
      </c>
      <c r="D7422">
        <v>1</v>
      </c>
      <c r="E7422">
        <v>1</v>
      </c>
      <c r="F7422" t="s">
        <v>1168</v>
      </c>
      <c r="G7422" s="3"/>
      <c r="H7422" s="3">
        <v>0</v>
      </c>
      <c r="I7422" s="9"/>
    </row>
    <row r="7423" spans="1:9">
      <c r="A7423" s="1" t="s">
        <v>16</v>
      </c>
      <c r="B7423" s="1" t="s">
        <v>1167</v>
      </c>
      <c r="C7423" t="str">
        <f t="shared" si="115"/>
        <v xml:space="preserve"> </v>
      </c>
      <c r="D7423" s="1">
        <v>1</v>
      </c>
      <c r="E7423" s="1">
        <v>1</v>
      </c>
      <c r="F7423" s="1" t="s">
        <v>1168</v>
      </c>
      <c r="G7423" s="3"/>
      <c r="H7423" s="3">
        <v>0</v>
      </c>
      <c r="I7423" s="9"/>
    </row>
    <row r="7424" spans="1:9">
      <c r="A7424" t="s">
        <v>16</v>
      </c>
      <c r="B7424" t="s">
        <v>1167</v>
      </c>
      <c r="C7424" t="str">
        <f t="shared" si="115"/>
        <v xml:space="preserve"> </v>
      </c>
      <c r="D7424">
        <v>1</v>
      </c>
      <c r="E7424">
        <v>1</v>
      </c>
      <c r="F7424" t="s">
        <v>1168</v>
      </c>
      <c r="G7424" s="3"/>
      <c r="H7424" s="3">
        <v>0</v>
      </c>
      <c r="I7424" s="9"/>
    </row>
    <row r="7425" spans="1:9">
      <c r="A7425" s="1" t="s">
        <v>16</v>
      </c>
      <c r="B7425" s="1" t="s">
        <v>1167</v>
      </c>
      <c r="C7425" t="str">
        <f t="shared" si="115"/>
        <v xml:space="preserve"> </v>
      </c>
      <c r="D7425" s="1">
        <v>1</v>
      </c>
      <c r="E7425" s="1">
        <v>1</v>
      </c>
      <c r="F7425" s="1" t="s">
        <v>1168</v>
      </c>
      <c r="G7425" s="3"/>
      <c r="H7425" s="3">
        <v>0</v>
      </c>
      <c r="I7425" s="9"/>
    </row>
    <row r="7426" spans="1:9">
      <c r="A7426" t="s">
        <v>16</v>
      </c>
      <c r="B7426" t="s">
        <v>1167</v>
      </c>
      <c r="C7426" t="str">
        <f t="shared" si="115"/>
        <v xml:space="preserve"> </v>
      </c>
      <c r="D7426">
        <v>1</v>
      </c>
      <c r="E7426">
        <v>1</v>
      </c>
      <c r="F7426" t="s">
        <v>1168</v>
      </c>
      <c r="G7426" s="3"/>
      <c r="H7426" s="3">
        <v>0</v>
      </c>
      <c r="I7426" s="9"/>
    </row>
    <row r="7427" spans="1:9">
      <c r="A7427" s="1" t="s">
        <v>16</v>
      </c>
      <c r="B7427" s="1" t="s">
        <v>1167</v>
      </c>
      <c r="C7427" t="str">
        <f t="shared" ref="C7427:C7490" si="116">IF(G7427="Em falta (positivo); A mais (negativo):",B7427," ")</f>
        <v xml:space="preserve"> </v>
      </c>
      <c r="D7427" s="1">
        <v>1</v>
      </c>
      <c r="E7427" s="1">
        <v>1</v>
      </c>
      <c r="F7427" s="1" t="s">
        <v>1168</v>
      </c>
      <c r="G7427" s="3"/>
      <c r="H7427" s="3">
        <v>0</v>
      </c>
      <c r="I7427" s="9"/>
    </row>
    <row r="7428" spans="1:9">
      <c r="A7428" t="s">
        <v>16</v>
      </c>
      <c r="B7428" t="s">
        <v>1167</v>
      </c>
      <c r="C7428" t="str">
        <f t="shared" si="116"/>
        <v xml:space="preserve"> </v>
      </c>
      <c r="D7428">
        <v>1</v>
      </c>
      <c r="E7428">
        <v>1</v>
      </c>
      <c r="F7428" t="s">
        <v>1168</v>
      </c>
      <c r="G7428" s="3"/>
      <c r="H7428" s="3">
        <v>0</v>
      </c>
      <c r="I7428" s="9"/>
    </row>
    <row r="7429" spans="1:9">
      <c r="A7429" s="1" t="s">
        <v>16</v>
      </c>
      <c r="B7429" s="1" t="s">
        <v>1167</v>
      </c>
      <c r="C7429" t="str">
        <f t="shared" si="116"/>
        <v xml:space="preserve"> </v>
      </c>
      <c r="D7429" s="1">
        <v>1</v>
      </c>
      <c r="E7429" s="1">
        <v>1</v>
      </c>
      <c r="F7429" s="1" t="s">
        <v>1168</v>
      </c>
      <c r="G7429" s="3"/>
      <c r="H7429" s="3">
        <v>0</v>
      </c>
      <c r="I7429" s="9"/>
    </row>
    <row r="7430" spans="1:9">
      <c r="A7430" t="s">
        <v>16</v>
      </c>
      <c r="B7430" t="s">
        <v>1167</v>
      </c>
      <c r="C7430" t="str">
        <f t="shared" si="116"/>
        <v xml:space="preserve"> </v>
      </c>
      <c r="D7430">
        <v>1</v>
      </c>
      <c r="E7430">
        <v>1</v>
      </c>
      <c r="F7430" t="s">
        <v>1168</v>
      </c>
      <c r="G7430" s="3"/>
      <c r="H7430" s="3">
        <v>0</v>
      </c>
      <c r="I7430" s="9"/>
    </row>
    <row r="7431" spans="1:9">
      <c r="A7431" s="1" t="s">
        <v>16</v>
      </c>
      <c r="B7431" s="1" t="s">
        <v>1167</v>
      </c>
      <c r="C7431" t="str">
        <f t="shared" si="116"/>
        <v xml:space="preserve"> </v>
      </c>
      <c r="D7431" s="1">
        <v>1</v>
      </c>
      <c r="E7431" s="1">
        <v>1</v>
      </c>
      <c r="F7431" s="1" t="s">
        <v>1168</v>
      </c>
      <c r="G7431" s="3"/>
      <c r="H7431" s="3">
        <v>0</v>
      </c>
      <c r="I7431" s="9"/>
    </row>
    <row r="7432" spans="1:9">
      <c r="A7432" t="s">
        <v>16</v>
      </c>
      <c r="B7432" t="s">
        <v>1167</v>
      </c>
      <c r="C7432" t="str">
        <f t="shared" si="116"/>
        <v xml:space="preserve"> </v>
      </c>
      <c r="D7432">
        <v>1</v>
      </c>
      <c r="E7432">
        <v>1</v>
      </c>
      <c r="F7432" t="s">
        <v>1168</v>
      </c>
      <c r="G7432" s="3"/>
      <c r="H7432" s="3">
        <v>0</v>
      </c>
      <c r="I7432" s="9"/>
    </row>
    <row r="7433" spans="1:9">
      <c r="A7433" s="1" t="s">
        <v>16</v>
      </c>
      <c r="B7433" s="1" t="s">
        <v>1167</v>
      </c>
      <c r="C7433" t="str">
        <f t="shared" si="116"/>
        <v xml:space="preserve"> </v>
      </c>
      <c r="D7433" s="1">
        <v>1</v>
      </c>
      <c r="E7433" s="1">
        <v>1</v>
      </c>
      <c r="F7433" s="1" t="s">
        <v>1168</v>
      </c>
      <c r="G7433" s="3"/>
      <c r="H7433" s="3">
        <v>0</v>
      </c>
      <c r="I7433" s="9"/>
    </row>
    <row r="7434" spans="1:9">
      <c r="A7434" t="s">
        <v>16</v>
      </c>
      <c r="B7434" t="s">
        <v>1167</v>
      </c>
      <c r="C7434" t="str">
        <f t="shared" si="116"/>
        <v>1777</v>
      </c>
      <c r="D7434">
        <v>1</v>
      </c>
      <c r="E7434">
        <v>1</v>
      </c>
      <c r="F7434" t="s">
        <v>1168</v>
      </c>
      <c r="G7434" t="s">
        <v>15</v>
      </c>
      <c r="H7434" s="2">
        <f>H7418-SUMIF(G7419:G7433,"&lt;&gt;",H7419:H7433)</f>
        <v>0</v>
      </c>
    </row>
    <row r="7435" spans="1:9">
      <c r="A7435" s="1"/>
      <c r="B7435" s="1"/>
      <c r="C7435" t="str">
        <f t="shared" si="116"/>
        <v xml:space="preserve"> </v>
      </c>
      <c r="D7435" s="1"/>
      <c r="E7435" s="1"/>
      <c r="F7435" s="1"/>
      <c r="G7435" s="1"/>
      <c r="H7435" s="1"/>
      <c r="I7435" s="43"/>
    </row>
    <row r="7436" spans="1:9">
      <c r="A7436" t="s">
        <v>16</v>
      </c>
      <c r="B7436" t="s">
        <v>1171</v>
      </c>
      <c r="C7436" t="str">
        <f t="shared" si="116"/>
        <v xml:space="preserve"> </v>
      </c>
      <c r="D7436">
        <v>2</v>
      </c>
      <c r="E7436">
        <v>1</v>
      </c>
      <c r="F7436" t="s">
        <v>1172</v>
      </c>
      <c r="G7436" t="s">
        <v>13</v>
      </c>
      <c r="H7436" s="2">
        <f>VLOOKUP(B7436,'uc_2024-25'!D:U, 18, FALSE)</f>
        <v>35</v>
      </c>
      <c r="I7436" s="9"/>
    </row>
    <row r="7437" spans="1:9">
      <c r="A7437" s="1" t="s">
        <v>16</v>
      </c>
      <c r="B7437" s="1" t="s">
        <v>1171</v>
      </c>
      <c r="C7437" t="str">
        <f t="shared" si="116"/>
        <v xml:space="preserve"> </v>
      </c>
      <c r="D7437" s="1">
        <v>2</v>
      </c>
      <c r="E7437" s="1">
        <v>1</v>
      </c>
      <c r="F7437" s="1" t="s">
        <v>1172</v>
      </c>
      <c r="G7437" s="4" t="str">
        <f>VLOOKUP(B7436,'uc_2024-25'!D:AB, 25, FALSE)</f>
        <v>Jorge Manuel Rodrigues Ricardo da Silva</v>
      </c>
      <c r="H7437" s="3">
        <v>30</v>
      </c>
      <c r="I7437" s="9"/>
    </row>
    <row r="7438" spans="1:9">
      <c r="A7438" t="s">
        <v>16</v>
      </c>
      <c r="B7438" t="s">
        <v>1171</v>
      </c>
      <c r="C7438" t="str">
        <f t="shared" si="116"/>
        <v xml:space="preserve"> </v>
      </c>
      <c r="D7438">
        <v>2</v>
      </c>
      <c r="E7438">
        <v>1</v>
      </c>
      <c r="F7438" t="s">
        <v>1172</v>
      </c>
      <c r="G7438" s="3" t="s">
        <v>48</v>
      </c>
      <c r="H7438" s="3">
        <v>5</v>
      </c>
      <c r="I7438" s="9" t="s">
        <v>1173</v>
      </c>
    </row>
    <row r="7439" spans="1:9">
      <c r="A7439" s="1" t="s">
        <v>16</v>
      </c>
      <c r="B7439" s="1" t="s">
        <v>1171</v>
      </c>
      <c r="C7439" t="str">
        <f t="shared" si="116"/>
        <v xml:space="preserve"> </v>
      </c>
      <c r="D7439" s="1">
        <v>2</v>
      </c>
      <c r="E7439" s="1">
        <v>1</v>
      </c>
      <c r="F7439" s="1" t="s">
        <v>1172</v>
      </c>
      <c r="G7439" s="3"/>
      <c r="H7439" s="3">
        <v>0</v>
      </c>
      <c r="I7439" s="9"/>
    </row>
    <row r="7440" spans="1:9">
      <c r="A7440" t="s">
        <v>16</v>
      </c>
      <c r="B7440" t="s">
        <v>1171</v>
      </c>
      <c r="C7440" t="str">
        <f t="shared" si="116"/>
        <v xml:space="preserve"> </v>
      </c>
      <c r="D7440">
        <v>2</v>
      </c>
      <c r="E7440">
        <v>1</v>
      </c>
      <c r="F7440" t="s">
        <v>1172</v>
      </c>
      <c r="G7440" s="3"/>
      <c r="H7440" s="3">
        <v>0</v>
      </c>
      <c r="I7440" s="9"/>
    </row>
    <row r="7441" spans="1:9">
      <c r="A7441" s="1" t="s">
        <v>16</v>
      </c>
      <c r="B7441" s="1" t="s">
        <v>1171</v>
      </c>
      <c r="C7441" t="str">
        <f t="shared" si="116"/>
        <v xml:space="preserve"> </v>
      </c>
      <c r="D7441" s="1">
        <v>2</v>
      </c>
      <c r="E7441" s="1">
        <v>1</v>
      </c>
      <c r="F7441" s="1" t="s">
        <v>1172</v>
      </c>
      <c r="G7441" s="3"/>
      <c r="H7441" s="3">
        <v>0</v>
      </c>
      <c r="I7441" s="9"/>
    </row>
    <row r="7442" spans="1:9">
      <c r="A7442" t="s">
        <v>16</v>
      </c>
      <c r="B7442" t="s">
        <v>1171</v>
      </c>
      <c r="C7442" t="str">
        <f t="shared" si="116"/>
        <v xml:space="preserve"> </v>
      </c>
      <c r="D7442">
        <v>2</v>
      </c>
      <c r="E7442">
        <v>1</v>
      </c>
      <c r="F7442" t="s">
        <v>1172</v>
      </c>
      <c r="G7442" s="3"/>
      <c r="H7442" s="3">
        <v>0</v>
      </c>
      <c r="I7442" s="9"/>
    </row>
    <row r="7443" spans="1:9">
      <c r="A7443" s="1" t="s">
        <v>16</v>
      </c>
      <c r="B7443" s="1" t="s">
        <v>1171</v>
      </c>
      <c r="C7443" t="str">
        <f t="shared" si="116"/>
        <v xml:space="preserve"> </v>
      </c>
      <c r="D7443" s="1">
        <v>2</v>
      </c>
      <c r="E7443" s="1">
        <v>1</v>
      </c>
      <c r="F7443" s="1" t="s">
        <v>1172</v>
      </c>
      <c r="G7443" s="3"/>
      <c r="H7443" s="3">
        <v>0</v>
      </c>
      <c r="I7443" s="9"/>
    </row>
    <row r="7444" spans="1:9">
      <c r="A7444" t="s">
        <v>16</v>
      </c>
      <c r="B7444" t="s">
        <v>1171</v>
      </c>
      <c r="C7444" t="str">
        <f t="shared" si="116"/>
        <v xml:space="preserve"> </v>
      </c>
      <c r="D7444">
        <v>2</v>
      </c>
      <c r="E7444">
        <v>1</v>
      </c>
      <c r="F7444" t="s">
        <v>1172</v>
      </c>
      <c r="G7444" s="3"/>
      <c r="H7444" s="3">
        <v>0</v>
      </c>
      <c r="I7444" s="9"/>
    </row>
    <row r="7445" spans="1:9">
      <c r="A7445" s="1" t="s">
        <v>16</v>
      </c>
      <c r="B7445" s="1" t="s">
        <v>1171</v>
      </c>
      <c r="C7445" t="str">
        <f t="shared" si="116"/>
        <v xml:space="preserve"> </v>
      </c>
      <c r="D7445" s="1">
        <v>2</v>
      </c>
      <c r="E7445" s="1">
        <v>1</v>
      </c>
      <c r="F7445" s="1" t="s">
        <v>1172</v>
      </c>
      <c r="G7445" s="3"/>
      <c r="H7445" s="3">
        <v>0</v>
      </c>
      <c r="I7445" s="9"/>
    </row>
    <row r="7446" spans="1:9">
      <c r="A7446" t="s">
        <v>16</v>
      </c>
      <c r="B7446" t="s">
        <v>1171</v>
      </c>
      <c r="C7446" t="str">
        <f t="shared" si="116"/>
        <v xml:space="preserve"> </v>
      </c>
      <c r="D7446">
        <v>2</v>
      </c>
      <c r="E7446">
        <v>1</v>
      </c>
      <c r="F7446" t="s">
        <v>1172</v>
      </c>
      <c r="G7446" s="3"/>
      <c r="H7446" s="3">
        <v>0</v>
      </c>
      <c r="I7446" s="9"/>
    </row>
    <row r="7447" spans="1:9">
      <c r="A7447" s="1" t="s">
        <v>16</v>
      </c>
      <c r="B7447" s="1" t="s">
        <v>1171</v>
      </c>
      <c r="C7447" t="str">
        <f t="shared" si="116"/>
        <v xml:space="preserve"> </v>
      </c>
      <c r="D7447" s="1">
        <v>2</v>
      </c>
      <c r="E7447" s="1">
        <v>1</v>
      </c>
      <c r="F7447" s="1" t="s">
        <v>1172</v>
      </c>
      <c r="G7447" s="3"/>
      <c r="H7447" s="3">
        <v>0</v>
      </c>
      <c r="I7447" s="9"/>
    </row>
    <row r="7448" spans="1:9">
      <c r="A7448" t="s">
        <v>16</v>
      </c>
      <c r="B7448" t="s">
        <v>1171</v>
      </c>
      <c r="C7448" t="str">
        <f t="shared" si="116"/>
        <v xml:space="preserve"> </v>
      </c>
      <c r="D7448">
        <v>2</v>
      </c>
      <c r="E7448">
        <v>1</v>
      </c>
      <c r="F7448" t="s">
        <v>1172</v>
      </c>
      <c r="G7448" s="3"/>
      <c r="H7448" s="3">
        <v>0</v>
      </c>
      <c r="I7448" s="9"/>
    </row>
    <row r="7449" spans="1:9">
      <c r="A7449" s="1" t="s">
        <v>16</v>
      </c>
      <c r="B7449" s="1" t="s">
        <v>1171</v>
      </c>
      <c r="C7449" t="str">
        <f t="shared" si="116"/>
        <v xml:space="preserve"> </v>
      </c>
      <c r="D7449" s="1">
        <v>2</v>
      </c>
      <c r="E7449" s="1">
        <v>1</v>
      </c>
      <c r="F7449" s="1" t="s">
        <v>1172</v>
      </c>
      <c r="G7449" s="3"/>
      <c r="H7449" s="3">
        <v>0</v>
      </c>
      <c r="I7449" s="9"/>
    </row>
    <row r="7450" spans="1:9">
      <c r="A7450" t="s">
        <v>16</v>
      </c>
      <c r="B7450" t="s">
        <v>1171</v>
      </c>
      <c r="C7450" t="str">
        <f t="shared" si="116"/>
        <v xml:space="preserve"> </v>
      </c>
      <c r="D7450">
        <v>2</v>
      </c>
      <c r="E7450">
        <v>1</v>
      </c>
      <c r="F7450" t="s">
        <v>1172</v>
      </c>
      <c r="G7450" s="3"/>
      <c r="H7450" s="3">
        <v>0</v>
      </c>
      <c r="I7450" s="9"/>
    </row>
    <row r="7451" spans="1:9">
      <c r="A7451" s="1" t="s">
        <v>16</v>
      </c>
      <c r="B7451" s="1" t="s">
        <v>1171</v>
      </c>
      <c r="C7451" t="str">
        <f t="shared" si="116"/>
        <v xml:space="preserve"> </v>
      </c>
      <c r="D7451" s="1">
        <v>2</v>
      </c>
      <c r="E7451" s="1">
        <v>1</v>
      </c>
      <c r="F7451" s="1" t="s">
        <v>1172</v>
      </c>
      <c r="G7451" s="3"/>
      <c r="H7451" s="3">
        <v>0</v>
      </c>
      <c r="I7451" s="9"/>
    </row>
    <row r="7452" spans="1:9">
      <c r="A7452" t="s">
        <v>16</v>
      </c>
      <c r="B7452" t="s">
        <v>1171</v>
      </c>
      <c r="C7452" t="str">
        <f t="shared" si="116"/>
        <v>1778</v>
      </c>
      <c r="D7452">
        <v>2</v>
      </c>
      <c r="E7452">
        <v>1</v>
      </c>
      <c r="F7452" t="s">
        <v>1172</v>
      </c>
      <c r="G7452" t="s">
        <v>15</v>
      </c>
      <c r="H7452" s="2">
        <f>H7436-SUMIF(G7437:G7451,"&lt;&gt;",H7437:H7451)</f>
        <v>0</v>
      </c>
    </row>
    <row r="7453" spans="1:9">
      <c r="A7453" s="1"/>
      <c r="B7453" s="1"/>
      <c r="C7453" t="str">
        <f t="shared" si="116"/>
        <v xml:space="preserve"> </v>
      </c>
      <c r="D7453" s="1"/>
      <c r="E7453" s="1"/>
      <c r="F7453" s="1"/>
      <c r="G7453" s="1"/>
      <c r="H7453" s="1"/>
      <c r="I7453" s="43"/>
    </row>
    <row r="7454" spans="1:9">
      <c r="A7454" t="s">
        <v>16</v>
      </c>
      <c r="B7454" t="s">
        <v>1174</v>
      </c>
      <c r="C7454" t="str">
        <f t="shared" si="116"/>
        <v xml:space="preserve"> </v>
      </c>
      <c r="D7454">
        <v>1</v>
      </c>
      <c r="E7454">
        <v>2</v>
      </c>
      <c r="F7454" t="s">
        <v>1175</v>
      </c>
      <c r="G7454" t="s">
        <v>13</v>
      </c>
      <c r="H7454" s="2">
        <f>VLOOKUP(B7454,'uc_2024-25'!D:U, 18, FALSE)</f>
        <v>70</v>
      </c>
      <c r="I7454" s="9"/>
    </row>
    <row r="7455" spans="1:9" ht="19.5" customHeight="1">
      <c r="A7455" s="1" t="s">
        <v>16</v>
      </c>
      <c r="B7455" s="1" t="s">
        <v>1174</v>
      </c>
      <c r="C7455" t="str">
        <f t="shared" si="116"/>
        <v xml:space="preserve"> </v>
      </c>
      <c r="D7455" s="1">
        <v>1</v>
      </c>
      <c r="E7455" s="1">
        <v>2</v>
      </c>
      <c r="F7455" s="1" t="s">
        <v>1175</v>
      </c>
      <c r="G7455" s="4" t="str">
        <f>VLOOKUP(B7454,'uc_2024-25'!D:AB, 25, FALSE)</f>
        <v>Jorge Manuel Rodrigues Ricardo da Silva</v>
      </c>
      <c r="H7455" s="9">
        <v>28</v>
      </c>
      <c r="I7455" s="9"/>
    </row>
    <row r="7456" spans="1:9">
      <c r="A7456" t="s">
        <v>16</v>
      </c>
      <c r="B7456" t="s">
        <v>1174</v>
      </c>
      <c r="C7456" t="str">
        <f t="shared" si="116"/>
        <v xml:space="preserve"> </v>
      </c>
      <c r="D7456">
        <v>1</v>
      </c>
      <c r="E7456">
        <v>2</v>
      </c>
      <c r="F7456" t="s">
        <v>1175</v>
      </c>
      <c r="G7456" s="3" t="s">
        <v>240</v>
      </c>
      <c r="H7456" s="3">
        <v>42</v>
      </c>
      <c r="I7456" s="9"/>
    </row>
    <row r="7457" spans="1:9">
      <c r="A7457" s="1" t="s">
        <v>16</v>
      </c>
      <c r="B7457" s="1" t="s">
        <v>1174</v>
      </c>
      <c r="C7457" t="str">
        <f t="shared" si="116"/>
        <v xml:space="preserve"> </v>
      </c>
      <c r="D7457" s="1">
        <v>1</v>
      </c>
      <c r="E7457" s="1">
        <v>2</v>
      </c>
      <c r="F7457" s="1" t="s">
        <v>1175</v>
      </c>
      <c r="G7457" s="3"/>
      <c r="H7457" s="3">
        <v>0</v>
      </c>
      <c r="I7457" s="9"/>
    </row>
    <row r="7458" spans="1:9">
      <c r="A7458" t="s">
        <v>16</v>
      </c>
      <c r="B7458" t="s">
        <v>1174</v>
      </c>
      <c r="C7458" t="str">
        <f t="shared" si="116"/>
        <v xml:space="preserve"> </v>
      </c>
      <c r="D7458">
        <v>1</v>
      </c>
      <c r="E7458">
        <v>2</v>
      </c>
      <c r="F7458" t="s">
        <v>1175</v>
      </c>
      <c r="G7458" s="3"/>
      <c r="H7458" s="3">
        <v>0</v>
      </c>
      <c r="I7458" s="9"/>
    </row>
    <row r="7459" spans="1:9">
      <c r="A7459" s="1" t="s">
        <v>16</v>
      </c>
      <c r="B7459" s="1" t="s">
        <v>1174</v>
      </c>
      <c r="C7459" t="str">
        <f t="shared" si="116"/>
        <v xml:space="preserve"> </v>
      </c>
      <c r="D7459" s="1">
        <v>1</v>
      </c>
      <c r="E7459" s="1">
        <v>2</v>
      </c>
      <c r="F7459" s="1" t="s">
        <v>1175</v>
      </c>
      <c r="G7459" s="3"/>
      <c r="H7459" s="3">
        <v>0</v>
      </c>
      <c r="I7459" s="9"/>
    </row>
    <row r="7460" spans="1:9">
      <c r="A7460" t="s">
        <v>16</v>
      </c>
      <c r="B7460" t="s">
        <v>1174</v>
      </c>
      <c r="C7460" t="str">
        <f t="shared" si="116"/>
        <v xml:space="preserve"> </v>
      </c>
      <c r="D7460">
        <v>1</v>
      </c>
      <c r="E7460">
        <v>2</v>
      </c>
      <c r="F7460" t="s">
        <v>1175</v>
      </c>
      <c r="G7460" s="3"/>
      <c r="H7460" s="3">
        <v>0</v>
      </c>
      <c r="I7460" s="9"/>
    </row>
    <row r="7461" spans="1:9">
      <c r="A7461" s="1" t="s">
        <v>16</v>
      </c>
      <c r="B7461" s="1" t="s">
        <v>1174</v>
      </c>
      <c r="C7461" t="str">
        <f t="shared" si="116"/>
        <v xml:space="preserve"> </v>
      </c>
      <c r="D7461" s="1">
        <v>1</v>
      </c>
      <c r="E7461" s="1">
        <v>2</v>
      </c>
      <c r="F7461" s="1" t="s">
        <v>1175</v>
      </c>
      <c r="G7461" s="3"/>
      <c r="H7461" s="3">
        <v>0</v>
      </c>
      <c r="I7461" s="9"/>
    </row>
    <row r="7462" spans="1:9">
      <c r="A7462" t="s">
        <v>16</v>
      </c>
      <c r="B7462" t="s">
        <v>1174</v>
      </c>
      <c r="C7462" t="str">
        <f t="shared" si="116"/>
        <v xml:space="preserve"> </v>
      </c>
      <c r="D7462">
        <v>1</v>
      </c>
      <c r="E7462">
        <v>2</v>
      </c>
      <c r="F7462" t="s">
        <v>1175</v>
      </c>
      <c r="G7462" s="3"/>
      <c r="H7462" s="3">
        <v>0</v>
      </c>
      <c r="I7462" s="9"/>
    </row>
    <row r="7463" spans="1:9">
      <c r="A7463" s="1" t="s">
        <v>16</v>
      </c>
      <c r="B7463" s="1" t="s">
        <v>1174</v>
      </c>
      <c r="C7463" t="str">
        <f t="shared" si="116"/>
        <v xml:space="preserve"> </v>
      </c>
      <c r="D7463" s="1">
        <v>1</v>
      </c>
      <c r="E7463" s="1">
        <v>2</v>
      </c>
      <c r="F7463" s="1" t="s">
        <v>1175</v>
      </c>
      <c r="G7463" s="3"/>
      <c r="H7463" s="3">
        <v>0</v>
      </c>
      <c r="I7463" s="9"/>
    </row>
    <row r="7464" spans="1:9">
      <c r="A7464" t="s">
        <v>16</v>
      </c>
      <c r="B7464" t="s">
        <v>1174</v>
      </c>
      <c r="C7464" t="str">
        <f t="shared" si="116"/>
        <v xml:space="preserve"> </v>
      </c>
      <c r="D7464">
        <v>1</v>
      </c>
      <c r="E7464">
        <v>2</v>
      </c>
      <c r="F7464" t="s">
        <v>1175</v>
      </c>
      <c r="G7464" s="3"/>
      <c r="H7464" s="3">
        <v>0</v>
      </c>
      <c r="I7464" s="9"/>
    </row>
    <row r="7465" spans="1:9">
      <c r="A7465" s="1" t="s">
        <v>16</v>
      </c>
      <c r="B7465" s="1" t="s">
        <v>1174</v>
      </c>
      <c r="C7465" t="str">
        <f t="shared" si="116"/>
        <v xml:space="preserve"> </v>
      </c>
      <c r="D7465" s="1">
        <v>1</v>
      </c>
      <c r="E7465" s="1">
        <v>2</v>
      </c>
      <c r="F7465" s="1" t="s">
        <v>1175</v>
      </c>
      <c r="G7465" s="3"/>
      <c r="H7465" s="3">
        <v>0</v>
      </c>
      <c r="I7465" s="9"/>
    </row>
    <row r="7466" spans="1:9">
      <c r="A7466" t="s">
        <v>16</v>
      </c>
      <c r="B7466" t="s">
        <v>1174</v>
      </c>
      <c r="C7466" t="str">
        <f t="shared" si="116"/>
        <v xml:space="preserve"> </v>
      </c>
      <c r="D7466">
        <v>1</v>
      </c>
      <c r="E7466">
        <v>2</v>
      </c>
      <c r="F7466" t="s">
        <v>1175</v>
      </c>
      <c r="G7466" s="3"/>
      <c r="H7466" s="3">
        <v>0</v>
      </c>
      <c r="I7466" s="9"/>
    </row>
    <row r="7467" spans="1:9">
      <c r="A7467" s="1" t="s">
        <v>16</v>
      </c>
      <c r="B7467" s="1" t="s">
        <v>1174</v>
      </c>
      <c r="C7467" t="str">
        <f t="shared" si="116"/>
        <v xml:space="preserve"> </v>
      </c>
      <c r="D7467" s="1">
        <v>1</v>
      </c>
      <c r="E7467" s="1">
        <v>2</v>
      </c>
      <c r="F7467" s="1" t="s">
        <v>1175</v>
      </c>
      <c r="G7467" s="3"/>
      <c r="H7467" s="3">
        <v>0</v>
      </c>
      <c r="I7467" s="9"/>
    </row>
    <row r="7468" spans="1:9">
      <c r="A7468" t="s">
        <v>16</v>
      </c>
      <c r="B7468" t="s">
        <v>1174</v>
      </c>
      <c r="C7468" t="str">
        <f t="shared" si="116"/>
        <v xml:space="preserve"> </v>
      </c>
      <c r="D7468">
        <v>1</v>
      </c>
      <c r="E7468">
        <v>2</v>
      </c>
      <c r="F7468" t="s">
        <v>1175</v>
      </c>
      <c r="G7468" s="3"/>
      <c r="H7468" s="3">
        <v>0</v>
      </c>
      <c r="I7468" s="9"/>
    </row>
    <row r="7469" spans="1:9">
      <c r="A7469" s="1" t="s">
        <v>16</v>
      </c>
      <c r="B7469" s="1" t="s">
        <v>1174</v>
      </c>
      <c r="C7469" t="str">
        <f t="shared" si="116"/>
        <v xml:space="preserve"> </v>
      </c>
      <c r="D7469" s="1">
        <v>1</v>
      </c>
      <c r="E7469" s="1">
        <v>2</v>
      </c>
      <c r="F7469" s="1" t="s">
        <v>1175</v>
      </c>
      <c r="G7469" s="3"/>
      <c r="H7469" s="3">
        <v>0</v>
      </c>
      <c r="I7469" s="9"/>
    </row>
    <row r="7470" spans="1:9">
      <c r="A7470" t="s">
        <v>16</v>
      </c>
      <c r="B7470" t="s">
        <v>1174</v>
      </c>
      <c r="C7470" t="str">
        <f t="shared" si="116"/>
        <v>1568</v>
      </c>
      <c r="D7470">
        <v>1</v>
      </c>
      <c r="E7470">
        <v>2</v>
      </c>
      <c r="F7470" t="s">
        <v>1175</v>
      </c>
      <c r="G7470" t="s">
        <v>15</v>
      </c>
      <c r="H7470" s="2">
        <f>H7454-SUMIF(G7455:G7469,"&lt;&gt;",H7455:H7469)</f>
        <v>0</v>
      </c>
    </row>
    <row r="7471" spans="1:9">
      <c r="A7471" s="1"/>
      <c r="B7471" s="1"/>
      <c r="C7471" t="str">
        <f t="shared" si="116"/>
        <v xml:space="preserve"> </v>
      </c>
      <c r="D7471" s="1"/>
      <c r="E7471" s="1"/>
      <c r="F7471" s="1"/>
      <c r="G7471" s="1"/>
      <c r="H7471" s="1"/>
      <c r="I7471" s="43"/>
    </row>
    <row r="7472" spans="1:9" ht="45.75">
      <c r="A7472" t="s">
        <v>16</v>
      </c>
      <c r="B7472" t="s">
        <v>1176</v>
      </c>
      <c r="C7472" t="str">
        <f t="shared" si="116"/>
        <v xml:space="preserve"> </v>
      </c>
      <c r="D7472">
        <v>1</v>
      </c>
      <c r="E7472">
        <v>2</v>
      </c>
      <c r="F7472" t="s">
        <v>1177</v>
      </c>
      <c r="G7472" t="s">
        <v>13</v>
      </c>
      <c r="H7472" s="2">
        <f>VLOOKUP(B7472,'uc_2024-25'!D:U, 18, FALSE)</f>
        <v>105</v>
      </c>
      <c r="I7472" s="9" t="s">
        <v>1178</v>
      </c>
    </row>
    <row r="7473" spans="1:9" ht="30.75">
      <c r="A7473" s="1" t="s">
        <v>16</v>
      </c>
      <c r="B7473" s="1" t="s">
        <v>1176</v>
      </c>
      <c r="C7473" t="str">
        <f t="shared" si="116"/>
        <v xml:space="preserve"> </v>
      </c>
      <c r="D7473" s="1">
        <v>1</v>
      </c>
      <c r="E7473" s="1">
        <v>2</v>
      </c>
      <c r="F7473" s="1" t="s">
        <v>1177</v>
      </c>
      <c r="G7473" s="4" t="str">
        <f>VLOOKUP(B7472,'uc_2024-25'!D:AB, 25, FALSE)</f>
        <v>Carlos Manuel Antunes Lopes</v>
      </c>
      <c r="H7473" s="3">
        <v>44</v>
      </c>
      <c r="I7473" s="9" t="s">
        <v>1179</v>
      </c>
    </row>
    <row r="7474" spans="1:9">
      <c r="A7474" t="s">
        <v>16</v>
      </c>
      <c r="B7474" t="s">
        <v>1176</v>
      </c>
      <c r="C7474" t="str">
        <f t="shared" si="116"/>
        <v xml:space="preserve"> </v>
      </c>
      <c r="D7474">
        <v>1</v>
      </c>
      <c r="E7474">
        <v>2</v>
      </c>
      <c r="F7474" t="s">
        <v>1177</v>
      </c>
      <c r="G7474" s="3" t="s">
        <v>395</v>
      </c>
      <c r="H7474" s="3">
        <v>26</v>
      </c>
      <c r="I7474" s="9"/>
    </row>
    <row r="7475" spans="1:9">
      <c r="A7475" s="1" t="s">
        <v>16</v>
      </c>
      <c r="B7475" s="1" t="s">
        <v>1176</v>
      </c>
      <c r="C7475" t="str">
        <f t="shared" si="116"/>
        <v xml:space="preserve"> </v>
      </c>
      <c r="D7475" s="1">
        <v>1</v>
      </c>
      <c r="E7475" s="1">
        <v>2</v>
      </c>
      <c r="F7475" s="1" t="s">
        <v>1177</v>
      </c>
      <c r="G7475" s="3" t="s">
        <v>422</v>
      </c>
      <c r="H7475" s="3">
        <v>6</v>
      </c>
      <c r="I7475" s="9"/>
    </row>
    <row r="7476" spans="1:9">
      <c r="A7476" t="s">
        <v>16</v>
      </c>
      <c r="B7476" t="s">
        <v>1176</v>
      </c>
      <c r="C7476" t="str">
        <f t="shared" si="116"/>
        <v xml:space="preserve"> </v>
      </c>
      <c r="D7476">
        <v>1</v>
      </c>
      <c r="E7476">
        <v>2</v>
      </c>
      <c r="F7476" t="s">
        <v>1177</v>
      </c>
      <c r="G7476" s="3" t="s">
        <v>28</v>
      </c>
      <c r="H7476" s="3">
        <v>6</v>
      </c>
      <c r="I7476" s="9"/>
    </row>
    <row r="7477" spans="1:9">
      <c r="A7477" s="1" t="s">
        <v>16</v>
      </c>
      <c r="B7477" s="1" t="s">
        <v>1176</v>
      </c>
      <c r="C7477" t="str">
        <f t="shared" si="116"/>
        <v xml:space="preserve"> </v>
      </c>
      <c r="D7477" s="1">
        <v>1</v>
      </c>
      <c r="E7477" s="1">
        <v>2</v>
      </c>
      <c r="F7477" s="1" t="s">
        <v>1177</v>
      </c>
      <c r="G7477" s="3" t="s">
        <v>197</v>
      </c>
      <c r="H7477" s="3">
        <v>2</v>
      </c>
      <c r="I7477" s="9"/>
    </row>
    <row r="7478" spans="1:9">
      <c r="A7478" t="s">
        <v>16</v>
      </c>
      <c r="B7478" t="s">
        <v>1176</v>
      </c>
      <c r="C7478" t="str">
        <f t="shared" si="116"/>
        <v xml:space="preserve"> </v>
      </c>
      <c r="D7478">
        <v>1</v>
      </c>
      <c r="E7478">
        <v>2</v>
      </c>
      <c r="F7478" t="s">
        <v>1177</v>
      </c>
      <c r="G7478" s="3"/>
      <c r="H7478" s="3">
        <v>0</v>
      </c>
      <c r="I7478" s="9"/>
    </row>
    <row r="7479" spans="1:9">
      <c r="A7479" s="1" t="s">
        <v>16</v>
      </c>
      <c r="B7479" s="1" t="s">
        <v>1176</v>
      </c>
      <c r="C7479" t="str">
        <f t="shared" si="116"/>
        <v xml:space="preserve"> </v>
      </c>
      <c r="D7479" s="1">
        <v>1</v>
      </c>
      <c r="E7479" s="1">
        <v>2</v>
      </c>
      <c r="F7479" s="1" t="s">
        <v>1177</v>
      </c>
      <c r="G7479" s="3"/>
      <c r="H7479" s="3">
        <v>0</v>
      </c>
      <c r="I7479" s="9"/>
    </row>
    <row r="7480" spans="1:9">
      <c r="A7480" t="s">
        <v>16</v>
      </c>
      <c r="B7480" t="s">
        <v>1176</v>
      </c>
      <c r="C7480" t="str">
        <f t="shared" si="116"/>
        <v xml:space="preserve"> </v>
      </c>
      <c r="D7480">
        <v>1</v>
      </c>
      <c r="E7480">
        <v>2</v>
      </c>
      <c r="F7480" t="s">
        <v>1177</v>
      </c>
      <c r="G7480" s="3"/>
      <c r="H7480" s="3">
        <v>0</v>
      </c>
      <c r="I7480" s="9"/>
    </row>
    <row r="7481" spans="1:9">
      <c r="A7481" s="1" t="s">
        <v>16</v>
      </c>
      <c r="B7481" s="1" t="s">
        <v>1176</v>
      </c>
      <c r="C7481" t="str">
        <f t="shared" si="116"/>
        <v xml:space="preserve"> </v>
      </c>
      <c r="D7481" s="1">
        <v>1</v>
      </c>
      <c r="E7481" s="1">
        <v>2</v>
      </c>
      <c r="F7481" s="1" t="s">
        <v>1177</v>
      </c>
      <c r="G7481" s="3"/>
      <c r="H7481" s="3">
        <v>0</v>
      </c>
      <c r="I7481" s="9"/>
    </row>
    <row r="7482" spans="1:9">
      <c r="A7482" t="s">
        <v>16</v>
      </c>
      <c r="B7482" t="s">
        <v>1176</v>
      </c>
      <c r="C7482" t="str">
        <f t="shared" si="116"/>
        <v xml:space="preserve"> </v>
      </c>
      <c r="D7482">
        <v>1</v>
      </c>
      <c r="E7482">
        <v>2</v>
      </c>
      <c r="F7482" t="s">
        <v>1177</v>
      </c>
      <c r="G7482" s="3"/>
      <c r="H7482" s="3">
        <v>0</v>
      </c>
      <c r="I7482" s="9"/>
    </row>
    <row r="7483" spans="1:9">
      <c r="A7483" s="1" t="s">
        <v>16</v>
      </c>
      <c r="B7483" s="1" t="s">
        <v>1176</v>
      </c>
      <c r="C7483" t="str">
        <f t="shared" si="116"/>
        <v xml:space="preserve"> </v>
      </c>
      <c r="D7483" s="1">
        <v>1</v>
      </c>
      <c r="E7483" s="1">
        <v>2</v>
      </c>
      <c r="F7483" s="1" t="s">
        <v>1177</v>
      </c>
      <c r="G7483" s="3"/>
      <c r="H7483" s="3">
        <v>0</v>
      </c>
      <c r="I7483" s="9"/>
    </row>
    <row r="7484" spans="1:9">
      <c r="A7484" t="s">
        <v>16</v>
      </c>
      <c r="B7484" t="s">
        <v>1176</v>
      </c>
      <c r="C7484" t="str">
        <f t="shared" si="116"/>
        <v xml:space="preserve"> </v>
      </c>
      <c r="D7484">
        <v>1</v>
      </c>
      <c r="E7484">
        <v>2</v>
      </c>
      <c r="F7484" t="s">
        <v>1177</v>
      </c>
      <c r="G7484" s="3"/>
      <c r="H7484" s="3">
        <v>0</v>
      </c>
      <c r="I7484" s="9"/>
    </row>
    <row r="7485" spans="1:9">
      <c r="A7485" s="1" t="s">
        <v>16</v>
      </c>
      <c r="B7485" s="1" t="s">
        <v>1176</v>
      </c>
      <c r="C7485" t="str">
        <f t="shared" si="116"/>
        <v xml:space="preserve"> </v>
      </c>
      <c r="D7485" s="1">
        <v>1</v>
      </c>
      <c r="E7485" s="1">
        <v>2</v>
      </c>
      <c r="F7485" s="1" t="s">
        <v>1177</v>
      </c>
      <c r="G7485" s="3"/>
      <c r="H7485" s="3">
        <v>0</v>
      </c>
      <c r="I7485" s="9"/>
    </row>
    <row r="7486" spans="1:9">
      <c r="A7486" t="s">
        <v>16</v>
      </c>
      <c r="B7486" t="s">
        <v>1176</v>
      </c>
      <c r="C7486" t="str">
        <f t="shared" si="116"/>
        <v xml:space="preserve"> </v>
      </c>
      <c r="D7486">
        <v>1</v>
      </c>
      <c r="E7486">
        <v>2</v>
      </c>
      <c r="F7486" t="s">
        <v>1177</v>
      </c>
      <c r="G7486" s="3"/>
      <c r="H7486" s="3">
        <v>0</v>
      </c>
      <c r="I7486" s="9"/>
    </row>
    <row r="7487" spans="1:9">
      <c r="A7487" s="1" t="s">
        <v>16</v>
      </c>
      <c r="B7487" s="1" t="s">
        <v>1176</v>
      </c>
      <c r="C7487" t="str">
        <f t="shared" si="116"/>
        <v xml:space="preserve"> </v>
      </c>
      <c r="D7487" s="1">
        <v>1</v>
      </c>
      <c r="E7487" s="1">
        <v>2</v>
      </c>
      <c r="F7487" s="1" t="s">
        <v>1177</v>
      </c>
      <c r="G7487" s="3"/>
      <c r="H7487" s="3">
        <v>0</v>
      </c>
      <c r="I7487" s="9"/>
    </row>
    <row r="7488" spans="1:9">
      <c r="A7488" t="s">
        <v>16</v>
      </c>
      <c r="B7488" t="s">
        <v>1176</v>
      </c>
      <c r="C7488" t="str">
        <f t="shared" si="116"/>
        <v>1540</v>
      </c>
      <c r="D7488">
        <v>1</v>
      </c>
      <c r="E7488">
        <v>2</v>
      </c>
      <c r="F7488" t="s">
        <v>1177</v>
      </c>
      <c r="G7488" t="s">
        <v>15</v>
      </c>
      <c r="H7488" s="2">
        <f>H7472-SUMIF(G7473:G7487,"&lt;&gt;",H7473:H7487)</f>
        <v>21</v>
      </c>
    </row>
    <row r="7489" spans="1:9">
      <c r="A7489" s="1"/>
      <c r="B7489" s="1"/>
      <c r="C7489" t="str">
        <f t="shared" si="116"/>
        <v xml:space="preserve"> </v>
      </c>
      <c r="D7489" s="1"/>
      <c r="E7489" s="1"/>
      <c r="F7489" s="1"/>
      <c r="G7489" s="1"/>
      <c r="H7489" s="1"/>
      <c r="I7489" s="43"/>
    </row>
    <row r="7490" spans="1:9">
      <c r="A7490" t="s">
        <v>16</v>
      </c>
      <c r="B7490" t="s">
        <v>1180</v>
      </c>
      <c r="C7490" t="str">
        <f t="shared" si="116"/>
        <v xml:space="preserve"> </v>
      </c>
      <c r="D7490">
        <v>2</v>
      </c>
      <c r="E7490">
        <v>1</v>
      </c>
      <c r="F7490" t="s">
        <v>1181</v>
      </c>
      <c r="G7490" t="s">
        <v>13</v>
      </c>
      <c r="H7490" s="2">
        <f>VLOOKUP(B7490,'uc_2024-25'!D:U, 18, FALSE)</f>
        <v>56</v>
      </c>
      <c r="I7490" s="9" t="s">
        <v>1182</v>
      </c>
    </row>
    <row r="7491" spans="1:9">
      <c r="A7491" s="1" t="s">
        <v>16</v>
      </c>
      <c r="B7491" s="1" t="s">
        <v>1180</v>
      </c>
      <c r="C7491" t="str">
        <f t="shared" ref="C7491:C7554" si="117">IF(G7491="Em falta (positivo); A mais (negativo):",B7491," ")</f>
        <v xml:space="preserve"> </v>
      </c>
      <c r="D7491" s="1">
        <v>2</v>
      </c>
      <c r="E7491" s="1">
        <v>1</v>
      </c>
      <c r="F7491" s="1" t="s">
        <v>1181</v>
      </c>
      <c r="G7491" s="4" t="str">
        <f>VLOOKUP(B7490,'uc_2024-25'!D:AB, 25, FALSE)</f>
        <v>Carlos Manuel Antunes Lopes</v>
      </c>
      <c r="H7491" s="3">
        <v>48</v>
      </c>
      <c r="I7491" s="9"/>
    </row>
    <row r="7492" spans="1:9">
      <c r="A7492" t="s">
        <v>16</v>
      </c>
      <c r="B7492" t="s">
        <v>1180</v>
      </c>
      <c r="C7492" t="str">
        <f t="shared" si="117"/>
        <v xml:space="preserve"> </v>
      </c>
      <c r="D7492">
        <v>2</v>
      </c>
      <c r="E7492">
        <v>1</v>
      </c>
      <c r="F7492" t="s">
        <v>1181</v>
      </c>
      <c r="G7492" s="3" t="s">
        <v>395</v>
      </c>
      <c r="H7492" s="3">
        <v>2.4</v>
      </c>
      <c r="I7492" s="9"/>
    </row>
    <row r="7493" spans="1:9">
      <c r="A7493" s="1" t="s">
        <v>16</v>
      </c>
      <c r="B7493" s="1" t="s">
        <v>1180</v>
      </c>
      <c r="C7493" t="str">
        <f t="shared" si="117"/>
        <v xml:space="preserve"> </v>
      </c>
      <c r="D7493" s="1">
        <v>2</v>
      </c>
      <c r="E7493" s="1">
        <v>1</v>
      </c>
      <c r="F7493" s="1" t="s">
        <v>1181</v>
      </c>
      <c r="G7493" s="3" t="s">
        <v>197</v>
      </c>
      <c r="H7493" s="3">
        <v>5.6</v>
      </c>
      <c r="I7493" s="9"/>
    </row>
    <row r="7494" spans="1:9">
      <c r="A7494" t="s">
        <v>16</v>
      </c>
      <c r="B7494" t="s">
        <v>1180</v>
      </c>
      <c r="C7494" t="str">
        <f t="shared" si="117"/>
        <v xml:space="preserve"> </v>
      </c>
      <c r="D7494">
        <v>2</v>
      </c>
      <c r="E7494">
        <v>1</v>
      </c>
      <c r="F7494" t="s">
        <v>1181</v>
      </c>
      <c r="G7494" s="3"/>
      <c r="H7494" s="3">
        <v>0</v>
      </c>
      <c r="I7494" s="9"/>
    </row>
    <row r="7495" spans="1:9">
      <c r="A7495" s="1" t="s">
        <v>16</v>
      </c>
      <c r="B7495" s="1" t="s">
        <v>1180</v>
      </c>
      <c r="C7495" t="str">
        <f t="shared" si="117"/>
        <v xml:space="preserve"> </v>
      </c>
      <c r="D7495" s="1">
        <v>2</v>
      </c>
      <c r="E7495" s="1">
        <v>1</v>
      </c>
      <c r="F7495" s="1" t="s">
        <v>1181</v>
      </c>
      <c r="G7495" s="3"/>
      <c r="H7495" s="3">
        <v>0</v>
      </c>
      <c r="I7495" s="9"/>
    </row>
    <row r="7496" spans="1:9">
      <c r="A7496" t="s">
        <v>16</v>
      </c>
      <c r="B7496" t="s">
        <v>1180</v>
      </c>
      <c r="C7496" t="str">
        <f t="shared" si="117"/>
        <v xml:space="preserve"> </v>
      </c>
      <c r="D7496">
        <v>2</v>
      </c>
      <c r="E7496">
        <v>1</v>
      </c>
      <c r="F7496" t="s">
        <v>1181</v>
      </c>
      <c r="G7496" s="3"/>
      <c r="H7496" s="3">
        <v>0</v>
      </c>
      <c r="I7496" s="9"/>
    </row>
    <row r="7497" spans="1:9">
      <c r="A7497" s="1" t="s">
        <v>16</v>
      </c>
      <c r="B7497" s="1" t="s">
        <v>1180</v>
      </c>
      <c r="C7497" t="str">
        <f t="shared" si="117"/>
        <v xml:space="preserve"> </v>
      </c>
      <c r="D7497" s="1">
        <v>2</v>
      </c>
      <c r="E7497" s="1">
        <v>1</v>
      </c>
      <c r="F7497" s="1" t="s">
        <v>1181</v>
      </c>
      <c r="G7497" s="3"/>
      <c r="H7497" s="3">
        <v>0</v>
      </c>
      <c r="I7497" s="9"/>
    </row>
    <row r="7498" spans="1:9">
      <c r="A7498" t="s">
        <v>16</v>
      </c>
      <c r="B7498" t="s">
        <v>1180</v>
      </c>
      <c r="C7498" t="str">
        <f t="shared" si="117"/>
        <v xml:space="preserve"> </v>
      </c>
      <c r="D7498">
        <v>2</v>
      </c>
      <c r="E7498">
        <v>1</v>
      </c>
      <c r="F7498" t="s">
        <v>1181</v>
      </c>
      <c r="G7498" s="3"/>
      <c r="H7498" s="3">
        <v>0</v>
      </c>
      <c r="I7498" s="9"/>
    </row>
    <row r="7499" spans="1:9">
      <c r="A7499" s="1" t="s">
        <v>16</v>
      </c>
      <c r="B7499" s="1" t="s">
        <v>1180</v>
      </c>
      <c r="C7499" t="str">
        <f t="shared" si="117"/>
        <v xml:space="preserve"> </v>
      </c>
      <c r="D7499" s="1">
        <v>2</v>
      </c>
      <c r="E7499" s="1">
        <v>1</v>
      </c>
      <c r="F7499" s="1" t="s">
        <v>1181</v>
      </c>
      <c r="G7499" s="3"/>
      <c r="H7499" s="3">
        <v>0</v>
      </c>
      <c r="I7499" s="9"/>
    </row>
    <row r="7500" spans="1:9">
      <c r="A7500" t="s">
        <v>16</v>
      </c>
      <c r="B7500" t="s">
        <v>1180</v>
      </c>
      <c r="C7500" t="str">
        <f t="shared" si="117"/>
        <v xml:space="preserve"> </v>
      </c>
      <c r="D7500">
        <v>2</v>
      </c>
      <c r="E7500">
        <v>1</v>
      </c>
      <c r="F7500" t="s">
        <v>1181</v>
      </c>
      <c r="G7500" s="3"/>
      <c r="H7500" s="3">
        <v>0</v>
      </c>
      <c r="I7500" s="9"/>
    </row>
    <row r="7501" spans="1:9">
      <c r="A7501" s="1" t="s">
        <v>16</v>
      </c>
      <c r="B7501" s="1" t="s">
        <v>1180</v>
      </c>
      <c r="C7501" t="str">
        <f t="shared" si="117"/>
        <v xml:space="preserve"> </v>
      </c>
      <c r="D7501" s="1">
        <v>2</v>
      </c>
      <c r="E7501" s="1">
        <v>1</v>
      </c>
      <c r="F7501" s="1" t="s">
        <v>1181</v>
      </c>
      <c r="G7501" s="3"/>
      <c r="H7501" s="3">
        <v>0</v>
      </c>
      <c r="I7501" s="9"/>
    </row>
    <row r="7502" spans="1:9">
      <c r="A7502" t="s">
        <v>16</v>
      </c>
      <c r="B7502" t="s">
        <v>1180</v>
      </c>
      <c r="C7502" t="str">
        <f t="shared" si="117"/>
        <v xml:space="preserve"> </v>
      </c>
      <c r="D7502">
        <v>2</v>
      </c>
      <c r="E7502">
        <v>1</v>
      </c>
      <c r="F7502" t="s">
        <v>1181</v>
      </c>
      <c r="G7502" s="3"/>
      <c r="H7502" s="3">
        <v>0</v>
      </c>
      <c r="I7502" s="9"/>
    </row>
    <row r="7503" spans="1:9">
      <c r="A7503" s="1" t="s">
        <v>16</v>
      </c>
      <c r="B7503" s="1" t="s">
        <v>1180</v>
      </c>
      <c r="C7503" t="str">
        <f t="shared" si="117"/>
        <v xml:space="preserve"> </v>
      </c>
      <c r="D7503" s="1">
        <v>2</v>
      </c>
      <c r="E7503" s="1">
        <v>1</v>
      </c>
      <c r="F7503" s="1" t="s">
        <v>1181</v>
      </c>
      <c r="G7503" s="3"/>
      <c r="H7503" s="3">
        <v>0</v>
      </c>
      <c r="I7503" s="9"/>
    </row>
    <row r="7504" spans="1:9">
      <c r="A7504" t="s">
        <v>16</v>
      </c>
      <c r="B7504" t="s">
        <v>1180</v>
      </c>
      <c r="C7504" t="str">
        <f t="shared" si="117"/>
        <v xml:space="preserve"> </v>
      </c>
      <c r="D7504">
        <v>2</v>
      </c>
      <c r="E7504">
        <v>1</v>
      </c>
      <c r="F7504" t="s">
        <v>1181</v>
      </c>
      <c r="G7504" s="3"/>
      <c r="H7504" s="3">
        <v>0</v>
      </c>
      <c r="I7504" s="9"/>
    </row>
    <row r="7505" spans="1:9">
      <c r="A7505" s="1" t="s">
        <v>16</v>
      </c>
      <c r="B7505" s="1" t="s">
        <v>1180</v>
      </c>
      <c r="C7505" t="str">
        <f t="shared" si="117"/>
        <v xml:space="preserve"> </v>
      </c>
      <c r="D7505" s="1">
        <v>2</v>
      </c>
      <c r="E7505" s="1">
        <v>1</v>
      </c>
      <c r="F7505" s="1" t="s">
        <v>1181</v>
      </c>
      <c r="G7505" s="3"/>
      <c r="H7505" s="3">
        <v>0</v>
      </c>
      <c r="I7505" s="9"/>
    </row>
    <row r="7506" spans="1:9">
      <c r="A7506" t="s">
        <v>16</v>
      </c>
      <c r="B7506" t="s">
        <v>1180</v>
      </c>
      <c r="C7506" t="str">
        <f t="shared" si="117"/>
        <v>1573</v>
      </c>
      <c r="D7506">
        <v>2</v>
      </c>
      <c r="E7506">
        <v>1</v>
      </c>
      <c r="F7506" t="s">
        <v>1181</v>
      </c>
      <c r="G7506" t="s">
        <v>15</v>
      </c>
      <c r="H7506" s="2">
        <f>H7490-SUMIF(G7491:G7505,"&lt;&gt;",H7491:H7505)</f>
        <v>0</v>
      </c>
    </row>
    <row r="7507" spans="1:9">
      <c r="A7507" s="1"/>
      <c r="B7507" s="1"/>
      <c r="C7507" t="str">
        <f t="shared" si="117"/>
        <v xml:space="preserve"> </v>
      </c>
      <c r="D7507" s="1"/>
      <c r="E7507" s="1"/>
      <c r="F7507" s="1"/>
      <c r="G7507" s="1"/>
      <c r="H7507" s="1"/>
      <c r="I7507" s="43"/>
    </row>
    <row r="7508" spans="1:9">
      <c r="A7508" t="s">
        <v>16</v>
      </c>
      <c r="B7508" t="s">
        <v>1183</v>
      </c>
      <c r="C7508" t="str">
        <f t="shared" si="117"/>
        <v xml:space="preserve"> </v>
      </c>
      <c r="D7508">
        <v>2</v>
      </c>
      <c r="E7508">
        <v>1</v>
      </c>
      <c r="F7508" t="s">
        <v>1184</v>
      </c>
      <c r="G7508" t="s">
        <v>13</v>
      </c>
      <c r="H7508" s="2">
        <f>VLOOKUP(B7508,'uc_2024-25'!D:U, 18, FALSE)</f>
        <v>28</v>
      </c>
      <c r="I7508" s="9"/>
    </row>
    <row r="7509" spans="1:9">
      <c r="A7509" s="1" t="s">
        <v>16</v>
      </c>
      <c r="B7509" s="1" t="s">
        <v>1183</v>
      </c>
      <c r="C7509" t="str">
        <f t="shared" si="117"/>
        <v xml:space="preserve"> </v>
      </c>
      <c r="D7509" s="1">
        <v>2</v>
      </c>
      <c r="E7509" s="1">
        <v>1</v>
      </c>
      <c r="F7509" s="1" t="s">
        <v>1184</v>
      </c>
      <c r="G7509" s="4" t="str">
        <f>VLOOKUP(B7508,'uc_2024-25'!D:AB, 25, FALSE)</f>
        <v>Luís Filipe Sanches Goulão</v>
      </c>
      <c r="H7509" s="3">
        <v>14</v>
      </c>
      <c r="I7509" s="9"/>
    </row>
    <row r="7510" spans="1:9">
      <c r="A7510" t="s">
        <v>16</v>
      </c>
      <c r="B7510" t="s">
        <v>1183</v>
      </c>
      <c r="C7510" t="str">
        <f t="shared" si="117"/>
        <v xml:space="preserve"> </v>
      </c>
      <c r="D7510">
        <v>2</v>
      </c>
      <c r="E7510">
        <v>1</v>
      </c>
      <c r="F7510" t="s">
        <v>1184</v>
      </c>
      <c r="G7510" s="3" t="s">
        <v>33</v>
      </c>
      <c r="H7510" s="3">
        <v>14</v>
      </c>
      <c r="I7510" s="9"/>
    </row>
    <row r="7511" spans="1:9">
      <c r="A7511" s="1" t="s">
        <v>16</v>
      </c>
      <c r="B7511" s="1" t="s">
        <v>1183</v>
      </c>
      <c r="C7511" t="str">
        <f t="shared" si="117"/>
        <v xml:space="preserve"> </v>
      </c>
      <c r="D7511" s="1">
        <v>2</v>
      </c>
      <c r="E7511" s="1">
        <v>1</v>
      </c>
      <c r="F7511" s="1" t="s">
        <v>1184</v>
      </c>
      <c r="G7511" s="3"/>
      <c r="H7511" s="3">
        <v>0</v>
      </c>
      <c r="I7511" s="9"/>
    </row>
    <row r="7512" spans="1:9">
      <c r="A7512" t="s">
        <v>16</v>
      </c>
      <c r="B7512" t="s">
        <v>1183</v>
      </c>
      <c r="C7512" t="str">
        <f t="shared" si="117"/>
        <v xml:space="preserve"> </v>
      </c>
      <c r="D7512">
        <v>2</v>
      </c>
      <c r="E7512">
        <v>1</v>
      </c>
      <c r="F7512" t="s">
        <v>1184</v>
      </c>
      <c r="G7512" s="3"/>
      <c r="H7512" s="3">
        <v>0</v>
      </c>
      <c r="I7512" s="9"/>
    </row>
    <row r="7513" spans="1:9">
      <c r="A7513" s="1" t="s">
        <v>16</v>
      </c>
      <c r="B7513" s="1" t="s">
        <v>1183</v>
      </c>
      <c r="C7513" t="e">
        <f>IF(#REF!="Em falta (positivo); A mais (negativo):",B7513," ")</f>
        <v>#REF!</v>
      </c>
      <c r="D7513" s="1">
        <v>2</v>
      </c>
      <c r="E7513" s="1">
        <v>1</v>
      </c>
      <c r="F7513" s="1" t="s">
        <v>1184</v>
      </c>
      <c r="G7513" s="3"/>
      <c r="H7513" s="3">
        <v>0</v>
      </c>
      <c r="I7513" s="9"/>
    </row>
    <row r="7514" spans="1:9">
      <c r="A7514" t="s">
        <v>16</v>
      </c>
      <c r="B7514" t="s">
        <v>1183</v>
      </c>
      <c r="C7514" t="str">
        <f>IF(G7513="Em falta (positivo); A mais (negativo):",B7514," ")</f>
        <v xml:space="preserve"> </v>
      </c>
      <c r="D7514">
        <v>2</v>
      </c>
      <c r="E7514">
        <v>1</v>
      </c>
      <c r="F7514" t="s">
        <v>1184</v>
      </c>
      <c r="G7514" s="25"/>
      <c r="H7514" s="3">
        <v>0</v>
      </c>
      <c r="I7514" s="9"/>
    </row>
    <row r="7515" spans="1:9">
      <c r="A7515" s="1" t="s">
        <v>16</v>
      </c>
      <c r="B7515" s="1" t="s">
        <v>1183</v>
      </c>
      <c r="C7515" t="str">
        <f t="shared" si="117"/>
        <v xml:space="preserve"> </v>
      </c>
      <c r="D7515" s="1">
        <v>2</v>
      </c>
      <c r="E7515" s="1">
        <v>1</v>
      </c>
      <c r="F7515" s="1" t="s">
        <v>1184</v>
      </c>
      <c r="G7515" s="3"/>
      <c r="H7515" s="3">
        <v>0</v>
      </c>
      <c r="I7515" s="9"/>
    </row>
    <row r="7516" spans="1:9">
      <c r="A7516" t="s">
        <v>16</v>
      </c>
      <c r="B7516" t="s">
        <v>1183</v>
      </c>
      <c r="C7516" t="str">
        <f t="shared" si="117"/>
        <v xml:space="preserve"> </v>
      </c>
      <c r="D7516">
        <v>2</v>
      </c>
      <c r="E7516">
        <v>1</v>
      </c>
      <c r="F7516" t="s">
        <v>1184</v>
      </c>
      <c r="G7516" s="3"/>
      <c r="H7516" s="3">
        <v>0</v>
      </c>
      <c r="I7516" s="9"/>
    </row>
    <row r="7517" spans="1:9">
      <c r="A7517" s="1" t="s">
        <v>16</v>
      </c>
      <c r="B7517" s="1" t="s">
        <v>1183</v>
      </c>
      <c r="C7517" t="str">
        <f t="shared" si="117"/>
        <v xml:space="preserve"> </v>
      </c>
      <c r="D7517" s="1">
        <v>2</v>
      </c>
      <c r="E7517" s="1">
        <v>1</v>
      </c>
      <c r="F7517" s="1" t="s">
        <v>1184</v>
      </c>
      <c r="G7517" s="3"/>
      <c r="H7517" s="3">
        <v>0</v>
      </c>
      <c r="I7517" s="9"/>
    </row>
    <row r="7518" spans="1:9">
      <c r="A7518" t="s">
        <v>16</v>
      </c>
      <c r="B7518" t="s">
        <v>1183</v>
      </c>
      <c r="C7518" t="str">
        <f t="shared" si="117"/>
        <v xml:space="preserve"> </v>
      </c>
      <c r="D7518">
        <v>2</v>
      </c>
      <c r="E7518">
        <v>1</v>
      </c>
      <c r="F7518" t="s">
        <v>1184</v>
      </c>
      <c r="G7518" s="3"/>
      <c r="H7518" s="3">
        <v>0</v>
      </c>
      <c r="I7518" s="9"/>
    </row>
    <row r="7519" spans="1:9">
      <c r="A7519" s="1" t="s">
        <v>16</v>
      </c>
      <c r="B7519" s="1" t="s">
        <v>1183</v>
      </c>
      <c r="C7519" t="str">
        <f t="shared" si="117"/>
        <v xml:space="preserve"> </v>
      </c>
      <c r="D7519" s="1">
        <v>2</v>
      </c>
      <c r="E7519" s="1">
        <v>1</v>
      </c>
      <c r="F7519" s="1" t="s">
        <v>1184</v>
      </c>
      <c r="G7519" s="3"/>
      <c r="H7519" s="3">
        <v>0</v>
      </c>
      <c r="I7519" s="9"/>
    </row>
    <row r="7520" spans="1:9">
      <c r="A7520" t="s">
        <v>16</v>
      </c>
      <c r="B7520" t="s">
        <v>1183</v>
      </c>
      <c r="C7520" t="str">
        <f t="shared" si="117"/>
        <v xml:space="preserve"> </v>
      </c>
      <c r="D7520">
        <v>2</v>
      </c>
      <c r="E7520">
        <v>1</v>
      </c>
      <c r="F7520" t="s">
        <v>1184</v>
      </c>
      <c r="G7520" s="3"/>
      <c r="H7520" s="3">
        <v>0</v>
      </c>
      <c r="I7520" s="9"/>
    </row>
    <row r="7521" spans="1:9">
      <c r="A7521" s="1" t="s">
        <v>16</v>
      </c>
      <c r="B7521" s="1" t="s">
        <v>1183</v>
      </c>
      <c r="C7521" t="str">
        <f t="shared" si="117"/>
        <v xml:space="preserve"> </v>
      </c>
      <c r="D7521" s="1">
        <v>2</v>
      </c>
      <c r="E7521" s="1">
        <v>1</v>
      </c>
      <c r="F7521" s="1" t="s">
        <v>1184</v>
      </c>
      <c r="G7521" s="3"/>
      <c r="H7521" s="3">
        <v>0</v>
      </c>
      <c r="I7521" s="9"/>
    </row>
    <row r="7522" spans="1:9">
      <c r="A7522" t="s">
        <v>16</v>
      </c>
      <c r="B7522" t="s">
        <v>1183</v>
      </c>
      <c r="C7522" t="str">
        <f t="shared" si="117"/>
        <v xml:space="preserve"> </v>
      </c>
      <c r="D7522">
        <v>2</v>
      </c>
      <c r="E7522">
        <v>1</v>
      </c>
      <c r="F7522" t="s">
        <v>1184</v>
      </c>
      <c r="G7522" s="3"/>
      <c r="H7522" s="3">
        <v>0</v>
      </c>
      <c r="I7522" s="9"/>
    </row>
    <row r="7523" spans="1:9">
      <c r="A7523" s="1" t="s">
        <v>16</v>
      </c>
      <c r="B7523" s="1" t="s">
        <v>1183</v>
      </c>
      <c r="C7523" t="str">
        <f t="shared" si="117"/>
        <v xml:space="preserve"> </v>
      </c>
      <c r="D7523" s="1">
        <v>2</v>
      </c>
      <c r="E7523" s="1">
        <v>1</v>
      </c>
      <c r="F7523" s="1" t="s">
        <v>1184</v>
      </c>
      <c r="G7523" s="3"/>
      <c r="H7523" s="3">
        <v>0</v>
      </c>
      <c r="I7523" s="9"/>
    </row>
    <row r="7524" spans="1:9">
      <c r="A7524" t="s">
        <v>16</v>
      </c>
      <c r="B7524" t="s">
        <v>1183</v>
      </c>
      <c r="C7524" t="str">
        <f t="shared" si="117"/>
        <v>2101</v>
      </c>
      <c r="D7524">
        <v>2</v>
      </c>
      <c r="E7524">
        <v>1</v>
      </c>
      <c r="F7524" t="s">
        <v>1184</v>
      </c>
      <c r="G7524" t="s">
        <v>15</v>
      </c>
      <c r="H7524" s="2">
        <f>H7508-SUMIF(G7509:G7523,"&lt;&gt;",H7509:H7523)</f>
        <v>0</v>
      </c>
    </row>
    <row r="7525" spans="1:9">
      <c r="A7525" s="1"/>
      <c r="B7525" s="1"/>
      <c r="C7525" t="str">
        <f t="shared" si="117"/>
        <v xml:space="preserve"> </v>
      </c>
      <c r="D7525" s="1"/>
      <c r="E7525" s="1"/>
      <c r="F7525" s="1"/>
      <c r="G7525" s="1"/>
      <c r="H7525" s="1"/>
      <c r="I7525" s="43"/>
    </row>
    <row r="7526" spans="1:9">
      <c r="A7526" t="s">
        <v>8</v>
      </c>
      <c r="B7526" t="s">
        <v>1185</v>
      </c>
      <c r="C7526" t="str">
        <f t="shared" si="117"/>
        <v xml:space="preserve"> </v>
      </c>
      <c r="D7526" t="s">
        <v>10</v>
      </c>
      <c r="E7526" t="s">
        <v>11</v>
      </c>
      <c r="F7526" t="s">
        <v>1186</v>
      </c>
      <c r="G7526" t="s">
        <v>13</v>
      </c>
      <c r="H7526" s="2">
        <f>VLOOKUP(B7526,'uc_2024-25'!D:U, 18, FALSE)</f>
        <v>0</v>
      </c>
      <c r="I7526" s="9"/>
    </row>
    <row r="7527" spans="1:9">
      <c r="A7527" s="1" t="s">
        <v>8</v>
      </c>
      <c r="B7527" s="1" t="s">
        <v>1185</v>
      </c>
      <c r="C7527" t="str">
        <f t="shared" si="117"/>
        <v xml:space="preserve"> </v>
      </c>
      <c r="D7527" s="1" t="s">
        <v>10</v>
      </c>
      <c r="E7527" s="1" t="s">
        <v>11</v>
      </c>
      <c r="F7527" s="1" t="s">
        <v>1186</v>
      </c>
      <c r="G7527" s="4">
        <f>VLOOKUP(B7526,'uc_2024-25'!D:AB, 25, FALSE)</f>
        <v>0</v>
      </c>
      <c r="H7527" s="3">
        <v>0</v>
      </c>
      <c r="I7527" s="9"/>
    </row>
    <row r="7528" spans="1:9">
      <c r="A7528" t="s">
        <v>8</v>
      </c>
      <c r="B7528" t="s">
        <v>1185</v>
      </c>
      <c r="C7528" t="str">
        <f t="shared" si="117"/>
        <v xml:space="preserve"> </v>
      </c>
      <c r="D7528" t="s">
        <v>10</v>
      </c>
      <c r="E7528" t="s">
        <v>11</v>
      </c>
      <c r="F7528" t="s">
        <v>1186</v>
      </c>
      <c r="G7528" s="3"/>
      <c r="H7528" s="3">
        <v>0</v>
      </c>
      <c r="I7528" s="9"/>
    </row>
    <row r="7529" spans="1:9">
      <c r="A7529" s="1" t="s">
        <v>8</v>
      </c>
      <c r="B7529" s="1" t="s">
        <v>1185</v>
      </c>
      <c r="C7529" t="str">
        <f t="shared" si="117"/>
        <v xml:space="preserve"> </v>
      </c>
      <c r="D7529" s="1" t="s">
        <v>10</v>
      </c>
      <c r="E7529" s="1" t="s">
        <v>11</v>
      </c>
      <c r="F7529" s="1" t="s">
        <v>1186</v>
      </c>
      <c r="G7529" s="3"/>
      <c r="H7529" s="3">
        <v>0</v>
      </c>
      <c r="I7529" s="9"/>
    </row>
    <row r="7530" spans="1:9">
      <c r="A7530" t="s">
        <v>8</v>
      </c>
      <c r="B7530" t="s">
        <v>1185</v>
      </c>
      <c r="C7530" t="str">
        <f t="shared" si="117"/>
        <v xml:space="preserve"> </v>
      </c>
      <c r="D7530" t="s">
        <v>10</v>
      </c>
      <c r="E7530" t="s">
        <v>11</v>
      </c>
      <c r="F7530" t="s">
        <v>1186</v>
      </c>
      <c r="G7530" s="3"/>
      <c r="H7530" s="3">
        <v>0</v>
      </c>
      <c r="I7530" s="9"/>
    </row>
    <row r="7531" spans="1:9">
      <c r="A7531" s="1" t="s">
        <v>8</v>
      </c>
      <c r="B7531" s="1" t="s">
        <v>1185</v>
      </c>
      <c r="C7531" t="str">
        <f t="shared" si="117"/>
        <v xml:space="preserve"> </v>
      </c>
      <c r="D7531" s="1" t="s">
        <v>10</v>
      </c>
      <c r="E7531" s="1" t="s">
        <v>11</v>
      </c>
      <c r="F7531" s="1" t="s">
        <v>1186</v>
      </c>
      <c r="G7531" s="3"/>
      <c r="H7531" s="3">
        <v>0</v>
      </c>
      <c r="I7531" s="9"/>
    </row>
    <row r="7532" spans="1:9">
      <c r="A7532" t="s">
        <v>8</v>
      </c>
      <c r="B7532" t="s">
        <v>1185</v>
      </c>
      <c r="C7532" t="str">
        <f t="shared" si="117"/>
        <v xml:space="preserve"> </v>
      </c>
      <c r="D7532" t="s">
        <v>10</v>
      </c>
      <c r="E7532" t="s">
        <v>11</v>
      </c>
      <c r="F7532" t="s">
        <v>1186</v>
      </c>
      <c r="G7532" s="3"/>
      <c r="H7532" s="3">
        <v>0</v>
      </c>
      <c r="I7532" s="9"/>
    </row>
    <row r="7533" spans="1:9">
      <c r="A7533" s="1" t="s">
        <v>8</v>
      </c>
      <c r="B7533" s="1" t="s">
        <v>1185</v>
      </c>
      <c r="C7533" t="str">
        <f t="shared" si="117"/>
        <v xml:space="preserve"> </v>
      </c>
      <c r="D7533" s="1" t="s">
        <v>10</v>
      </c>
      <c r="E7533" s="1" t="s">
        <v>11</v>
      </c>
      <c r="F7533" s="1" t="s">
        <v>1186</v>
      </c>
      <c r="G7533" s="3"/>
      <c r="H7533" s="3">
        <v>0</v>
      </c>
      <c r="I7533" s="9"/>
    </row>
    <row r="7534" spans="1:9">
      <c r="A7534" t="s">
        <v>8</v>
      </c>
      <c r="B7534" t="s">
        <v>1185</v>
      </c>
      <c r="C7534" t="str">
        <f t="shared" si="117"/>
        <v xml:space="preserve"> </v>
      </c>
      <c r="D7534" t="s">
        <v>10</v>
      </c>
      <c r="E7534" t="s">
        <v>11</v>
      </c>
      <c r="F7534" t="s">
        <v>1186</v>
      </c>
      <c r="G7534" s="3"/>
      <c r="H7534" s="3">
        <v>0</v>
      </c>
      <c r="I7534" s="9"/>
    </row>
    <row r="7535" spans="1:9">
      <c r="A7535" s="1" t="s">
        <v>8</v>
      </c>
      <c r="B7535" s="1" t="s">
        <v>1185</v>
      </c>
      <c r="C7535" t="str">
        <f t="shared" si="117"/>
        <v xml:space="preserve"> </v>
      </c>
      <c r="D7535" s="1" t="s">
        <v>10</v>
      </c>
      <c r="E7535" s="1" t="s">
        <v>11</v>
      </c>
      <c r="F7535" s="1" t="s">
        <v>1186</v>
      </c>
      <c r="G7535" s="3"/>
      <c r="H7535" s="3">
        <v>0</v>
      </c>
      <c r="I7535" s="9"/>
    </row>
    <row r="7536" spans="1:9">
      <c r="A7536" t="s">
        <v>8</v>
      </c>
      <c r="B7536" t="s">
        <v>1185</v>
      </c>
      <c r="C7536" t="str">
        <f t="shared" si="117"/>
        <v xml:space="preserve"> </v>
      </c>
      <c r="D7536" t="s">
        <v>10</v>
      </c>
      <c r="E7536" t="s">
        <v>11</v>
      </c>
      <c r="F7536" t="s">
        <v>1186</v>
      </c>
      <c r="G7536" s="3"/>
      <c r="H7536" s="3">
        <v>0</v>
      </c>
      <c r="I7536" s="9"/>
    </row>
    <row r="7537" spans="1:9">
      <c r="A7537" s="1" t="s">
        <v>8</v>
      </c>
      <c r="B7537" s="1" t="s">
        <v>1185</v>
      </c>
      <c r="C7537" t="str">
        <f t="shared" si="117"/>
        <v xml:space="preserve"> </v>
      </c>
      <c r="D7537" s="1" t="s">
        <v>10</v>
      </c>
      <c r="E7537" s="1" t="s">
        <v>11</v>
      </c>
      <c r="F7537" s="1" t="s">
        <v>1186</v>
      </c>
      <c r="G7537" s="3"/>
      <c r="H7537" s="3">
        <v>0</v>
      </c>
      <c r="I7537" s="9"/>
    </row>
    <row r="7538" spans="1:9">
      <c r="A7538" t="s">
        <v>8</v>
      </c>
      <c r="B7538" t="s">
        <v>1185</v>
      </c>
      <c r="C7538" t="str">
        <f t="shared" si="117"/>
        <v xml:space="preserve"> </v>
      </c>
      <c r="D7538" t="s">
        <v>10</v>
      </c>
      <c r="E7538" t="s">
        <v>11</v>
      </c>
      <c r="F7538" t="s">
        <v>1186</v>
      </c>
      <c r="G7538" s="3"/>
      <c r="H7538" s="3">
        <v>0</v>
      </c>
      <c r="I7538" s="9"/>
    </row>
    <row r="7539" spans="1:9">
      <c r="A7539" s="1" t="s">
        <v>8</v>
      </c>
      <c r="B7539" s="1" t="s">
        <v>1185</v>
      </c>
      <c r="C7539" t="str">
        <f t="shared" si="117"/>
        <v xml:space="preserve"> </v>
      </c>
      <c r="D7539" s="1" t="s">
        <v>10</v>
      </c>
      <c r="E7539" s="1" t="s">
        <v>11</v>
      </c>
      <c r="F7539" s="1" t="s">
        <v>1186</v>
      </c>
      <c r="G7539" s="3"/>
      <c r="H7539" s="3">
        <v>0</v>
      </c>
      <c r="I7539" s="9"/>
    </row>
    <row r="7540" spans="1:9">
      <c r="A7540" t="s">
        <v>8</v>
      </c>
      <c r="B7540" t="s">
        <v>1185</v>
      </c>
      <c r="C7540" t="str">
        <f t="shared" si="117"/>
        <v xml:space="preserve"> </v>
      </c>
      <c r="D7540" t="s">
        <v>10</v>
      </c>
      <c r="E7540" t="s">
        <v>11</v>
      </c>
      <c r="F7540" t="s">
        <v>1186</v>
      </c>
      <c r="G7540" s="3"/>
      <c r="H7540" s="3">
        <v>0</v>
      </c>
      <c r="I7540" s="9"/>
    </row>
    <row r="7541" spans="1:9">
      <c r="A7541" s="1" t="s">
        <v>8</v>
      </c>
      <c r="B7541" s="1" t="s">
        <v>1185</v>
      </c>
      <c r="C7541" t="str">
        <f t="shared" si="117"/>
        <v xml:space="preserve"> </v>
      </c>
      <c r="D7541" s="1" t="s">
        <v>10</v>
      </c>
      <c r="E7541" s="1" t="s">
        <v>11</v>
      </c>
      <c r="F7541" s="1" t="s">
        <v>1186</v>
      </c>
      <c r="G7541" s="3"/>
      <c r="H7541" s="3">
        <v>0</v>
      </c>
      <c r="I7541" s="9"/>
    </row>
    <row r="7542" spans="1:9">
      <c r="A7542" t="s">
        <v>8</v>
      </c>
      <c r="B7542" t="s">
        <v>1185</v>
      </c>
      <c r="C7542" t="str">
        <f t="shared" si="117"/>
        <v>2299</v>
      </c>
      <c r="D7542" t="s">
        <v>10</v>
      </c>
      <c r="E7542" t="s">
        <v>11</v>
      </c>
      <c r="F7542" t="s">
        <v>1186</v>
      </c>
      <c r="G7542" t="s">
        <v>15</v>
      </c>
      <c r="H7542" s="2">
        <f>H7526-SUMIF(G7527:G7541,"&lt;&gt;",H7527:H7541)</f>
        <v>0</v>
      </c>
    </row>
    <row r="7543" spans="1:9">
      <c r="A7543" s="1"/>
      <c r="B7543" s="1"/>
      <c r="C7543" t="str">
        <f t="shared" si="117"/>
        <v xml:space="preserve"> </v>
      </c>
      <c r="D7543" s="1"/>
      <c r="E7543" s="1"/>
      <c r="F7543" s="1"/>
      <c r="G7543" s="1"/>
      <c r="H7543" s="1"/>
      <c r="I7543" s="43"/>
    </row>
    <row r="7544" spans="1:9">
      <c r="A7544" t="s">
        <v>8</v>
      </c>
      <c r="B7544" t="s">
        <v>1187</v>
      </c>
      <c r="C7544" t="str">
        <f t="shared" si="117"/>
        <v xml:space="preserve"> </v>
      </c>
      <c r="D7544" t="s">
        <v>11</v>
      </c>
      <c r="E7544" t="s">
        <v>11</v>
      </c>
      <c r="F7544" t="s">
        <v>1188</v>
      </c>
      <c r="G7544" t="s">
        <v>13</v>
      </c>
      <c r="H7544" s="2">
        <f>VLOOKUP(B7544,'uc_2024-25'!D:U, 18, FALSE)</f>
        <v>0</v>
      </c>
      <c r="I7544" s="9"/>
    </row>
    <row r="7545" spans="1:9">
      <c r="A7545" s="1" t="s">
        <v>8</v>
      </c>
      <c r="B7545" s="1" t="s">
        <v>1187</v>
      </c>
      <c r="C7545" t="str">
        <f t="shared" si="117"/>
        <v xml:space="preserve"> </v>
      </c>
      <c r="D7545" s="1" t="s">
        <v>11</v>
      </c>
      <c r="E7545" s="1" t="s">
        <v>11</v>
      </c>
      <c r="F7545" s="1" t="s">
        <v>1188</v>
      </c>
      <c r="G7545" s="4">
        <f>VLOOKUP(B7544,'uc_2024-25'!D:AB, 25, FALSE)</f>
        <v>0</v>
      </c>
      <c r="H7545" s="3">
        <v>0</v>
      </c>
      <c r="I7545" s="9"/>
    </row>
    <row r="7546" spans="1:9">
      <c r="A7546" t="s">
        <v>8</v>
      </c>
      <c r="B7546" t="s">
        <v>1187</v>
      </c>
      <c r="C7546" t="str">
        <f t="shared" si="117"/>
        <v xml:space="preserve"> </v>
      </c>
      <c r="D7546" t="s">
        <v>11</v>
      </c>
      <c r="E7546" t="s">
        <v>11</v>
      </c>
      <c r="F7546" t="s">
        <v>1188</v>
      </c>
      <c r="G7546" s="3"/>
      <c r="H7546" s="3">
        <v>0</v>
      </c>
      <c r="I7546" s="9"/>
    </row>
    <row r="7547" spans="1:9">
      <c r="A7547" s="1" t="s">
        <v>8</v>
      </c>
      <c r="B7547" s="1" t="s">
        <v>1187</v>
      </c>
      <c r="C7547" t="str">
        <f t="shared" si="117"/>
        <v xml:space="preserve"> </v>
      </c>
      <c r="D7547" s="1" t="s">
        <v>11</v>
      </c>
      <c r="E7547" s="1" t="s">
        <v>11</v>
      </c>
      <c r="F7547" s="1" t="s">
        <v>1188</v>
      </c>
      <c r="G7547" s="3"/>
      <c r="H7547" s="3">
        <v>0</v>
      </c>
      <c r="I7547" s="9"/>
    </row>
    <row r="7548" spans="1:9">
      <c r="A7548" t="s">
        <v>8</v>
      </c>
      <c r="B7548" t="s">
        <v>1187</v>
      </c>
      <c r="C7548" t="str">
        <f t="shared" si="117"/>
        <v xml:space="preserve"> </v>
      </c>
      <c r="D7548" t="s">
        <v>11</v>
      </c>
      <c r="E7548" t="s">
        <v>11</v>
      </c>
      <c r="F7548" t="s">
        <v>1188</v>
      </c>
      <c r="G7548" s="3"/>
      <c r="H7548" s="3">
        <v>0</v>
      </c>
      <c r="I7548" s="9"/>
    </row>
    <row r="7549" spans="1:9">
      <c r="A7549" s="1" t="s">
        <v>8</v>
      </c>
      <c r="B7549" s="1" t="s">
        <v>1187</v>
      </c>
      <c r="C7549" t="str">
        <f t="shared" si="117"/>
        <v xml:space="preserve"> </v>
      </c>
      <c r="D7549" s="1" t="s">
        <v>11</v>
      </c>
      <c r="E7549" s="1" t="s">
        <v>11</v>
      </c>
      <c r="F7549" s="1" t="s">
        <v>1188</v>
      </c>
      <c r="G7549" s="3"/>
      <c r="H7549" s="3">
        <v>0</v>
      </c>
      <c r="I7549" s="9"/>
    </row>
    <row r="7550" spans="1:9">
      <c r="A7550" t="s">
        <v>8</v>
      </c>
      <c r="B7550" t="s">
        <v>1187</v>
      </c>
      <c r="C7550" t="str">
        <f t="shared" si="117"/>
        <v xml:space="preserve"> </v>
      </c>
      <c r="D7550" t="s">
        <v>11</v>
      </c>
      <c r="E7550" t="s">
        <v>11</v>
      </c>
      <c r="F7550" t="s">
        <v>1188</v>
      </c>
      <c r="G7550" s="3"/>
      <c r="H7550" s="3">
        <v>0</v>
      </c>
      <c r="I7550" s="9"/>
    </row>
    <row r="7551" spans="1:9">
      <c r="A7551" s="1" t="s">
        <v>8</v>
      </c>
      <c r="B7551" s="1" t="s">
        <v>1187</v>
      </c>
      <c r="C7551" t="str">
        <f t="shared" si="117"/>
        <v xml:space="preserve"> </v>
      </c>
      <c r="D7551" s="1" t="s">
        <v>11</v>
      </c>
      <c r="E7551" s="1" t="s">
        <v>11</v>
      </c>
      <c r="F7551" s="1" t="s">
        <v>1188</v>
      </c>
      <c r="G7551" s="3"/>
      <c r="H7551" s="3">
        <v>0</v>
      </c>
      <c r="I7551" s="9"/>
    </row>
    <row r="7552" spans="1:9">
      <c r="A7552" t="s">
        <v>8</v>
      </c>
      <c r="B7552" t="s">
        <v>1187</v>
      </c>
      <c r="C7552" t="str">
        <f t="shared" si="117"/>
        <v xml:space="preserve"> </v>
      </c>
      <c r="D7552" t="s">
        <v>11</v>
      </c>
      <c r="E7552" t="s">
        <v>11</v>
      </c>
      <c r="F7552" t="s">
        <v>1188</v>
      </c>
      <c r="G7552" s="3"/>
      <c r="H7552" s="3">
        <v>0</v>
      </c>
      <c r="I7552" s="9"/>
    </row>
    <row r="7553" spans="1:9">
      <c r="A7553" s="1" t="s">
        <v>8</v>
      </c>
      <c r="B7553" s="1" t="s">
        <v>1187</v>
      </c>
      <c r="C7553" t="str">
        <f t="shared" si="117"/>
        <v xml:space="preserve"> </v>
      </c>
      <c r="D7553" s="1" t="s">
        <v>11</v>
      </c>
      <c r="E7553" s="1" t="s">
        <v>11</v>
      </c>
      <c r="F7553" s="1" t="s">
        <v>1188</v>
      </c>
      <c r="G7553" s="3"/>
      <c r="H7553" s="3">
        <v>0</v>
      </c>
      <c r="I7553" s="9"/>
    </row>
    <row r="7554" spans="1:9">
      <c r="A7554" t="s">
        <v>8</v>
      </c>
      <c r="B7554" t="s">
        <v>1187</v>
      </c>
      <c r="C7554" t="str">
        <f t="shared" si="117"/>
        <v xml:space="preserve"> </v>
      </c>
      <c r="D7554" t="s">
        <v>11</v>
      </c>
      <c r="E7554" t="s">
        <v>11</v>
      </c>
      <c r="F7554" t="s">
        <v>1188</v>
      </c>
      <c r="G7554" s="3"/>
      <c r="H7554" s="3">
        <v>0</v>
      </c>
      <c r="I7554" s="9"/>
    </row>
    <row r="7555" spans="1:9">
      <c r="A7555" s="1" t="s">
        <v>8</v>
      </c>
      <c r="B7555" s="1" t="s">
        <v>1187</v>
      </c>
      <c r="C7555" t="str">
        <f t="shared" ref="C7555:C7618" si="118">IF(G7555="Em falta (positivo); A mais (negativo):",B7555," ")</f>
        <v xml:space="preserve"> </v>
      </c>
      <c r="D7555" s="1" t="s">
        <v>11</v>
      </c>
      <c r="E7555" s="1" t="s">
        <v>11</v>
      </c>
      <c r="F7555" s="1" t="s">
        <v>1188</v>
      </c>
      <c r="G7555" s="3"/>
      <c r="H7555" s="3">
        <v>0</v>
      </c>
      <c r="I7555" s="9"/>
    </row>
    <row r="7556" spans="1:9">
      <c r="A7556" t="s">
        <v>8</v>
      </c>
      <c r="B7556" t="s">
        <v>1187</v>
      </c>
      <c r="C7556" t="str">
        <f t="shared" si="118"/>
        <v xml:space="preserve"> </v>
      </c>
      <c r="D7556" t="s">
        <v>11</v>
      </c>
      <c r="E7556" t="s">
        <v>11</v>
      </c>
      <c r="F7556" t="s">
        <v>1188</v>
      </c>
      <c r="G7556" s="3"/>
      <c r="H7556" s="3">
        <v>0</v>
      </c>
      <c r="I7556" s="9"/>
    </row>
    <row r="7557" spans="1:9">
      <c r="A7557" s="1" t="s">
        <v>8</v>
      </c>
      <c r="B7557" s="1" t="s">
        <v>1187</v>
      </c>
      <c r="C7557" t="str">
        <f t="shared" si="118"/>
        <v xml:space="preserve"> </v>
      </c>
      <c r="D7557" s="1" t="s">
        <v>11</v>
      </c>
      <c r="E7557" s="1" t="s">
        <v>11</v>
      </c>
      <c r="F7557" s="1" t="s">
        <v>1188</v>
      </c>
      <c r="G7557" s="3"/>
      <c r="H7557" s="3">
        <v>0</v>
      </c>
      <c r="I7557" s="9"/>
    </row>
    <row r="7558" spans="1:9">
      <c r="A7558" t="s">
        <v>8</v>
      </c>
      <c r="B7558" t="s">
        <v>1187</v>
      </c>
      <c r="C7558" t="str">
        <f t="shared" si="118"/>
        <v xml:space="preserve"> </v>
      </c>
      <c r="D7558" t="s">
        <v>11</v>
      </c>
      <c r="E7558" t="s">
        <v>11</v>
      </c>
      <c r="F7558" t="s">
        <v>1188</v>
      </c>
      <c r="G7558" s="3"/>
      <c r="H7558" s="3">
        <v>0</v>
      </c>
      <c r="I7558" s="9"/>
    </row>
    <row r="7559" spans="1:9">
      <c r="A7559" s="1" t="s">
        <v>8</v>
      </c>
      <c r="B7559" s="1" t="s">
        <v>1187</v>
      </c>
      <c r="C7559" t="str">
        <f t="shared" si="118"/>
        <v xml:space="preserve"> </v>
      </c>
      <c r="D7559" s="1" t="s">
        <v>11</v>
      </c>
      <c r="E7559" s="1" t="s">
        <v>11</v>
      </c>
      <c r="F7559" s="1" t="s">
        <v>1188</v>
      </c>
      <c r="G7559" s="3"/>
      <c r="H7559" s="3">
        <v>0</v>
      </c>
      <c r="I7559" s="9"/>
    </row>
    <row r="7560" spans="1:9">
      <c r="A7560" t="s">
        <v>8</v>
      </c>
      <c r="B7560" t="s">
        <v>1187</v>
      </c>
      <c r="C7560" t="str">
        <f t="shared" si="118"/>
        <v>2300</v>
      </c>
      <c r="D7560" t="s">
        <v>11</v>
      </c>
      <c r="E7560" t="s">
        <v>11</v>
      </c>
      <c r="F7560" t="s">
        <v>1188</v>
      </c>
      <c r="G7560" t="s">
        <v>15</v>
      </c>
      <c r="H7560" s="2">
        <f>H7544-SUMIF(G7545:G7559,"&lt;&gt;",H7545:H7559)</f>
        <v>0</v>
      </c>
    </row>
    <row r="7561" spans="1:9">
      <c r="A7561" s="1"/>
      <c r="B7561" s="1"/>
      <c r="C7561" t="str">
        <f t="shared" si="118"/>
        <v xml:space="preserve"> </v>
      </c>
      <c r="D7561" s="1"/>
      <c r="E7561" s="1"/>
      <c r="F7561" s="1"/>
      <c r="G7561" s="1"/>
      <c r="H7561" s="1"/>
      <c r="I7561" s="43"/>
    </row>
    <row r="7562" spans="1:9">
      <c r="A7562" t="s">
        <v>8</v>
      </c>
      <c r="B7562" t="s">
        <v>1189</v>
      </c>
      <c r="C7562" t="str">
        <f t="shared" si="118"/>
        <v xml:space="preserve"> </v>
      </c>
      <c r="D7562" t="s">
        <v>1029</v>
      </c>
      <c r="E7562" t="s">
        <v>11</v>
      </c>
      <c r="F7562" t="s">
        <v>1190</v>
      </c>
      <c r="G7562" t="s">
        <v>13</v>
      </c>
      <c r="H7562" s="2">
        <f>VLOOKUP(B7562,'uc_2024-25'!D:U, 18, FALSE)</f>
        <v>0</v>
      </c>
      <c r="I7562" s="9"/>
    </row>
    <row r="7563" spans="1:9">
      <c r="A7563" s="1" t="s">
        <v>8</v>
      </c>
      <c r="B7563" s="1" t="s">
        <v>1189</v>
      </c>
      <c r="C7563" t="str">
        <f t="shared" si="118"/>
        <v xml:space="preserve"> </v>
      </c>
      <c r="D7563" s="1" t="s">
        <v>1029</v>
      </c>
      <c r="E7563" s="1" t="s">
        <v>11</v>
      </c>
      <c r="F7563" s="1" t="s">
        <v>1190</v>
      </c>
      <c r="G7563" s="4">
        <f>VLOOKUP(B7562,'uc_2024-25'!D:AB, 25, FALSE)</f>
        <v>0</v>
      </c>
      <c r="H7563" s="3">
        <v>0</v>
      </c>
      <c r="I7563" s="9"/>
    </row>
    <row r="7564" spans="1:9">
      <c r="A7564" t="s">
        <v>8</v>
      </c>
      <c r="B7564" t="s">
        <v>1189</v>
      </c>
      <c r="C7564" t="str">
        <f t="shared" si="118"/>
        <v xml:space="preserve"> </v>
      </c>
      <c r="D7564" t="s">
        <v>1029</v>
      </c>
      <c r="E7564" t="s">
        <v>11</v>
      </c>
      <c r="F7564" t="s">
        <v>1190</v>
      </c>
      <c r="G7564" s="3"/>
      <c r="H7564" s="3">
        <v>0</v>
      </c>
      <c r="I7564" s="9"/>
    </row>
    <row r="7565" spans="1:9">
      <c r="A7565" s="1" t="s">
        <v>8</v>
      </c>
      <c r="B7565" s="1" t="s">
        <v>1189</v>
      </c>
      <c r="C7565" t="str">
        <f t="shared" si="118"/>
        <v xml:space="preserve"> </v>
      </c>
      <c r="D7565" s="1" t="s">
        <v>1029</v>
      </c>
      <c r="E7565" s="1" t="s">
        <v>11</v>
      </c>
      <c r="F7565" s="1" t="s">
        <v>1190</v>
      </c>
      <c r="G7565" s="3"/>
      <c r="H7565" s="3">
        <v>0</v>
      </c>
      <c r="I7565" s="9"/>
    </row>
    <row r="7566" spans="1:9">
      <c r="A7566" t="s">
        <v>8</v>
      </c>
      <c r="B7566" t="s">
        <v>1189</v>
      </c>
      <c r="C7566" t="str">
        <f t="shared" si="118"/>
        <v xml:space="preserve"> </v>
      </c>
      <c r="D7566" t="s">
        <v>1029</v>
      </c>
      <c r="E7566" t="s">
        <v>11</v>
      </c>
      <c r="F7566" t="s">
        <v>1190</v>
      </c>
      <c r="G7566" s="3"/>
      <c r="H7566" s="3">
        <v>0</v>
      </c>
      <c r="I7566" s="9"/>
    </row>
    <row r="7567" spans="1:9">
      <c r="A7567" s="1" t="s">
        <v>8</v>
      </c>
      <c r="B7567" s="1" t="s">
        <v>1189</v>
      </c>
      <c r="C7567" t="str">
        <f t="shared" si="118"/>
        <v xml:space="preserve"> </v>
      </c>
      <c r="D7567" s="1" t="s">
        <v>1029</v>
      </c>
      <c r="E7567" s="1" t="s">
        <v>11</v>
      </c>
      <c r="F7567" s="1" t="s">
        <v>1190</v>
      </c>
      <c r="G7567" s="3"/>
      <c r="H7567" s="3">
        <v>0</v>
      </c>
      <c r="I7567" s="9"/>
    </row>
    <row r="7568" spans="1:9">
      <c r="A7568" t="s">
        <v>8</v>
      </c>
      <c r="B7568" t="s">
        <v>1189</v>
      </c>
      <c r="C7568" t="str">
        <f t="shared" si="118"/>
        <v xml:space="preserve"> </v>
      </c>
      <c r="D7568" t="s">
        <v>1029</v>
      </c>
      <c r="E7568" t="s">
        <v>11</v>
      </c>
      <c r="F7568" t="s">
        <v>1190</v>
      </c>
      <c r="G7568" s="3"/>
      <c r="H7568" s="3">
        <v>0</v>
      </c>
      <c r="I7568" s="9"/>
    </row>
    <row r="7569" spans="1:9">
      <c r="A7569" s="1" t="s">
        <v>8</v>
      </c>
      <c r="B7569" s="1" t="s">
        <v>1189</v>
      </c>
      <c r="C7569" t="str">
        <f t="shared" si="118"/>
        <v xml:space="preserve"> </v>
      </c>
      <c r="D7569" s="1" t="s">
        <v>1029</v>
      </c>
      <c r="E7569" s="1" t="s">
        <v>11</v>
      </c>
      <c r="F7569" s="1" t="s">
        <v>1190</v>
      </c>
      <c r="G7569" s="3"/>
      <c r="H7569" s="3">
        <v>0</v>
      </c>
      <c r="I7569" s="9"/>
    </row>
    <row r="7570" spans="1:9">
      <c r="A7570" t="s">
        <v>8</v>
      </c>
      <c r="B7570" t="s">
        <v>1189</v>
      </c>
      <c r="C7570" t="str">
        <f t="shared" si="118"/>
        <v xml:space="preserve"> </v>
      </c>
      <c r="D7570" t="s">
        <v>1029</v>
      </c>
      <c r="E7570" t="s">
        <v>11</v>
      </c>
      <c r="F7570" t="s">
        <v>1190</v>
      </c>
      <c r="G7570" s="3"/>
      <c r="H7570" s="3">
        <v>0</v>
      </c>
      <c r="I7570" s="9"/>
    </row>
    <row r="7571" spans="1:9">
      <c r="A7571" s="1" t="s">
        <v>8</v>
      </c>
      <c r="B7571" s="1" t="s">
        <v>1189</v>
      </c>
      <c r="C7571" t="str">
        <f t="shared" si="118"/>
        <v xml:space="preserve"> </v>
      </c>
      <c r="D7571" s="1" t="s">
        <v>1029</v>
      </c>
      <c r="E7571" s="1" t="s">
        <v>11</v>
      </c>
      <c r="F7571" s="1" t="s">
        <v>1190</v>
      </c>
      <c r="G7571" s="3"/>
      <c r="H7571" s="3">
        <v>0</v>
      </c>
      <c r="I7571" s="9"/>
    </row>
    <row r="7572" spans="1:9">
      <c r="A7572" t="s">
        <v>8</v>
      </c>
      <c r="B7572" t="s">
        <v>1189</v>
      </c>
      <c r="C7572" t="str">
        <f t="shared" si="118"/>
        <v xml:space="preserve"> </v>
      </c>
      <c r="D7572" t="s">
        <v>1029</v>
      </c>
      <c r="E7572" t="s">
        <v>11</v>
      </c>
      <c r="F7572" t="s">
        <v>1190</v>
      </c>
      <c r="G7572" s="3"/>
      <c r="H7572" s="3">
        <v>0</v>
      </c>
      <c r="I7572" s="9"/>
    </row>
    <row r="7573" spans="1:9">
      <c r="A7573" s="1" t="s">
        <v>8</v>
      </c>
      <c r="B7573" s="1" t="s">
        <v>1189</v>
      </c>
      <c r="C7573" t="str">
        <f t="shared" si="118"/>
        <v xml:space="preserve"> </v>
      </c>
      <c r="D7573" s="1" t="s">
        <v>1029</v>
      </c>
      <c r="E7573" s="1" t="s">
        <v>11</v>
      </c>
      <c r="F7573" s="1" t="s">
        <v>1190</v>
      </c>
      <c r="G7573" s="3"/>
      <c r="H7573" s="3">
        <v>0</v>
      </c>
      <c r="I7573" s="9"/>
    </row>
    <row r="7574" spans="1:9">
      <c r="A7574" t="s">
        <v>8</v>
      </c>
      <c r="B7574" t="s">
        <v>1189</v>
      </c>
      <c r="C7574" t="str">
        <f t="shared" si="118"/>
        <v xml:space="preserve"> </v>
      </c>
      <c r="D7574" t="s">
        <v>1029</v>
      </c>
      <c r="E7574" t="s">
        <v>11</v>
      </c>
      <c r="F7574" t="s">
        <v>1190</v>
      </c>
      <c r="G7574" s="3"/>
      <c r="H7574" s="3">
        <v>0</v>
      </c>
      <c r="I7574" s="9"/>
    </row>
    <row r="7575" spans="1:9">
      <c r="A7575" s="1" t="s">
        <v>8</v>
      </c>
      <c r="B7575" s="1" t="s">
        <v>1189</v>
      </c>
      <c r="C7575" t="str">
        <f t="shared" si="118"/>
        <v xml:space="preserve"> </v>
      </c>
      <c r="D7575" s="1" t="s">
        <v>1029</v>
      </c>
      <c r="E7575" s="1" t="s">
        <v>11</v>
      </c>
      <c r="F7575" s="1" t="s">
        <v>1190</v>
      </c>
      <c r="G7575" s="3"/>
      <c r="H7575" s="3">
        <v>0</v>
      </c>
      <c r="I7575" s="9"/>
    </row>
    <row r="7576" spans="1:9">
      <c r="A7576" t="s">
        <v>8</v>
      </c>
      <c r="B7576" t="s">
        <v>1189</v>
      </c>
      <c r="C7576" t="str">
        <f t="shared" si="118"/>
        <v xml:space="preserve"> </v>
      </c>
      <c r="D7576" t="s">
        <v>1029</v>
      </c>
      <c r="E7576" t="s">
        <v>11</v>
      </c>
      <c r="F7576" t="s">
        <v>1190</v>
      </c>
      <c r="G7576" s="3"/>
      <c r="H7576" s="3">
        <v>0</v>
      </c>
      <c r="I7576" s="9"/>
    </row>
    <row r="7577" spans="1:9">
      <c r="A7577" s="1" t="s">
        <v>8</v>
      </c>
      <c r="B7577" s="1" t="s">
        <v>1189</v>
      </c>
      <c r="C7577" t="str">
        <f t="shared" si="118"/>
        <v xml:space="preserve"> </v>
      </c>
      <c r="D7577" s="1" t="s">
        <v>1029</v>
      </c>
      <c r="E7577" s="1" t="s">
        <v>11</v>
      </c>
      <c r="F7577" s="1" t="s">
        <v>1190</v>
      </c>
      <c r="G7577" s="3"/>
      <c r="H7577" s="3">
        <v>0</v>
      </c>
      <c r="I7577" s="9"/>
    </row>
    <row r="7578" spans="1:9">
      <c r="A7578" t="s">
        <v>8</v>
      </c>
      <c r="B7578" t="s">
        <v>1189</v>
      </c>
      <c r="C7578" t="str">
        <f t="shared" si="118"/>
        <v>2301</v>
      </c>
      <c r="D7578" t="s">
        <v>1029</v>
      </c>
      <c r="E7578" t="s">
        <v>11</v>
      </c>
      <c r="F7578" t="s">
        <v>1190</v>
      </c>
      <c r="G7578" t="s">
        <v>15</v>
      </c>
      <c r="H7578" s="2">
        <f>H7562-SUMIF(G7563:G7577,"&lt;&gt;",H7563:H7577)</f>
        <v>0</v>
      </c>
    </row>
    <row r="7579" spans="1:9">
      <c r="A7579" s="1"/>
      <c r="B7579" s="1"/>
      <c r="C7579" t="str">
        <f t="shared" si="118"/>
        <v xml:space="preserve"> </v>
      </c>
      <c r="D7579" s="1"/>
      <c r="E7579" s="1"/>
      <c r="F7579" s="1"/>
      <c r="G7579" s="1"/>
      <c r="H7579" s="1"/>
      <c r="I7579" s="43"/>
    </row>
    <row r="7580" spans="1:9" ht="30.75">
      <c r="A7580" t="s">
        <v>16</v>
      </c>
      <c r="B7580" t="s">
        <v>1191</v>
      </c>
      <c r="C7580" t="str">
        <f t="shared" si="118"/>
        <v xml:space="preserve"> </v>
      </c>
      <c r="F7580" t="s">
        <v>1192</v>
      </c>
      <c r="G7580" t="s">
        <v>13</v>
      </c>
      <c r="H7580" s="2">
        <f>VLOOKUP(B7580,'uc_2024-25'!D:U, 18, FALSE)</f>
        <v>71.5</v>
      </c>
      <c r="I7580" s="9" t="s">
        <v>1193</v>
      </c>
    </row>
    <row r="7581" spans="1:9" ht="91.5">
      <c r="A7581" s="1" t="s">
        <v>16</v>
      </c>
      <c r="B7581" s="1" t="s">
        <v>1191</v>
      </c>
      <c r="C7581" t="str">
        <f t="shared" si="118"/>
        <v xml:space="preserve"> </v>
      </c>
      <c r="D7581" s="1"/>
      <c r="E7581" s="1"/>
      <c r="F7581" s="1" t="s">
        <v>1192</v>
      </c>
      <c r="G7581" s="4" t="str">
        <f>VLOOKUP(B7580,'uc_2024-25'!D:AB, 25, FALSE)</f>
        <v>Sofia Cristina Gomes Catarino</v>
      </c>
      <c r="H7581" s="3">
        <v>29</v>
      </c>
      <c r="I7581" s="9" t="s">
        <v>1194</v>
      </c>
    </row>
    <row r="7582" spans="1:9" ht="76.5">
      <c r="A7582" t="s">
        <v>16</v>
      </c>
      <c r="B7582" t="s">
        <v>1191</v>
      </c>
      <c r="C7582" t="str">
        <f t="shared" si="118"/>
        <v xml:space="preserve"> </v>
      </c>
      <c r="F7582" t="s">
        <v>1192</v>
      </c>
      <c r="G7582" s="3" t="s">
        <v>48</v>
      </c>
      <c r="H7582" s="3">
        <v>42.5</v>
      </c>
      <c r="I7582" s="9" t="s">
        <v>1194</v>
      </c>
    </row>
    <row r="7583" spans="1:9">
      <c r="A7583" s="1" t="s">
        <v>16</v>
      </c>
      <c r="B7583" s="1" t="s">
        <v>1191</v>
      </c>
      <c r="C7583" t="str">
        <f t="shared" si="118"/>
        <v xml:space="preserve"> </v>
      </c>
      <c r="D7583" s="1"/>
      <c r="E7583" s="1"/>
      <c r="F7583" s="1" t="s">
        <v>1192</v>
      </c>
      <c r="G7583" s="3"/>
      <c r="H7583" s="3">
        <v>0</v>
      </c>
      <c r="I7583" s="9"/>
    </row>
    <row r="7584" spans="1:9">
      <c r="A7584" t="s">
        <v>16</v>
      </c>
      <c r="B7584" t="s">
        <v>1191</v>
      </c>
      <c r="C7584" t="str">
        <f t="shared" si="118"/>
        <v xml:space="preserve"> </v>
      </c>
      <c r="F7584" t="s">
        <v>1192</v>
      </c>
      <c r="G7584" s="3"/>
      <c r="H7584" s="3">
        <v>0</v>
      </c>
      <c r="I7584" s="9"/>
    </row>
    <row r="7585" spans="1:9">
      <c r="A7585" s="1" t="s">
        <v>16</v>
      </c>
      <c r="B7585" s="1" t="s">
        <v>1191</v>
      </c>
      <c r="C7585" t="str">
        <f t="shared" si="118"/>
        <v xml:space="preserve"> </v>
      </c>
      <c r="D7585" s="1"/>
      <c r="E7585" s="1"/>
      <c r="F7585" s="1" t="s">
        <v>1192</v>
      </c>
      <c r="G7585" s="3"/>
      <c r="H7585" s="3">
        <v>0</v>
      </c>
      <c r="I7585" s="9"/>
    </row>
    <row r="7586" spans="1:9">
      <c r="A7586" t="s">
        <v>16</v>
      </c>
      <c r="B7586" t="s">
        <v>1191</v>
      </c>
      <c r="C7586" t="str">
        <f t="shared" si="118"/>
        <v xml:space="preserve"> </v>
      </c>
      <c r="F7586" t="s">
        <v>1192</v>
      </c>
      <c r="G7586" s="3"/>
      <c r="H7586" s="3">
        <v>0</v>
      </c>
      <c r="I7586" s="9"/>
    </row>
    <row r="7587" spans="1:9">
      <c r="A7587" s="1" t="s">
        <v>16</v>
      </c>
      <c r="B7587" s="1" t="s">
        <v>1191</v>
      </c>
      <c r="C7587" t="str">
        <f t="shared" si="118"/>
        <v xml:space="preserve"> </v>
      </c>
      <c r="D7587" s="1"/>
      <c r="E7587" s="1"/>
      <c r="F7587" s="1" t="s">
        <v>1192</v>
      </c>
      <c r="G7587" s="3"/>
      <c r="H7587" s="3">
        <v>0</v>
      </c>
      <c r="I7587" s="9"/>
    </row>
    <row r="7588" spans="1:9">
      <c r="A7588" t="s">
        <v>16</v>
      </c>
      <c r="B7588" t="s">
        <v>1191</v>
      </c>
      <c r="C7588" t="str">
        <f t="shared" si="118"/>
        <v xml:space="preserve"> </v>
      </c>
      <c r="F7588" t="s">
        <v>1192</v>
      </c>
      <c r="G7588" s="3"/>
      <c r="H7588" s="3">
        <v>0</v>
      </c>
      <c r="I7588" s="9"/>
    </row>
    <row r="7589" spans="1:9">
      <c r="A7589" s="1" t="s">
        <v>16</v>
      </c>
      <c r="B7589" s="1" t="s">
        <v>1191</v>
      </c>
      <c r="C7589" t="str">
        <f t="shared" si="118"/>
        <v xml:space="preserve"> </v>
      </c>
      <c r="D7589" s="1"/>
      <c r="E7589" s="1"/>
      <c r="F7589" s="1" t="s">
        <v>1192</v>
      </c>
      <c r="G7589" s="3"/>
      <c r="H7589" s="3">
        <v>0</v>
      </c>
      <c r="I7589" s="9"/>
    </row>
    <row r="7590" spans="1:9">
      <c r="A7590" t="s">
        <v>16</v>
      </c>
      <c r="B7590" t="s">
        <v>1191</v>
      </c>
      <c r="C7590" t="str">
        <f t="shared" si="118"/>
        <v xml:space="preserve"> </v>
      </c>
      <c r="F7590" t="s">
        <v>1192</v>
      </c>
      <c r="G7590" s="3"/>
      <c r="H7590" s="3">
        <v>0</v>
      </c>
      <c r="I7590" s="9"/>
    </row>
    <row r="7591" spans="1:9">
      <c r="A7591" s="1" t="s">
        <v>16</v>
      </c>
      <c r="B7591" s="1" t="s">
        <v>1191</v>
      </c>
      <c r="C7591" t="str">
        <f t="shared" si="118"/>
        <v xml:space="preserve"> </v>
      </c>
      <c r="D7591" s="1"/>
      <c r="E7591" s="1"/>
      <c r="F7591" s="1" t="s">
        <v>1192</v>
      </c>
      <c r="G7591" s="3"/>
      <c r="H7591" s="3">
        <v>0</v>
      </c>
      <c r="I7591" s="9"/>
    </row>
    <row r="7592" spans="1:9">
      <c r="A7592" t="s">
        <v>16</v>
      </c>
      <c r="B7592" t="s">
        <v>1191</v>
      </c>
      <c r="C7592" t="str">
        <f t="shared" si="118"/>
        <v xml:space="preserve"> </v>
      </c>
      <c r="F7592" t="s">
        <v>1192</v>
      </c>
      <c r="G7592" s="3"/>
      <c r="H7592" s="3">
        <v>0</v>
      </c>
      <c r="I7592" s="9"/>
    </row>
    <row r="7593" spans="1:9">
      <c r="A7593" s="1" t="s">
        <v>16</v>
      </c>
      <c r="B7593" s="1" t="s">
        <v>1191</v>
      </c>
      <c r="C7593" t="str">
        <f t="shared" si="118"/>
        <v xml:space="preserve"> </v>
      </c>
      <c r="D7593" s="1"/>
      <c r="E7593" s="1"/>
      <c r="F7593" s="1" t="s">
        <v>1192</v>
      </c>
      <c r="G7593" s="3"/>
      <c r="H7593" s="3">
        <v>0</v>
      </c>
      <c r="I7593" s="9"/>
    </row>
    <row r="7594" spans="1:9">
      <c r="A7594" t="s">
        <v>16</v>
      </c>
      <c r="B7594" t="s">
        <v>1191</v>
      </c>
      <c r="C7594" t="str">
        <f t="shared" si="118"/>
        <v xml:space="preserve"> </v>
      </c>
      <c r="F7594" t="s">
        <v>1192</v>
      </c>
      <c r="G7594" s="3"/>
      <c r="H7594" s="3">
        <v>0</v>
      </c>
      <c r="I7594" s="9"/>
    </row>
    <row r="7595" spans="1:9">
      <c r="A7595" s="1" t="s">
        <v>16</v>
      </c>
      <c r="B7595" s="1" t="s">
        <v>1191</v>
      </c>
      <c r="C7595" t="str">
        <f t="shared" si="118"/>
        <v xml:space="preserve"> </v>
      </c>
      <c r="D7595" s="1"/>
      <c r="E7595" s="1"/>
      <c r="F7595" s="1" t="s">
        <v>1192</v>
      </c>
      <c r="G7595" s="3"/>
      <c r="H7595" s="3">
        <v>0</v>
      </c>
      <c r="I7595" s="9"/>
    </row>
    <row r="7596" spans="1:9">
      <c r="A7596" t="s">
        <v>16</v>
      </c>
      <c r="B7596" t="s">
        <v>1191</v>
      </c>
      <c r="C7596" t="str">
        <f t="shared" si="118"/>
        <v>cod67442376</v>
      </c>
      <c r="F7596" t="s">
        <v>1192</v>
      </c>
      <c r="G7596" t="s">
        <v>15</v>
      </c>
      <c r="H7596" s="2">
        <f>H7580-SUMIF(G7581:G7595,"&lt;&gt;",H7581:H7595)</f>
        <v>0</v>
      </c>
    </row>
    <row r="7597" spans="1:9">
      <c r="A7597" s="1"/>
      <c r="B7597" s="1"/>
      <c r="C7597" t="str">
        <f t="shared" si="118"/>
        <v xml:space="preserve"> </v>
      </c>
      <c r="D7597" s="1"/>
      <c r="E7597" s="1"/>
      <c r="F7597" s="1"/>
      <c r="G7597" s="1"/>
      <c r="H7597" s="1"/>
      <c r="I7597" s="43"/>
    </row>
    <row r="7598" spans="1:9">
      <c r="A7598" t="s">
        <v>34</v>
      </c>
      <c r="B7598" t="s">
        <v>1195</v>
      </c>
      <c r="C7598" t="str">
        <f t="shared" si="118"/>
        <v xml:space="preserve"> </v>
      </c>
      <c r="D7598">
        <v>1</v>
      </c>
      <c r="E7598">
        <v>2</v>
      </c>
      <c r="F7598" t="s">
        <v>1196</v>
      </c>
      <c r="G7598" t="s">
        <v>13</v>
      </c>
      <c r="H7598" s="2">
        <f>VLOOKUP(B7598,'uc_2024-25'!D:U, 18, FALSE)</f>
        <v>42</v>
      </c>
      <c r="I7598" s="9"/>
    </row>
    <row r="7599" spans="1:9">
      <c r="A7599" s="1" t="s">
        <v>34</v>
      </c>
      <c r="B7599" s="1" t="s">
        <v>1195</v>
      </c>
      <c r="C7599" t="str">
        <f t="shared" si="118"/>
        <v xml:space="preserve"> </v>
      </c>
      <c r="D7599" s="1">
        <v>1</v>
      </c>
      <c r="E7599" s="1">
        <v>2</v>
      </c>
      <c r="F7599" s="1" t="s">
        <v>1196</v>
      </c>
      <c r="G7599" s="4" t="str">
        <f>VLOOKUP(B7598,'uc_2024-25'!D:AB, 25, FALSE)</f>
        <v>José Carlos Franco Santos Silva</v>
      </c>
      <c r="H7599" s="3">
        <v>13.5</v>
      </c>
      <c r="I7599" s="9"/>
    </row>
    <row r="7600" spans="1:9">
      <c r="A7600" t="s">
        <v>34</v>
      </c>
      <c r="B7600" t="s">
        <v>1195</v>
      </c>
      <c r="C7600" t="str">
        <f t="shared" si="118"/>
        <v xml:space="preserve"> </v>
      </c>
      <c r="D7600">
        <v>1</v>
      </c>
      <c r="E7600">
        <v>2</v>
      </c>
      <c r="F7600" t="s">
        <v>1196</v>
      </c>
      <c r="G7600" s="3" t="s">
        <v>24</v>
      </c>
      <c r="H7600" s="3">
        <v>7.5</v>
      </c>
      <c r="I7600" s="9"/>
    </row>
    <row r="7601" spans="1:9">
      <c r="A7601" s="1" t="s">
        <v>34</v>
      </c>
      <c r="B7601" s="1" t="s">
        <v>1195</v>
      </c>
      <c r="C7601" t="str">
        <f t="shared" si="118"/>
        <v xml:space="preserve"> </v>
      </c>
      <c r="D7601" s="1">
        <v>1</v>
      </c>
      <c r="E7601" s="1">
        <v>2</v>
      </c>
      <c r="F7601" s="1" t="s">
        <v>1196</v>
      </c>
      <c r="G7601" s="3" t="s">
        <v>123</v>
      </c>
      <c r="H7601" s="3">
        <v>7.5</v>
      </c>
      <c r="I7601" s="9"/>
    </row>
    <row r="7602" spans="1:9">
      <c r="A7602" t="s">
        <v>34</v>
      </c>
      <c r="B7602" t="s">
        <v>1195</v>
      </c>
      <c r="C7602" t="str">
        <f t="shared" si="118"/>
        <v xml:space="preserve"> </v>
      </c>
      <c r="D7602">
        <v>1</v>
      </c>
      <c r="E7602">
        <v>2</v>
      </c>
      <c r="F7602" t="s">
        <v>1196</v>
      </c>
      <c r="G7602" s="3" t="s">
        <v>164</v>
      </c>
      <c r="H7602" s="3">
        <v>13.5</v>
      </c>
      <c r="I7602" s="9"/>
    </row>
    <row r="7603" spans="1:9">
      <c r="A7603" s="1" t="s">
        <v>34</v>
      </c>
      <c r="B7603" s="1" t="s">
        <v>1195</v>
      </c>
      <c r="C7603" t="str">
        <f t="shared" si="118"/>
        <v xml:space="preserve"> </v>
      </c>
      <c r="D7603" s="1">
        <v>1</v>
      </c>
      <c r="E7603" s="1">
        <v>2</v>
      </c>
      <c r="F7603" s="1" t="s">
        <v>1196</v>
      </c>
      <c r="G7603" s="3"/>
      <c r="H7603" s="3">
        <v>0</v>
      </c>
      <c r="I7603" s="9"/>
    </row>
    <row r="7604" spans="1:9">
      <c r="A7604" t="s">
        <v>34</v>
      </c>
      <c r="B7604" t="s">
        <v>1195</v>
      </c>
      <c r="C7604" t="str">
        <f t="shared" si="118"/>
        <v xml:space="preserve"> </v>
      </c>
      <c r="D7604">
        <v>1</v>
      </c>
      <c r="E7604">
        <v>2</v>
      </c>
      <c r="F7604" t="s">
        <v>1196</v>
      </c>
      <c r="G7604" s="3"/>
      <c r="H7604" s="3">
        <v>0</v>
      </c>
      <c r="I7604" s="9"/>
    </row>
    <row r="7605" spans="1:9">
      <c r="A7605" s="1" t="s">
        <v>34</v>
      </c>
      <c r="B7605" s="1" t="s">
        <v>1195</v>
      </c>
      <c r="C7605" t="str">
        <f t="shared" si="118"/>
        <v xml:space="preserve"> </v>
      </c>
      <c r="D7605" s="1">
        <v>1</v>
      </c>
      <c r="E7605" s="1">
        <v>2</v>
      </c>
      <c r="F7605" s="1" t="s">
        <v>1196</v>
      </c>
      <c r="G7605" s="3"/>
      <c r="H7605" s="3">
        <v>0</v>
      </c>
      <c r="I7605" s="9"/>
    </row>
    <row r="7606" spans="1:9">
      <c r="A7606" t="s">
        <v>34</v>
      </c>
      <c r="B7606" t="s">
        <v>1195</v>
      </c>
      <c r="C7606" t="str">
        <f t="shared" si="118"/>
        <v xml:space="preserve"> </v>
      </c>
      <c r="D7606">
        <v>1</v>
      </c>
      <c r="E7606">
        <v>2</v>
      </c>
      <c r="F7606" t="s">
        <v>1196</v>
      </c>
      <c r="G7606" s="3"/>
      <c r="H7606" s="3">
        <v>0</v>
      </c>
      <c r="I7606" s="9"/>
    </row>
    <row r="7607" spans="1:9">
      <c r="A7607" s="1" t="s">
        <v>34</v>
      </c>
      <c r="B7607" s="1" t="s">
        <v>1195</v>
      </c>
      <c r="C7607" t="str">
        <f t="shared" si="118"/>
        <v xml:space="preserve"> </v>
      </c>
      <c r="D7607" s="1">
        <v>1</v>
      </c>
      <c r="E7607" s="1">
        <v>2</v>
      </c>
      <c r="F7607" s="1" t="s">
        <v>1196</v>
      </c>
      <c r="G7607" s="3"/>
      <c r="H7607" s="3">
        <v>0</v>
      </c>
      <c r="I7607" s="9"/>
    </row>
    <row r="7608" spans="1:9">
      <c r="A7608" t="s">
        <v>34</v>
      </c>
      <c r="B7608" t="s">
        <v>1195</v>
      </c>
      <c r="C7608" t="str">
        <f t="shared" si="118"/>
        <v xml:space="preserve"> </v>
      </c>
      <c r="D7608">
        <v>1</v>
      </c>
      <c r="E7608">
        <v>2</v>
      </c>
      <c r="F7608" t="s">
        <v>1196</v>
      </c>
      <c r="G7608" s="3"/>
      <c r="H7608" s="3">
        <v>0</v>
      </c>
      <c r="I7608" s="9"/>
    </row>
    <row r="7609" spans="1:9">
      <c r="A7609" s="1" t="s">
        <v>34</v>
      </c>
      <c r="B7609" s="1" t="s">
        <v>1195</v>
      </c>
      <c r="C7609" t="str">
        <f t="shared" si="118"/>
        <v xml:space="preserve"> </v>
      </c>
      <c r="D7609" s="1">
        <v>1</v>
      </c>
      <c r="E7609" s="1">
        <v>2</v>
      </c>
      <c r="F7609" s="1" t="s">
        <v>1196</v>
      </c>
      <c r="G7609" s="3"/>
      <c r="H7609" s="3">
        <v>0</v>
      </c>
      <c r="I7609" s="9"/>
    </row>
    <row r="7610" spans="1:9">
      <c r="A7610" t="s">
        <v>34</v>
      </c>
      <c r="B7610" t="s">
        <v>1195</v>
      </c>
      <c r="C7610" t="str">
        <f t="shared" si="118"/>
        <v xml:space="preserve"> </v>
      </c>
      <c r="D7610">
        <v>1</v>
      </c>
      <c r="E7610">
        <v>2</v>
      </c>
      <c r="F7610" t="s">
        <v>1196</v>
      </c>
      <c r="G7610" s="3"/>
      <c r="H7610" s="3">
        <v>0</v>
      </c>
      <c r="I7610" s="9"/>
    </row>
    <row r="7611" spans="1:9">
      <c r="A7611" s="1" t="s">
        <v>34</v>
      </c>
      <c r="B7611" s="1" t="s">
        <v>1195</v>
      </c>
      <c r="C7611" t="str">
        <f t="shared" si="118"/>
        <v xml:space="preserve"> </v>
      </c>
      <c r="D7611" s="1">
        <v>1</v>
      </c>
      <c r="E7611" s="1">
        <v>2</v>
      </c>
      <c r="F7611" s="1" t="s">
        <v>1196</v>
      </c>
      <c r="G7611" s="3"/>
      <c r="H7611" s="3">
        <v>0</v>
      </c>
      <c r="I7611" s="9"/>
    </row>
    <row r="7612" spans="1:9">
      <c r="A7612" t="s">
        <v>34</v>
      </c>
      <c r="B7612" t="s">
        <v>1195</v>
      </c>
      <c r="C7612" t="str">
        <f t="shared" si="118"/>
        <v xml:space="preserve"> </v>
      </c>
      <c r="D7612">
        <v>1</v>
      </c>
      <c r="E7612">
        <v>2</v>
      </c>
      <c r="F7612" t="s">
        <v>1196</v>
      </c>
      <c r="G7612" s="3"/>
      <c r="H7612" s="3">
        <v>0</v>
      </c>
      <c r="I7612" s="9"/>
    </row>
    <row r="7613" spans="1:9">
      <c r="A7613" s="1" t="s">
        <v>34</v>
      </c>
      <c r="B7613" s="1" t="s">
        <v>1195</v>
      </c>
      <c r="C7613" t="str">
        <f t="shared" si="118"/>
        <v xml:space="preserve"> </v>
      </c>
      <c r="D7613" s="1">
        <v>1</v>
      </c>
      <c r="E7613" s="1">
        <v>2</v>
      </c>
      <c r="F7613" s="1" t="s">
        <v>1196</v>
      </c>
      <c r="G7613" s="3"/>
      <c r="H7613" s="3">
        <v>0</v>
      </c>
      <c r="I7613" s="9"/>
    </row>
    <row r="7614" spans="1:9">
      <c r="A7614" t="s">
        <v>34</v>
      </c>
      <c r="B7614" t="s">
        <v>1195</v>
      </c>
      <c r="C7614" t="str">
        <f t="shared" si="118"/>
        <v>2607</v>
      </c>
      <c r="D7614">
        <v>1</v>
      </c>
      <c r="E7614">
        <v>2</v>
      </c>
      <c r="F7614" t="s">
        <v>1196</v>
      </c>
      <c r="G7614" t="s">
        <v>15</v>
      </c>
      <c r="H7614" s="2">
        <f>H7598-SUMIF(G7599:G7613,"&lt;&gt;",H7599:H7613)</f>
        <v>0</v>
      </c>
    </row>
    <row r="7615" spans="1:9">
      <c r="A7615" s="1"/>
      <c r="B7615" s="1"/>
      <c r="C7615" t="str">
        <f t="shared" si="118"/>
        <v xml:space="preserve"> </v>
      </c>
      <c r="D7615" s="1"/>
      <c r="E7615" s="1"/>
      <c r="F7615" s="1"/>
      <c r="G7615" s="1"/>
      <c r="H7615" s="1"/>
      <c r="I7615" s="43"/>
    </row>
    <row r="7616" spans="1:9">
      <c r="A7616" t="s">
        <v>34</v>
      </c>
      <c r="B7616" t="s">
        <v>1197</v>
      </c>
      <c r="C7616" t="str">
        <f t="shared" si="118"/>
        <v xml:space="preserve"> </v>
      </c>
      <c r="D7616">
        <v>1</v>
      </c>
      <c r="E7616">
        <v>2</v>
      </c>
      <c r="F7616" t="s">
        <v>1198</v>
      </c>
      <c r="G7616" t="s">
        <v>13</v>
      </c>
      <c r="H7616" s="2">
        <f>VLOOKUP(B7616,'uc_2024-25'!D:U, 18, FALSE)</f>
        <v>84</v>
      </c>
      <c r="I7616" s="9"/>
    </row>
    <row r="7617" spans="1:9">
      <c r="A7617" s="1" t="s">
        <v>34</v>
      </c>
      <c r="B7617" s="1" t="s">
        <v>1197</v>
      </c>
      <c r="C7617" t="str">
        <f t="shared" si="118"/>
        <v xml:space="preserve"> </v>
      </c>
      <c r="D7617" s="1">
        <v>1</v>
      </c>
      <c r="E7617" s="1">
        <v>2</v>
      </c>
      <c r="F7617" s="1" t="s">
        <v>1198</v>
      </c>
      <c r="G7617" s="4" t="str">
        <f>VLOOKUP(B7616,'uc_2024-25'!D:AB, 25, FALSE)</f>
        <v>Susana Maria de Abreu Dias</v>
      </c>
      <c r="H7617" s="3">
        <v>44</v>
      </c>
      <c r="I7617" s="9"/>
    </row>
    <row r="7618" spans="1:9">
      <c r="A7618" t="s">
        <v>34</v>
      </c>
      <c r="B7618" t="s">
        <v>1197</v>
      </c>
      <c r="C7618" t="str">
        <f t="shared" si="118"/>
        <v xml:space="preserve"> </v>
      </c>
      <c r="D7618">
        <v>1</v>
      </c>
      <c r="E7618">
        <v>2</v>
      </c>
      <c r="F7618" t="s">
        <v>1198</v>
      </c>
      <c r="G7618" s="3" t="s">
        <v>24</v>
      </c>
      <c r="H7618" s="3">
        <v>22</v>
      </c>
      <c r="I7618" s="9"/>
    </row>
    <row r="7619" spans="1:9">
      <c r="A7619" s="1" t="s">
        <v>34</v>
      </c>
      <c r="B7619" s="1" t="s">
        <v>1197</v>
      </c>
      <c r="C7619" t="str">
        <f t="shared" ref="C7619:C7682" si="119">IF(G7619="Em falta (positivo); A mais (negativo):",B7619," ")</f>
        <v xml:space="preserve"> </v>
      </c>
      <c r="D7619" s="1">
        <v>1</v>
      </c>
      <c r="E7619" s="1">
        <v>2</v>
      </c>
      <c r="F7619" s="1" t="s">
        <v>1198</v>
      </c>
      <c r="G7619" s="3" t="s">
        <v>164</v>
      </c>
      <c r="H7619" s="3">
        <v>18</v>
      </c>
      <c r="I7619" s="9"/>
    </row>
    <row r="7620" spans="1:9">
      <c r="A7620" t="s">
        <v>34</v>
      </c>
      <c r="B7620" t="s">
        <v>1197</v>
      </c>
      <c r="C7620" t="str">
        <f t="shared" si="119"/>
        <v xml:space="preserve"> </v>
      </c>
      <c r="D7620">
        <v>1</v>
      </c>
      <c r="E7620">
        <v>2</v>
      </c>
      <c r="F7620" t="s">
        <v>1198</v>
      </c>
      <c r="G7620" s="3"/>
      <c r="H7620" s="3">
        <v>0</v>
      </c>
      <c r="I7620" s="9"/>
    </row>
    <row r="7621" spans="1:9">
      <c r="A7621" s="1" t="s">
        <v>34</v>
      </c>
      <c r="B7621" s="1" t="s">
        <v>1197</v>
      </c>
      <c r="C7621" t="str">
        <f t="shared" si="119"/>
        <v xml:space="preserve"> </v>
      </c>
      <c r="D7621" s="1">
        <v>1</v>
      </c>
      <c r="E7621" s="1">
        <v>2</v>
      </c>
      <c r="F7621" s="1" t="s">
        <v>1198</v>
      </c>
      <c r="G7621" s="3"/>
      <c r="H7621" s="3">
        <v>0</v>
      </c>
      <c r="I7621" s="9"/>
    </row>
    <row r="7622" spans="1:9">
      <c r="A7622" t="s">
        <v>34</v>
      </c>
      <c r="B7622" t="s">
        <v>1197</v>
      </c>
      <c r="C7622" t="str">
        <f t="shared" si="119"/>
        <v xml:space="preserve"> </v>
      </c>
      <c r="D7622">
        <v>1</v>
      </c>
      <c r="E7622">
        <v>2</v>
      </c>
      <c r="F7622" t="s">
        <v>1198</v>
      </c>
      <c r="G7622" s="3"/>
      <c r="H7622" s="3">
        <v>0</v>
      </c>
      <c r="I7622" s="9"/>
    </row>
    <row r="7623" spans="1:9">
      <c r="A7623" s="1" t="s">
        <v>34</v>
      </c>
      <c r="B7623" s="1" t="s">
        <v>1197</v>
      </c>
      <c r="C7623" t="str">
        <f t="shared" si="119"/>
        <v xml:space="preserve"> </v>
      </c>
      <c r="D7623" s="1">
        <v>1</v>
      </c>
      <c r="E7623" s="1">
        <v>2</v>
      </c>
      <c r="F7623" s="1" t="s">
        <v>1198</v>
      </c>
      <c r="G7623" s="3"/>
      <c r="H7623" s="3">
        <v>0</v>
      </c>
      <c r="I7623" s="9"/>
    </row>
    <row r="7624" spans="1:9">
      <c r="A7624" t="s">
        <v>34</v>
      </c>
      <c r="B7624" t="s">
        <v>1197</v>
      </c>
      <c r="C7624" t="str">
        <f t="shared" si="119"/>
        <v xml:space="preserve"> </v>
      </c>
      <c r="D7624">
        <v>1</v>
      </c>
      <c r="E7624">
        <v>2</v>
      </c>
      <c r="F7624" t="s">
        <v>1198</v>
      </c>
      <c r="G7624" s="3"/>
      <c r="H7624" s="3">
        <v>0</v>
      </c>
      <c r="I7624" s="9"/>
    </row>
    <row r="7625" spans="1:9">
      <c r="A7625" s="1" t="s">
        <v>34</v>
      </c>
      <c r="B7625" s="1" t="s">
        <v>1197</v>
      </c>
      <c r="C7625" t="str">
        <f t="shared" si="119"/>
        <v xml:space="preserve"> </v>
      </c>
      <c r="D7625" s="1">
        <v>1</v>
      </c>
      <c r="E7625" s="1">
        <v>2</v>
      </c>
      <c r="F7625" s="1" t="s">
        <v>1198</v>
      </c>
      <c r="G7625" s="3"/>
      <c r="H7625" s="3">
        <v>0</v>
      </c>
      <c r="I7625" s="9"/>
    </row>
    <row r="7626" spans="1:9">
      <c r="A7626" t="s">
        <v>34</v>
      </c>
      <c r="B7626" t="s">
        <v>1197</v>
      </c>
      <c r="C7626" t="str">
        <f t="shared" si="119"/>
        <v xml:space="preserve"> </v>
      </c>
      <c r="D7626">
        <v>1</v>
      </c>
      <c r="E7626">
        <v>2</v>
      </c>
      <c r="F7626" t="s">
        <v>1198</v>
      </c>
      <c r="G7626" s="3"/>
      <c r="H7626" s="3">
        <v>0</v>
      </c>
      <c r="I7626" s="9"/>
    </row>
    <row r="7627" spans="1:9">
      <c r="A7627" s="1" t="s">
        <v>34</v>
      </c>
      <c r="B7627" s="1" t="s">
        <v>1197</v>
      </c>
      <c r="C7627" t="str">
        <f t="shared" si="119"/>
        <v xml:space="preserve"> </v>
      </c>
      <c r="D7627" s="1">
        <v>1</v>
      </c>
      <c r="E7627" s="1">
        <v>2</v>
      </c>
      <c r="F7627" s="1" t="s">
        <v>1198</v>
      </c>
      <c r="G7627" s="3"/>
      <c r="H7627" s="3">
        <v>0</v>
      </c>
      <c r="I7627" s="9"/>
    </row>
    <row r="7628" spans="1:9">
      <c r="A7628" t="s">
        <v>34</v>
      </c>
      <c r="B7628" t="s">
        <v>1197</v>
      </c>
      <c r="C7628" t="str">
        <f t="shared" si="119"/>
        <v xml:space="preserve"> </v>
      </c>
      <c r="D7628">
        <v>1</v>
      </c>
      <c r="E7628">
        <v>2</v>
      </c>
      <c r="F7628" t="s">
        <v>1198</v>
      </c>
      <c r="G7628" s="3"/>
      <c r="H7628" s="3">
        <v>0</v>
      </c>
      <c r="I7628" s="9"/>
    </row>
    <row r="7629" spans="1:9">
      <c r="A7629" s="1" t="s">
        <v>34</v>
      </c>
      <c r="B7629" s="1" t="s">
        <v>1197</v>
      </c>
      <c r="C7629" t="str">
        <f t="shared" si="119"/>
        <v xml:space="preserve"> </v>
      </c>
      <c r="D7629" s="1">
        <v>1</v>
      </c>
      <c r="E7629" s="1">
        <v>2</v>
      </c>
      <c r="F7629" s="1" t="s">
        <v>1198</v>
      </c>
      <c r="G7629" s="3"/>
      <c r="H7629" s="3">
        <v>0</v>
      </c>
      <c r="I7629" s="9"/>
    </row>
    <row r="7630" spans="1:9">
      <c r="A7630" t="s">
        <v>34</v>
      </c>
      <c r="B7630" t="s">
        <v>1197</v>
      </c>
      <c r="C7630" t="str">
        <f t="shared" si="119"/>
        <v xml:space="preserve"> </v>
      </c>
      <c r="D7630">
        <v>1</v>
      </c>
      <c r="E7630">
        <v>2</v>
      </c>
      <c r="F7630" t="s">
        <v>1198</v>
      </c>
      <c r="G7630" s="3"/>
      <c r="H7630" s="3">
        <v>0</v>
      </c>
      <c r="I7630" s="9"/>
    </row>
    <row r="7631" spans="1:9">
      <c r="A7631" s="1" t="s">
        <v>34</v>
      </c>
      <c r="B7631" s="1" t="s">
        <v>1197</v>
      </c>
      <c r="C7631" t="str">
        <f t="shared" si="119"/>
        <v xml:space="preserve"> </v>
      </c>
      <c r="D7631" s="1">
        <v>1</v>
      </c>
      <c r="E7631" s="1">
        <v>2</v>
      </c>
      <c r="F7631" s="1" t="s">
        <v>1198</v>
      </c>
      <c r="G7631" s="3"/>
      <c r="H7631" s="3">
        <v>0</v>
      </c>
      <c r="I7631" s="9"/>
    </row>
    <row r="7632" spans="1:9">
      <c r="A7632" t="s">
        <v>34</v>
      </c>
      <c r="B7632" t="s">
        <v>1197</v>
      </c>
      <c r="C7632" t="str">
        <f t="shared" si="119"/>
        <v>2606</v>
      </c>
      <c r="D7632">
        <v>1</v>
      </c>
      <c r="E7632">
        <v>2</v>
      </c>
      <c r="F7632" t="s">
        <v>1198</v>
      </c>
      <c r="G7632" t="s">
        <v>15</v>
      </c>
      <c r="H7632" s="2">
        <f>H7616-SUMIF(G7617:G7631,"&lt;&gt;",H7617:H7631)</f>
        <v>0</v>
      </c>
    </row>
    <row r="7633" spans="1:9">
      <c r="A7633" s="1"/>
      <c r="B7633" s="1"/>
      <c r="C7633" t="str">
        <f t="shared" si="119"/>
        <v xml:space="preserve"> </v>
      </c>
      <c r="D7633" s="1"/>
      <c r="E7633" s="1"/>
      <c r="F7633" s="1"/>
      <c r="G7633" s="1"/>
      <c r="H7633" s="1"/>
      <c r="I7633" s="43"/>
    </row>
    <row r="7634" spans="1:9">
      <c r="A7634" t="s">
        <v>34</v>
      </c>
      <c r="B7634" t="s">
        <v>1199</v>
      </c>
      <c r="C7634" t="str">
        <f t="shared" si="119"/>
        <v xml:space="preserve"> </v>
      </c>
      <c r="D7634">
        <v>1</v>
      </c>
      <c r="E7634">
        <v>2</v>
      </c>
      <c r="F7634" t="s">
        <v>1200</v>
      </c>
      <c r="G7634" t="s">
        <v>13</v>
      </c>
      <c r="H7634" s="2">
        <f>VLOOKUP(B7634,'uc_2024-25'!D:U, 18, FALSE)</f>
        <v>56</v>
      </c>
      <c r="I7634" s="9"/>
    </row>
    <row r="7635" spans="1:9">
      <c r="A7635" s="1" t="s">
        <v>34</v>
      </c>
      <c r="B7635" s="1" t="s">
        <v>1199</v>
      </c>
      <c r="C7635" t="str">
        <f t="shared" si="119"/>
        <v xml:space="preserve"> </v>
      </c>
      <c r="D7635" s="1">
        <v>1</v>
      </c>
      <c r="E7635" s="1">
        <v>2</v>
      </c>
      <c r="F7635" s="1" t="s">
        <v>1200</v>
      </c>
      <c r="G7635" s="4" t="str">
        <f>VLOOKUP(B7634,'uc_2024-25'!D:AB, 25, FALSE)</f>
        <v>Maria Madalena dos Santos Lordelo Redford</v>
      </c>
      <c r="H7635" s="3">
        <v>2</v>
      </c>
      <c r="I7635" s="9"/>
    </row>
    <row r="7636" spans="1:9">
      <c r="A7636" t="s">
        <v>34</v>
      </c>
      <c r="B7636" t="s">
        <v>1199</v>
      </c>
      <c r="C7636" t="str">
        <f t="shared" si="119"/>
        <v xml:space="preserve"> </v>
      </c>
      <c r="D7636">
        <v>1</v>
      </c>
      <c r="E7636">
        <v>2</v>
      </c>
      <c r="F7636" t="s">
        <v>1200</v>
      </c>
      <c r="G7636" s="3" t="s">
        <v>30</v>
      </c>
      <c r="H7636" s="3">
        <v>12</v>
      </c>
      <c r="I7636" s="9"/>
    </row>
    <row r="7637" spans="1:9" ht="30.75">
      <c r="A7637" s="1" t="s">
        <v>34</v>
      </c>
      <c r="B7637" s="1" t="s">
        <v>1199</v>
      </c>
      <c r="C7637" t="str">
        <f t="shared" si="119"/>
        <v xml:space="preserve"> </v>
      </c>
      <c r="D7637" s="1">
        <v>1</v>
      </c>
      <c r="E7637" s="1">
        <v>2</v>
      </c>
      <c r="F7637" s="1" t="s">
        <v>1200</v>
      </c>
      <c r="G7637" s="3"/>
      <c r="H7637" s="3">
        <v>42</v>
      </c>
      <c r="I7637" s="9" t="s">
        <v>360</v>
      </c>
    </row>
    <row r="7638" spans="1:9">
      <c r="A7638" t="s">
        <v>34</v>
      </c>
      <c r="B7638" t="s">
        <v>1199</v>
      </c>
      <c r="C7638" t="str">
        <f t="shared" si="119"/>
        <v xml:space="preserve"> </v>
      </c>
      <c r="D7638">
        <v>1</v>
      </c>
      <c r="E7638">
        <v>2</v>
      </c>
      <c r="F7638" t="s">
        <v>1200</v>
      </c>
      <c r="G7638" s="3"/>
      <c r="H7638" s="3">
        <v>0</v>
      </c>
      <c r="I7638" s="9"/>
    </row>
    <row r="7639" spans="1:9">
      <c r="A7639" s="1" t="s">
        <v>34</v>
      </c>
      <c r="B7639" s="1" t="s">
        <v>1199</v>
      </c>
      <c r="C7639" t="str">
        <f t="shared" si="119"/>
        <v xml:space="preserve"> </v>
      </c>
      <c r="D7639" s="1">
        <v>1</v>
      </c>
      <c r="E7639" s="1">
        <v>2</v>
      </c>
      <c r="F7639" s="1" t="s">
        <v>1200</v>
      </c>
      <c r="G7639" s="3"/>
      <c r="H7639" s="3">
        <v>0</v>
      </c>
      <c r="I7639" s="9"/>
    </row>
    <row r="7640" spans="1:9">
      <c r="A7640" t="s">
        <v>34</v>
      </c>
      <c r="B7640" t="s">
        <v>1199</v>
      </c>
      <c r="C7640" t="str">
        <f t="shared" si="119"/>
        <v xml:space="preserve"> </v>
      </c>
      <c r="D7640">
        <v>1</v>
      </c>
      <c r="E7640">
        <v>2</v>
      </c>
      <c r="F7640" t="s">
        <v>1200</v>
      </c>
      <c r="G7640" s="3"/>
      <c r="H7640" s="3">
        <v>0</v>
      </c>
      <c r="I7640" s="9"/>
    </row>
    <row r="7641" spans="1:9">
      <c r="A7641" s="1" t="s">
        <v>34</v>
      </c>
      <c r="B7641" s="1" t="s">
        <v>1199</v>
      </c>
      <c r="C7641" t="str">
        <f t="shared" si="119"/>
        <v xml:space="preserve"> </v>
      </c>
      <c r="D7641" s="1">
        <v>1</v>
      </c>
      <c r="E7641" s="1">
        <v>2</v>
      </c>
      <c r="F7641" s="1" t="s">
        <v>1200</v>
      </c>
      <c r="G7641" s="3"/>
      <c r="H7641" s="3">
        <v>0</v>
      </c>
      <c r="I7641" s="9"/>
    </row>
    <row r="7642" spans="1:9">
      <c r="A7642" t="s">
        <v>34</v>
      </c>
      <c r="B7642" t="s">
        <v>1199</v>
      </c>
      <c r="C7642" t="str">
        <f t="shared" si="119"/>
        <v xml:space="preserve"> </v>
      </c>
      <c r="D7642">
        <v>1</v>
      </c>
      <c r="E7642">
        <v>2</v>
      </c>
      <c r="F7642" t="s">
        <v>1200</v>
      </c>
      <c r="G7642" s="3"/>
      <c r="H7642" s="3">
        <v>0</v>
      </c>
      <c r="I7642" s="9"/>
    </row>
    <row r="7643" spans="1:9">
      <c r="A7643" s="1" t="s">
        <v>34</v>
      </c>
      <c r="B7643" s="1" t="s">
        <v>1199</v>
      </c>
      <c r="C7643" t="str">
        <f t="shared" si="119"/>
        <v xml:space="preserve"> </v>
      </c>
      <c r="D7643" s="1">
        <v>1</v>
      </c>
      <c r="E7643" s="1">
        <v>2</v>
      </c>
      <c r="F7643" s="1" t="s">
        <v>1200</v>
      </c>
      <c r="G7643" s="3"/>
      <c r="H7643" s="3">
        <v>0</v>
      </c>
      <c r="I7643" s="9"/>
    </row>
    <row r="7644" spans="1:9">
      <c r="A7644" t="s">
        <v>34</v>
      </c>
      <c r="B7644" t="s">
        <v>1199</v>
      </c>
      <c r="C7644" t="str">
        <f t="shared" si="119"/>
        <v xml:space="preserve"> </v>
      </c>
      <c r="D7644">
        <v>1</v>
      </c>
      <c r="E7644">
        <v>2</v>
      </c>
      <c r="F7644" t="s">
        <v>1200</v>
      </c>
      <c r="G7644" s="3"/>
      <c r="H7644" s="3">
        <v>0</v>
      </c>
      <c r="I7644" s="9"/>
    </row>
    <row r="7645" spans="1:9">
      <c r="A7645" s="1" t="s">
        <v>34</v>
      </c>
      <c r="B7645" s="1" t="s">
        <v>1199</v>
      </c>
      <c r="C7645" t="str">
        <f t="shared" si="119"/>
        <v xml:space="preserve"> </v>
      </c>
      <c r="D7645" s="1">
        <v>1</v>
      </c>
      <c r="E7645" s="1">
        <v>2</v>
      </c>
      <c r="F7645" s="1" t="s">
        <v>1200</v>
      </c>
      <c r="G7645" s="3"/>
      <c r="H7645" s="3">
        <v>0</v>
      </c>
      <c r="I7645" s="9"/>
    </row>
    <row r="7646" spans="1:9">
      <c r="A7646" t="s">
        <v>34</v>
      </c>
      <c r="B7646" t="s">
        <v>1199</v>
      </c>
      <c r="C7646" t="str">
        <f t="shared" si="119"/>
        <v xml:space="preserve"> </v>
      </c>
      <c r="D7646">
        <v>1</v>
      </c>
      <c r="E7646">
        <v>2</v>
      </c>
      <c r="F7646" t="s">
        <v>1200</v>
      </c>
      <c r="G7646" s="3"/>
      <c r="H7646" s="3">
        <v>0</v>
      </c>
      <c r="I7646" s="9"/>
    </row>
    <row r="7647" spans="1:9">
      <c r="A7647" s="1" t="s">
        <v>34</v>
      </c>
      <c r="B7647" s="1" t="s">
        <v>1199</v>
      </c>
      <c r="C7647" t="str">
        <f t="shared" si="119"/>
        <v xml:space="preserve"> </v>
      </c>
      <c r="D7647" s="1">
        <v>1</v>
      </c>
      <c r="E7647" s="1">
        <v>2</v>
      </c>
      <c r="F7647" s="1" t="s">
        <v>1200</v>
      </c>
      <c r="G7647" s="3"/>
      <c r="H7647" s="3">
        <v>0</v>
      </c>
      <c r="I7647" s="9"/>
    </row>
    <row r="7648" spans="1:9">
      <c r="A7648" t="s">
        <v>34</v>
      </c>
      <c r="B7648" t="s">
        <v>1199</v>
      </c>
      <c r="C7648" t="str">
        <f t="shared" si="119"/>
        <v xml:space="preserve"> </v>
      </c>
      <c r="D7648">
        <v>1</v>
      </c>
      <c r="E7648">
        <v>2</v>
      </c>
      <c r="F7648" t="s">
        <v>1200</v>
      </c>
      <c r="G7648" s="3"/>
      <c r="H7648" s="3">
        <v>0</v>
      </c>
      <c r="I7648" s="9"/>
    </row>
    <row r="7649" spans="1:9">
      <c r="A7649" s="1" t="s">
        <v>34</v>
      </c>
      <c r="B7649" s="1" t="s">
        <v>1199</v>
      </c>
      <c r="C7649" t="str">
        <f t="shared" si="119"/>
        <v xml:space="preserve"> </v>
      </c>
      <c r="D7649" s="1">
        <v>1</v>
      </c>
      <c r="E7649" s="1">
        <v>2</v>
      </c>
      <c r="F7649" s="1" t="s">
        <v>1200</v>
      </c>
      <c r="G7649" s="3"/>
      <c r="H7649" s="3">
        <v>0</v>
      </c>
      <c r="I7649" s="9"/>
    </row>
    <row r="7650" spans="1:9">
      <c r="A7650" t="s">
        <v>34</v>
      </c>
      <c r="B7650" t="s">
        <v>1199</v>
      </c>
      <c r="C7650" t="str">
        <f t="shared" si="119"/>
        <v>2608</v>
      </c>
      <c r="D7650">
        <v>1</v>
      </c>
      <c r="E7650">
        <v>2</v>
      </c>
      <c r="F7650" t="s">
        <v>1200</v>
      </c>
      <c r="G7650" t="s">
        <v>15</v>
      </c>
      <c r="H7650" s="2">
        <f>H7634-SUMIF(G7635:G7649,"&lt;&gt;",H7635:H7649)</f>
        <v>42</v>
      </c>
    </row>
    <row r="7651" spans="1:9">
      <c r="A7651" s="1"/>
      <c r="B7651" s="1"/>
      <c r="C7651" t="str">
        <f t="shared" si="119"/>
        <v xml:space="preserve"> </v>
      </c>
      <c r="D7651" s="1"/>
      <c r="E7651" s="1"/>
      <c r="F7651" s="1"/>
      <c r="G7651" s="1"/>
      <c r="H7651" s="1"/>
      <c r="I7651" s="43"/>
    </row>
    <row r="7652" spans="1:9">
      <c r="A7652" t="s">
        <v>16</v>
      </c>
      <c r="B7652" t="s">
        <v>1201</v>
      </c>
      <c r="C7652" t="str">
        <f t="shared" si="119"/>
        <v xml:space="preserve"> </v>
      </c>
      <c r="D7652">
        <v>1</v>
      </c>
      <c r="E7652">
        <v>2</v>
      </c>
      <c r="F7652" t="s">
        <v>1202</v>
      </c>
      <c r="G7652" t="s">
        <v>13</v>
      </c>
      <c r="H7652" s="2">
        <f>VLOOKUP(B7652,'uc_2024-25'!D:U, 18, FALSE)</f>
        <v>28</v>
      </c>
      <c r="I7652" s="9"/>
    </row>
    <row r="7653" spans="1:9">
      <c r="A7653" s="1" t="s">
        <v>16</v>
      </c>
      <c r="B7653" s="1" t="s">
        <v>1201</v>
      </c>
      <c r="C7653" t="str">
        <f t="shared" si="119"/>
        <v xml:space="preserve"> </v>
      </c>
      <c r="D7653" s="1">
        <v>1</v>
      </c>
      <c r="E7653" s="1">
        <v>2</v>
      </c>
      <c r="F7653" s="1" t="s">
        <v>1202</v>
      </c>
      <c r="G7653" s="4" t="str">
        <f>VLOOKUP(B7652,'uc_2024-25'!D:AB, 25, FALSE)</f>
        <v>André Martinho de Almeida</v>
      </c>
      <c r="H7653" s="3">
        <v>28</v>
      </c>
      <c r="I7653" s="9"/>
    </row>
    <row r="7654" spans="1:9">
      <c r="A7654" t="s">
        <v>16</v>
      </c>
      <c r="B7654" t="s">
        <v>1201</v>
      </c>
      <c r="C7654" t="str">
        <f t="shared" si="119"/>
        <v xml:space="preserve"> </v>
      </c>
      <c r="D7654">
        <v>1</v>
      </c>
      <c r="E7654">
        <v>2</v>
      </c>
      <c r="F7654" t="s">
        <v>1202</v>
      </c>
      <c r="G7654" s="3"/>
      <c r="H7654" s="3">
        <v>0</v>
      </c>
      <c r="I7654" s="9"/>
    </row>
    <row r="7655" spans="1:9">
      <c r="A7655" s="1" t="s">
        <v>16</v>
      </c>
      <c r="B7655" s="1" t="s">
        <v>1201</v>
      </c>
      <c r="C7655" t="str">
        <f t="shared" si="119"/>
        <v xml:space="preserve"> </v>
      </c>
      <c r="D7655" s="1">
        <v>1</v>
      </c>
      <c r="E7655" s="1">
        <v>2</v>
      </c>
      <c r="F7655" s="1" t="s">
        <v>1202</v>
      </c>
      <c r="G7655" s="3"/>
      <c r="H7655" s="3">
        <v>0</v>
      </c>
      <c r="I7655" s="9"/>
    </row>
    <row r="7656" spans="1:9">
      <c r="A7656" t="s">
        <v>16</v>
      </c>
      <c r="B7656" t="s">
        <v>1201</v>
      </c>
      <c r="C7656" t="str">
        <f t="shared" si="119"/>
        <v xml:space="preserve"> </v>
      </c>
      <c r="D7656">
        <v>1</v>
      </c>
      <c r="E7656">
        <v>2</v>
      </c>
      <c r="F7656" t="s">
        <v>1202</v>
      </c>
      <c r="G7656" s="3"/>
      <c r="H7656" s="3">
        <v>0</v>
      </c>
      <c r="I7656" s="9"/>
    </row>
    <row r="7657" spans="1:9">
      <c r="A7657" s="1" t="s">
        <v>16</v>
      </c>
      <c r="B7657" s="1" t="s">
        <v>1201</v>
      </c>
      <c r="C7657" t="str">
        <f t="shared" si="119"/>
        <v xml:space="preserve"> </v>
      </c>
      <c r="D7657" s="1">
        <v>1</v>
      </c>
      <c r="E7657" s="1">
        <v>2</v>
      </c>
      <c r="F7657" s="1" t="s">
        <v>1202</v>
      </c>
      <c r="G7657" s="3"/>
      <c r="H7657" s="3">
        <v>0</v>
      </c>
      <c r="I7657" s="9"/>
    </row>
    <row r="7658" spans="1:9">
      <c r="A7658" t="s">
        <v>16</v>
      </c>
      <c r="B7658" t="s">
        <v>1201</v>
      </c>
      <c r="C7658" t="str">
        <f t="shared" si="119"/>
        <v xml:space="preserve"> </v>
      </c>
      <c r="D7658">
        <v>1</v>
      </c>
      <c r="E7658">
        <v>2</v>
      </c>
      <c r="F7658" t="s">
        <v>1202</v>
      </c>
      <c r="G7658" s="3"/>
      <c r="H7658" s="3">
        <v>0</v>
      </c>
      <c r="I7658" s="9"/>
    </row>
    <row r="7659" spans="1:9">
      <c r="A7659" s="1" t="s">
        <v>16</v>
      </c>
      <c r="B7659" s="1" t="s">
        <v>1201</v>
      </c>
      <c r="C7659" t="str">
        <f t="shared" si="119"/>
        <v xml:space="preserve"> </v>
      </c>
      <c r="D7659" s="1">
        <v>1</v>
      </c>
      <c r="E7659" s="1">
        <v>2</v>
      </c>
      <c r="F7659" s="1" t="s">
        <v>1202</v>
      </c>
      <c r="G7659" s="3"/>
      <c r="H7659" s="3">
        <v>0</v>
      </c>
      <c r="I7659" s="9"/>
    </row>
    <row r="7660" spans="1:9">
      <c r="A7660" t="s">
        <v>16</v>
      </c>
      <c r="B7660" t="s">
        <v>1201</v>
      </c>
      <c r="C7660" t="str">
        <f t="shared" si="119"/>
        <v xml:space="preserve"> </v>
      </c>
      <c r="D7660">
        <v>1</v>
      </c>
      <c r="E7660">
        <v>2</v>
      </c>
      <c r="F7660" t="s">
        <v>1202</v>
      </c>
      <c r="G7660" s="3"/>
      <c r="H7660" s="3">
        <v>0</v>
      </c>
      <c r="I7660" s="9"/>
    </row>
    <row r="7661" spans="1:9">
      <c r="A7661" s="1" t="s">
        <v>16</v>
      </c>
      <c r="B7661" s="1" t="s">
        <v>1201</v>
      </c>
      <c r="C7661" t="str">
        <f t="shared" si="119"/>
        <v xml:space="preserve"> </v>
      </c>
      <c r="D7661" s="1">
        <v>1</v>
      </c>
      <c r="E7661" s="1">
        <v>2</v>
      </c>
      <c r="F7661" s="1" t="s">
        <v>1202</v>
      </c>
      <c r="G7661" s="3"/>
      <c r="H7661" s="3">
        <v>0</v>
      </c>
      <c r="I7661" s="9"/>
    </row>
    <row r="7662" spans="1:9">
      <c r="A7662" t="s">
        <v>16</v>
      </c>
      <c r="B7662" t="s">
        <v>1201</v>
      </c>
      <c r="C7662" t="str">
        <f t="shared" si="119"/>
        <v xml:space="preserve"> </v>
      </c>
      <c r="D7662">
        <v>1</v>
      </c>
      <c r="E7662">
        <v>2</v>
      </c>
      <c r="F7662" t="s">
        <v>1202</v>
      </c>
      <c r="G7662" s="3"/>
      <c r="H7662" s="3">
        <v>0</v>
      </c>
      <c r="I7662" s="9"/>
    </row>
    <row r="7663" spans="1:9">
      <c r="A7663" s="1" t="s">
        <v>16</v>
      </c>
      <c r="B7663" s="1" t="s">
        <v>1201</v>
      </c>
      <c r="C7663" t="str">
        <f t="shared" si="119"/>
        <v xml:space="preserve"> </v>
      </c>
      <c r="D7663" s="1">
        <v>1</v>
      </c>
      <c r="E7663" s="1">
        <v>2</v>
      </c>
      <c r="F7663" s="1" t="s">
        <v>1202</v>
      </c>
      <c r="G7663" s="3"/>
      <c r="H7663" s="3">
        <v>0</v>
      </c>
      <c r="I7663" s="9"/>
    </row>
    <row r="7664" spans="1:9">
      <c r="A7664" t="s">
        <v>16</v>
      </c>
      <c r="B7664" t="s">
        <v>1201</v>
      </c>
      <c r="C7664" t="str">
        <f t="shared" si="119"/>
        <v xml:space="preserve"> </v>
      </c>
      <c r="D7664">
        <v>1</v>
      </c>
      <c r="E7664">
        <v>2</v>
      </c>
      <c r="F7664" t="s">
        <v>1202</v>
      </c>
      <c r="G7664" s="3"/>
      <c r="H7664" s="3">
        <v>0</v>
      </c>
      <c r="I7664" s="9"/>
    </row>
    <row r="7665" spans="1:9">
      <c r="A7665" s="1" t="s">
        <v>16</v>
      </c>
      <c r="B7665" s="1" t="s">
        <v>1201</v>
      </c>
      <c r="C7665" t="str">
        <f t="shared" si="119"/>
        <v xml:space="preserve"> </v>
      </c>
      <c r="D7665" s="1">
        <v>1</v>
      </c>
      <c r="E7665" s="1">
        <v>2</v>
      </c>
      <c r="F7665" s="1" t="s">
        <v>1202</v>
      </c>
      <c r="G7665" s="3"/>
      <c r="H7665" s="3">
        <v>0</v>
      </c>
      <c r="I7665" s="9"/>
    </row>
    <row r="7666" spans="1:9">
      <c r="A7666" t="s">
        <v>16</v>
      </c>
      <c r="B7666" t="s">
        <v>1201</v>
      </c>
      <c r="C7666" t="str">
        <f t="shared" si="119"/>
        <v xml:space="preserve"> </v>
      </c>
      <c r="D7666">
        <v>1</v>
      </c>
      <c r="E7666">
        <v>2</v>
      </c>
      <c r="F7666" t="s">
        <v>1202</v>
      </c>
      <c r="G7666" s="3"/>
      <c r="H7666" s="3">
        <v>0</v>
      </c>
      <c r="I7666" s="9"/>
    </row>
    <row r="7667" spans="1:9">
      <c r="A7667" s="1" t="s">
        <v>16</v>
      </c>
      <c r="B7667" s="1" t="s">
        <v>1201</v>
      </c>
      <c r="C7667" t="str">
        <f t="shared" si="119"/>
        <v xml:space="preserve"> </v>
      </c>
      <c r="D7667" s="1">
        <v>1</v>
      </c>
      <c r="E7667" s="1">
        <v>2</v>
      </c>
      <c r="F7667" s="1" t="s">
        <v>1202</v>
      </c>
      <c r="G7667" s="3"/>
      <c r="H7667" s="3">
        <v>0</v>
      </c>
      <c r="I7667" s="9"/>
    </row>
    <row r="7668" spans="1:9">
      <c r="A7668" t="s">
        <v>16</v>
      </c>
      <c r="B7668" t="s">
        <v>1201</v>
      </c>
      <c r="C7668" t="str">
        <f t="shared" si="119"/>
        <v>10086</v>
      </c>
      <c r="D7668">
        <v>1</v>
      </c>
      <c r="E7668">
        <v>2</v>
      </c>
      <c r="F7668" t="s">
        <v>1202</v>
      </c>
      <c r="G7668" t="s">
        <v>15</v>
      </c>
      <c r="H7668" s="2">
        <f>H7652-SUMIF(G7653:G7667,"&lt;&gt;",H7653:H7667)</f>
        <v>0</v>
      </c>
    </row>
    <row r="7669" spans="1:9">
      <c r="A7669" s="1"/>
      <c r="B7669" s="1"/>
      <c r="C7669" t="str">
        <f t="shared" si="119"/>
        <v xml:space="preserve"> </v>
      </c>
      <c r="D7669" s="1"/>
      <c r="E7669" s="1"/>
      <c r="F7669" s="1"/>
      <c r="G7669" s="1"/>
      <c r="H7669" s="1"/>
      <c r="I7669" s="43"/>
    </row>
    <row r="7670" spans="1:9">
      <c r="A7670" t="s">
        <v>1203</v>
      </c>
      <c r="B7670" t="s">
        <v>1204</v>
      </c>
      <c r="C7670" t="str">
        <f t="shared" si="119"/>
        <v xml:space="preserve"> </v>
      </c>
      <c r="D7670">
        <v>0</v>
      </c>
      <c r="E7670">
        <v>0</v>
      </c>
      <c r="F7670" t="s">
        <v>1205</v>
      </c>
      <c r="G7670" t="s">
        <v>13</v>
      </c>
      <c r="H7670" s="2">
        <f>VLOOKUP(B7670,'uc_2024-25'!D:U, 18, FALSE)</f>
        <v>20</v>
      </c>
      <c r="I7670" s="9"/>
    </row>
    <row r="7671" spans="1:9">
      <c r="A7671" s="1" t="s">
        <v>1203</v>
      </c>
      <c r="B7671" s="1" t="s">
        <v>1204</v>
      </c>
      <c r="C7671" t="str">
        <f t="shared" si="119"/>
        <v xml:space="preserve"> </v>
      </c>
      <c r="D7671" s="1">
        <v>0</v>
      </c>
      <c r="E7671" s="1">
        <v>0</v>
      </c>
      <c r="F7671" s="1" t="s">
        <v>1205</v>
      </c>
      <c r="G7671" s="4" t="str">
        <f>VLOOKUP(B7670,'uc_2024-25'!D:AB, 25, FALSE)</f>
        <v>André Martinho de Almeida</v>
      </c>
      <c r="H7671" s="3">
        <v>20</v>
      </c>
      <c r="I7671" s="9"/>
    </row>
    <row r="7672" spans="1:9">
      <c r="A7672" t="s">
        <v>1203</v>
      </c>
      <c r="B7672" t="s">
        <v>1204</v>
      </c>
      <c r="C7672" t="str">
        <f t="shared" si="119"/>
        <v xml:space="preserve"> </v>
      </c>
      <c r="D7672">
        <v>0</v>
      </c>
      <c r="E7672">
        <v>0</v>
      </c>
      <c r="F7672" t="s">
        <v>1205</v>
      </c>
      <c r="G7672" s="3"/>
      <c r="H7672" s="3">
        <v>0</v>
      </c>
      <c r="I7672" s="9"/>
    </row>
    <row r="7673" spans="1:9">
      <c r="A7673" s="1" t="s">
        <v>1203</v>
      </c>
      <c r="B7673" s="1" t="s">
        <v>1204</v>
      </c>
      <c r="C7673" t="str">
        <f t="shared" si="119"/>
        <v xml:space="preserve"> </v>
      </c>
      <c r="D7673" s="1">
        <v>0</v>
      </c>
      <c r="E7673" s="1">
        <v>0</v>
      </c>
      <c r="F7673" s="1" t="s">
        <v>1205</v>
      </c>
      <c r="G7673" s="3"/>
      <c r="H7673" s="3">
        <v>0</v>
      </c>
      <c r="I7673" s="9"/>
    </row>
    <row r="7674" spans="1:9">
      <c r="A7674" t="s">
        <v>1203</v>
      </c>
      <c r="B7674" t="s">
        <v>1204</v>
      </c>
      <c r="C7674" t="str">
        <f t="shared" si="119"/>
        <v xml:space="preserve"> </v>
      </c>
      <c r="D7674">
        <v>0</v>
      </c>
      <c r="E7674">
        <v>0</v>
      </c>
      <c r="F7674" t="s">
        <v>1205</v>
      </c>
      <c r="G7674" s="3"/>
      <c r="H7674" s="3">
        <v>0</v>
      </c>
      <c r="I7674" s="9"/>
    </row>
    <row r="7675" spans="1:9">
      <c r="A7675" s="1" t="s">
        <v>1203</v>
      </c>
      <c r="B7675" s="1" t="s">
        <v>1204</v>
      </c>
      <c r="C7675" t="str">
        <f t="shared" si="119"/>
        <v xml:space="preserve"> </v>
      </c>
      <c r="D7675" s="1">
        <v>0</v>
      </c>
      <c r="E7675" s="1">
        <v>0</v>
      </c>
      <c r="F7675" s="1" t="s">
        <v>1205</v>
      </c>
      <c r="G7675" s="3"/>
      <c r="H7675" s="3">
        <v>0</v>
      </c>
      <c r="I7675" s="9"/>
    </row>
    <row r="7676" spans="1:9">
      <c r="A7676" t="s">
        <v>1203</v>
      </c>
      <c r="B7676" t="s">
        <v>1204</v>
      </c>
      <c r="C7676" t="str">
        <f t="shared" si="119"/>
        <v xml:space="preserve"> </v>
      </c>
      <c r="D7676">
        <v>0</v>
      </c>
      <c r="E7676">
        <v>0</v>
      </c>
      <c r="F7676" t="s">
        <v>1205</v>
      </c>
      <c r="G7676" s="3"/>
      <c r="H7676" s="3">
        <v>0</v>
      </c>
      <c r="I7676" s="9"/>
    </row>
    <row r="7677" spans="1:9">
      <c r="A7677" s="1" t="s">
        <v>1203</v>
      </c>
      <c r="B7677" s="1" t="s">
        <v>1204</v>
      </c>
      <c r="C7677" t="str">
        <f t="shared" si="119"/>
        <v xml:space="preserve"> </v>
      </c>
      <c r="D7677" s="1">
        <v>0</v>
      </c>
      <c r="E7677" s="1">
        <v>0</v>
      </c>
      <c r="F7677" s="1" t="s">
        <v>1205</v>
      </c>
      <c r="G7677" s="3"/>
      <c r="H7677" s="3">
        <v>0</v>
      </c>
      <c r="I7677" s="9"/>
    </row>
    <row r="7678" spans="1:9">
      <c r="A7678" t="s">
        <v>1203</v>
      </c>
      <c r="B7678" t="s">
        <v>1204</v>
      </c>
      <c r="C7678" t="str">
        <f t="shared" si="119"/>
        <v xml:space="preserve"> </v>
      </c>
      <c r="D7678">
        <v>0</v>
      </c>
      <c r="E7678">
        <v>0</v>
      </c>
      <c r="F7678" t="s">
        <v>1205</v>
      </c>
      <c r="G7678" s="3"/>
      <c r="H7678" s="3">
        <v>0</v>
      </c>
      <c r="I7678" s="9"/>
    </row>
    <row r="7679" spans="1:9">
      <c r="A7679" s="1" t="s">
        <v>1203</v>
      </c>
      <c r="B7679" s="1" t="s">
        <v>1204</v>
      </c>
      <c r="C7679" t="str">
        <f t="shared" si="119"/>
        <v xml:space="preserve"> </v>
      </c>
      <c r="D7679" s="1">
        <v>0</v>
      </c>
      <c r="E7679" s="1">
        <v>0</v>
      </c>
      <c r="F7679" s="1" t="s">
        <v>1205</v>
      </c>
      <c r="G7679" s="3"/>
      <c r="H7679" s="3">
        <v>0</v>
      </c>
      <c r="I7679" s="9"/>
    </row>
    <row r="7680" spans="1:9">
      <c r="A7680" t="s">
        <v>1203</v>
      </c>
      <c r="B7680" t="s">
        <v>1204</v>
      </c>
      <c r="C7680" t="str">
        <f t="shared" si="119"/>
        <v xml:space="preserve"> </v>
      </c>
      <c r="D7680">
        <v>0</v>
      </c>
      <c r="E7680">
        <v>0</v>
      </c>
      <c r="F7680" t="s">
        <v>1205</v>
      </c>
      <c r="G7680" s="3"/>
      <c r="H7680" s="3">
        <v>0</v>
      </c>
      <c r="I7680" s="9"/>
    </row>
    <row r="7681" spans="1:9">
      <c r="A7681" s="1" t="s">
        <v>1203</v>
      </c>
      <c r="B7681" s="1" t="s">
        <v>1204</v>
      </c>
      <c r="C7681" t="str">
        <f t="shared" si="119"/>
        <v xml:space="preserve"> </v>
      </c>
      <c r="D7681" s="1">
        <v>0</v>
      </c>
      <c r="E7681" s="1">
        <v>0</v>
      </c>
      <c r="F7681" s="1" t="s">
        <v>1205</v>
      </c>
      <c r="G7681" s="3"/>
      <c r="H7681" s="3">
        <v>0</v>
      </c>
      <c r="I7681" s="9"/>
    </row>
    <row r="7682" spans="1:9">
      <c r="A7682" t="s">
        <v>1203</v>
      </c>
      <c r="B7682" t="s">
        <v>1204</v>
      </c>
      <c r="C7682" t="str">
        <f t="shared" si="119"/>
        <v xml:space="preserve"> </v>
      </c>
      <c r="D7682">
        <v>0</v>
      </c>
      <c r="E7682">
        <v>0</v>
      </c>
      <c r="F7682" t="s">
        <v>1205</v>
      </c>
      <c r="G7682" s="3"/>
      <c r="H7682" s="3">
        <v>0</v>
      </c>
      <c r="I7682" s="9"/>
    </row>
    <row r="7683" spans="1:9">
      <c r="A7683" s="1" t="s">
        <v>1203</v>
      </c>
      <c r="B7683" s="1" t="s">
        <v>1204</v>
      </c>
      <c r="C7683" t="str">
        <f t="shared" ref="C7683:C7746" si="120">IF(G7683="Em falta (positivo); A mais (negativo):",B7683," ")</f>
        <v xml:space="preserve"> </v>
      </c>
      <c r="D7683" s="1">
        <v>0</v>
      </c>
      <c r="E7683" s="1">
        <v>0</v>
      </c>
      <c r="F7683" s="1" t="s">
        <v>1205</v>
      </c>
      <c r="G7683" s="3"/>
      <c r="H7683" s="3">
        <v>0</v>
      </c>
      <c r="I7683" s="9"/>
    </row>
    <row r="7684" spans="1:9">
      <c r="A7684" t="s">
        <v>1203</v>
      </c>
      <c r="B7684" t="s">
        <v>1204</v>
      </c>
      <c r="C7684" t="str">
        <f t="shared" si="120"/>
        <v xml:space="preserve"> </v>
      </c>
      <c r="D7684">
        <v>0</v>
      </c>
      <c r="E7684">
        <v>0</v>
      </c>
      <c r="F7684" t="s">
        <v>1205</v>
      </c>
      <c r="G7684" s="3"/>
      <c r="H7684" s="3">
        <v>0</v>
      </c>
      <c r="I7684" s="9"/>
    </row>
    <row r="7685" spans="1:9">
      <c r="A7685" s="1" t="s">
        <v>1203</v>
      </c>
      <c r="B7685" s="1" t="s">
        <v>1204</v>
      </c>
      <c r="C7685" t="str">
        <f t="shared" si="120"/>
        <v xml:space="preserve"> </v>
      </c>
      <c r="D7685" s="1">
        <v>0</v>
      </c>
      <c r="E7685" s="1">
        <v>0</v>
      </c>
      <c r="F7685" s="1" t="s">
        <v>1205</v>
      </c>
      <c r="G7685" s="3"/>
      <c r="H7685" s="3">
        <v>0</v>
      </c>
      <c r="I7685" s="9"/>
    </row>
    <row r="7686" spans="1:9">
      <c r="A7686" t="s">
        <v>1203</v>
      </c>
      <c r="B7686" t="s">
        <v>1204</v>
      </c>
      <c r="C7686" t="str">
        <f t="shared" si="120"/>
        <v>CNCG 76</v>
      </c>
      <c r="D7686">
        <v>0</v>
      </c>
      <c r="E7686">
        <v>0</v>
      </c>
      <c r="F7686" t="s">
        <v>1205</v>
      </c>
      <c r="G7686" t="s">
        <v>15</v>
      </c>
      <c r="H7686" s="2">
        <f>H7670-SUMIF(G7671:G7685,"&lt;&gt;",H7671:H7685)</f>
        <v>0</v>
      </c>
    </row>
    <row r="7687" spans="1:9">
      <c r="A7687" s="1"/>
      <c r="B7687" s="1"/>
      <c r="C7687" t="str">
        <f t="shared" si="120"/>
        <v xml:space="preserve"> </v>
      </c>
      <c r="D7687" s="1"/>
      <c r="E7687" s="1"/>
      <c r="F7687" s="1"/>
      <c r="G7687" s="1"/>
      <c r="H7687" s="1"/>
      <c r="I7687" s="43"/>
    </row>
    <row r="7688" spans="1:9">
      <c r="A7688" t="s">
        <v>1206</v>
      </c>
      <c r="B7688" t="s">
        <v>1207</v>
      </c>
      <c r="C7688" t="str">
        <f t="shared" si="120"/>
        <v xml:space="preserve"> </v>
      </c>
      <c r="D7688">
        <v>0</v>
      </c>
      <c r="E7688">
        <v>0</v>
      </c>
      <c r="F7688" t="s">
        <v>1208</v>
      </c>
      <c r="G7688" t="s">
        <v>13</v>
      </c>
      <c r="H7688" s="2">
        <f>VLOOKUP(B7688,'uc_2024-25'!D:U, 18, FALSE)</f>
        <v>20</v>
      </c>
      <c r="I7688" s="9"/>
    </row>
    <row r="7689" spans="1:9">
      <c r="A7689" s="1" t="s">
        <v>1206</v>
      </c>
      <c r="B7689" s="1" t="s">
        <v>1207</v>
      </c>
      <c r="C7689" t="str">
        <f t="shared" si="120"/>
        <v xml:space="preserve"> </v>
      </c>
      <c r="D7689" s="1">
        <v>0</v>
      </c>
      <c r="E7689" s="1">
        <v>0</v>
      </c>
      <c r="F7689" s="1" t="s">
        <v>1208</v>
      </c>
      <c r="G7689" s="4">
        <f>VLOOKUP(B7688,'uc_2024-25'!D:AB, 25, FALSE)</f>
        <v>0</v>
      </c>
      <c r="H7689" s="3">
        <v>0</v>
      </c>
      <c r="I7689" s="9"/>
    </row>
    <row r="7690" spans="1:9">
      <c r="A7690" t="s">
        <v>1206</v>
      </c>
      <c r="B7690" t="s">
        <v>1207</v>
      </c>
      <c r="C7690" t="str">
        <f t="shared" si="120"/>
        <v xml:space="preserve"> </v>
      </c>
      <c r="D7690">
        <v>0</v>
      </c>
      <c r="E7690">
        <v>0</v>
      </c>
      <c r="F7690" t="s">
        <v>1208</v>
      </c>
      <c r="G7690" s="3"/>
      <c r="H7690" s="3">
        <v>0</v>
      </c>
      <c r="I7690" s="9"/>
    </row>
    <row r="7691" spans="1:9">
      <c r="A7691" s="1" t="s">
        <v>1206</v>
      </c>
      <c r="B7691" s="1" t="s">
        <v>1207</v>
      </c>
      <c r="C7691" t="str">
        <f t="shared" si="120"/>
        <v xml:space="preserve"> </v>
      </c>
      <c r="D7691" s="1">
        <v>0</v>
      </c>
      <c r="E7691" s="1">
        <v>0</v>
      </c>
      <c r="F7691" s="1" t="s">
        <v>1208</v>
      </c>
      <c r="G7691" s="3"/>
      <c r="H7691" s="3">
        <v>0</v>
      </c>
      <c r="I7691" s="9"/>
    </row>
    <row r="7692" spans="1:9">
      <c r="A7692" t="s">
        <v>1206</v>
      </c>
      <c r="B7692" t="s">
        <v>1207</v>
      </c>
      <c r="C7692" t="str">
        <f t="shared" si="120"/>
        <v xml:space="preserve"> </v>
      </c>
      <c r="D7692">
        <v>0</v>
      </c>
      <c r="E7692">
        <v>0</v>
      </c>
      <c r="F7692" t="s">
        <v>1208</v>
      </c>
      <c r="G7692" s="3"/>
      <c r="H7692" s="3">
        <v>0</v>
      </c>
      <c r="I7692" s="9"/>
    </row>
    <row r="7693" spans="1:9">
      <c r="A7693" s="1" t="s">
        <v>1206</v>
      </c>
      <c r="B7693" s="1" t="s">
        <v>1207</v>
      </c>
      <c r="C7693" t="str">
        <f t="shared" si="120"/>
        <v xml:space="preserve"> </v>
      </c>
      <c r="D7693" s="1">
        <v>0</v>
      </c>
      <c r="E7693" s="1">
        <v>0</v>
      </c>
      <c r="F7693" s="1" t="s">
        <v>1208</v>
      </c>
      <c r="G7693" s="3"/>
      <c r="H7693" s="3">
        <v>0</v>
      </c>
      <c r="I7693" s="9"/>
    </row>
    <row r="7694" spans="1:9">
      <c r="A7694" t="s">
        <v>1206</v>
      </c>
      <c r="B7694" t="s">
        <v>1207</v>
      </c>
      <c r="C7694" t="str">
        <f t="shared" si="120"/>
        <v xml:space="preserve"> </v>
      </c>
      <c r="D7694">
        <v>0</v>
      </c>
      <c r="E7694">
        <v>0</v>
      </c>
      <c r="F7694" t="s">
        <v>1208</v>
      </c>
      <c r="G7694" s="3"/>
      <c r="H7694" s="3">
        <v>0</v>
      </c>
      <c r="I7694" s="9"/>
    </row>
    <row r="7695" spans="1:9">
      <c r="A7695" s="1" t="s">
        <v>1206</v>
      </c>
      <c r="B7695" s="1" t="s">
        <v>1207</v>
      </c>
      <c r="C7695" t="str">
        <f t="shared" si="120"/>
        <v xml:space="preserve"> </v>
      </c>
      <c r="D7695" s="1">
        <v>0</v>
      </c>
      <c r="E7695" s="1">
        <v>0</v>
      </c>
      <c r="F7695" s="1" t="s">
        <v>1208</v>
      </c>
      <c r="G7695" s="3"/>
      <c r="H7695" s="3">
        <v>0</v>
      </c>
      <c r="I7695" s="9"/>
    </row>
    <row r="7696" spans="1:9">
      <c r="A7696" t="s">
        <v>1206</v>
      </c>
      <c r="B7696" t="s">
        <v>1207</v>
      </c>
      <c r="C7696" t="str">
        <f t="shared" si="120"/>
        <v xml:space="preserve"> </v>
      </c>
      <c r="D7696">
        <v>0</v>
      </c>
      <c r="E7696">
        <v>0</v>
      </c>
      <c r="F7696" t="s">
        <v>1208</v>
      </c>
      <c r="G7696" s="3"/>
      <c r="H7696" s="3">
        <v>0</v>
      </c>
      <c r="I7696" s="9"/>
    </row>
    <row r="7697" spans="1:9">
      <c r="A7697" s="1" t="s">
        <v>1206</v>
      </c>
      <c r="B7697" s="1" t="s">
        <v>1207</v>
      </c>
      <c r="C7697" t="str">
        <f t="shared" si="120"/>
        <v xml:space="preserve"> </v>
      </c>
      <c r="D7697" s="1">
        <v>0</v>
      </c>
      <c r="E7697" s="1">
        <v>0</v>
      </c>
      <c r="F7697" s="1" t="s">
        <v>1208</v>
      </c>
      <c r="G7697" s="3"/>
      <c r="H7697" s="3">
        <v>0</v>
      </c>
      <c r="I7697" s="9"/>
    </row>
    <row r="7698" spans="1:9">
      <c r="A7698" t="s">
        <v>1206</v>
      </c>
      <c r="B7698" t="s">
        <v>1207</v>
      </c>
      <c r="C7698" t="str">
        <f t="shared" si="120"/>
        <v xml:space="preserve"> </v>
      </c>
      <c r="D7698">
        <v>0</v>
      </c>
      <c r="E7698">
        <v>0</v>
      </c>
      <c r="F7698" t="s">
        <v>1208</v>
      </c>
      <c r="G7698" s="3"/>
      <c r="H7698" s="3">
        <v>0</v>
      </c>
      <c r="I7698" s="9"/>
    </row>
    <row r="7699" spans="1:9">
      <c r="A7699" s="1" t="s">
        <v>1206</v>
      </c>
      <c r="B7699" s="1" t="s">
        <v>1207</v>
      </c>
      <c r="C7699" t="str">
        <f t="shared" si="120"/>
        <v xml:space="preserve"> </v>
      </c>
      <c r="D7699" s="1">
        <v>0</v>
      </c>
      <c r="E7699" s="1">
        <v>0</v>
      </c>
      <c r="F7699" s="1" t="s">
        <v>1208</v>
      </c>
      <c r="G7699" s="3"/>
      <c r="H7699" s="3">
        <v>0</v>
      </c>
      <c r="I7699" s="9"/>
    </row>
    <row r="7700" spans="1:9">
      <c r="A7700" t="s">
        <v>1206</v>
      </c>
      <c r="B7700" t="s">
        <v>1207</v>
      </c>
      <c r="C7700" t="str">
        <f t="shared" si="120"/>
        <v xml:space="preserve"> </v>
      </c>
      <c r="D7700">
        <v>0</v>
      </c>
      <c r="E7700">
        <v>0</v>
      </c>
      <c r="F7700" t="s">
        <v>1208</v>
      </c>
      <c r="G7700" s="3"/>
      <c r="H7700" s="3">
        <v>0</v>
      </c>
      <c r="I7700" s="9"/>
    </row>
    <row r="7701" spans="1:9">
      <c r="A7701" s="1" t="s">
        <v>1206</v>
      </c>
      <c r="B7701" s="1" t="s">
        <v>1207</v>
      </c>
      <c r="C7701" t="str">
        <f t="shared" si="120"/>
        <v xml:space="preserve"> </v>
      </c>
      <c r="D7701" s="1">
        <v>0</v>
      </c>
      <c r="E7701" s="1">
        <v>0</v>
      </c>
      <c r="F7701" s="1" t="s">
        <v>1208</v>
      </c>
      <c r="G7701" s="3"/>
      <c r="H7701" s="3">
        <v>0</v>
      </c>
      <c r="I7701" s="9"/>
    </row>
    <row r="7702" spans="1:9">
      <c r="A7702" t="s">
        <v>1206</v>
      </c>
      <c r="B7702" t="s">
        <v>1207</v>
      </c>
      <c r="C7702" t="str">
        <f t="shared" si="120"/>
        <v xml:space="preserve"> </v>
      </c>
      <c r="D7702">
        <v>0</v>
      </c>
      <c r="E7702">
        <v>0</v>
      </c>
      <c r="F7702" t="s">
        <v>1208</v>
      </c>
      <c r="G7702" s="3"/>
      <c r="H7702" s="3">
        <v>0</v>
      </c>
      <c r="I7702" s="9"/>
    </row>
    <row r="7703" spans="1:9">
      <c r="A7703" s="1" t="s">
        <v>1206</v>
      </c>
      <c r="B7703" s="1" t="s">
        <v>1207</v>
      </c>
      <c r="C7703" t="str">
        <f t="shared" si="120"/>
        <v xml:space="preserve"> </v>
      </c>
      <c r="D7703" s="1">
        <v>0</v>
      </c>
      <c r="E7703" s="1">
        <v>0</v>
      </c>
      <c r="F7703" s="1" t="s">
        <v>1208</v>
      </c>
      <c r="G7703" s="3"/>
      <c r="H7703" s="3">
        <v>0</v>
      </c>
      <c r="I7703" s="9"/>
    </row>
    <row r="7704" spans="1:9">
      <c r="A7704" t="s">
        <v>1206</v>
      </c>
      <c r="B7704" t="s">
        <v>1207</v>
      </c>
      <c r="C7704" t="str">
        <f t="shared" si="120"/>
        <v>CNCG 64</v>
      </c>
      <c r="D7704">
        <v>0</v>
      </c>
      <c r="E7704">
        <v>0</v>
      </c>
      <c r="F7704" t="s">
        <v>1208</v>
      </c>
      <c r="G7704" t="s">
        <v>15</v>
      </c>
      <c r="H7704" s="2">
        <f>H7688-SUMIF(G7689:G7703,"&lt;&gt;",H7689:H7703)</f>
        <v>20</v>
      </c>
    </row>
    <row r="7705" spans="1:9">
      <c r="A7705" s="1"/>
      <c r="B7705" s="1"/>
      <c r="C7705" t="str">
        <f t="shared" si="120"/>
        <v xml:space="preserve"> </v>
      </c>
      <c r="D7705" s="1"/>
      <c r="E7705" s="1"/>
      <c r="F7705" s="1"/>
      <c r="G7705" s="1"/>
      <c r="H7705" s="1"/>
      <c r="I7705" s="43"/>
    </row>
    <row r="7706" spans="1:9">
      <c r="A7706" t="s">
        <v>1206</v>
      </c>
      <c r="B7706" t="s">
        <v>1209</v>
      </c>
      <c r="C7706" t="str">
        <f t="shared" si="120"/>
        <v xml:space="preserve"> </v>
      </c>
      <c r="D7706">
        <v>0</v>
      </c>
      <c r="E7706">
        <v>0</v>
      </c>
      <c r="F7706" t="s">
        <v>1210</v>
      </c>
      <c r="G7706" t="s">
        <v>13</v>
      </c>
      <c r="H7706" s="2">
        <f>VLOOKUP(B7706,'uc_2024-25'!D:U, 18, FALSE)</f>
        <v>15</v>
      </c>
      <c r="I7706" s="9"/>
    </row>
    <row r="7707" spans="1:9">
      <c r="A7707" s="1" t="s">
        <v>1206</v>
      </c>
      <c r="B7707" s="1" t="s">
        <v>1209</v>
      </c>
      <c r="C7707" t="str">
        <f t="shared" si="120"/>
        <v xml:space="preserve"> </v>
      </c>
      <c r="D7707" s="1">
        <v>0</v>
      </c>
      <c r="E7707" s="1">
        <v>0</v>
      </c>
      <c r="F7707" s="1" t="s">
        <v>1210</v>
      </c>
      <c r="G7707" s="4" t="str">
        <f>VLOOKUP(B7706,'uc_2024-25'!D:AB, 25, FALSE)</f>
        <v>João Rui Rolim Fernandes Machado Lopes</v>
      </c>
      <c r="H7707" s="3">
        <v>0</v>
      </c>
      <c r="I7707" s="9"/>
    </row>
    <row r="7708" spans="1:9">
      <c r="A7708" t="s">
        <v>1206</v>
      </c>
      <c r="B7708" t="s">
        <v>1209</v>
      </c>
      <c r="C7708" t="str">
        <f t="shared" si="120"/>
        <v xml:space="preserve"> </v>
      </c>
      <c r="D7708">
        <v>0</v>
      </c>
      <c r="E7708">
        <v>0</v>
      </c>
      <c r="F7708" t="s">
        <v>1210</v>
      </c>
      <c r="G7708" s="3"/>
      <c r="H7708" s="3">
        <v>0</v>
      </c>
      <c r="I7708" s="9"/>
    </row>
    <row r="7709" spans="1:9">
      <c r="A7709" s="1" t="s">
        <v>1206</v>
      </c>
      <c r="B7709" s="1" t="s">
        <v>1209</v>
      </c>
      <c r="C7709" t="str">
        <f t="shared" si="120"/>
        <v xml:space="preserve"> </v>
      </c>
      <c r="D7709" s="1">
        <v>0</v>
      </c>
      <c r="E7709" s="1">
        <v>0</v>
      </c>
      <c r="F7709" s="1" t="s">
        <v>1210</v>
      </c>
      <c r="G7709" s="3"/>
      <c r="H7709" s="3">
        <v>0</v>
      </c>
      <c r="I7709" s="9"/>
    </row>
    <row r="7710" spans="1:9">
      <c r="A7710" t="s">
        <v>1206</v>
      </c>
      <c r="B7710" t="s">
        <v>1209</v>
      </c>
      <c r="C7710" t="str">
        <f t="shared" si="120"/>
        <v xml:space="preserve"> </v>
      </c>
      <c r="D7710">
        <v>0</v>
      </c>
      <c r="E7710">
        <v>0</v>
      </c>
      <c r="F7710" t="s">
        <v>1210</v>
      </c>
      <c r="G7710" s="3"/>
      <c r="H7710" s="3">
        <v>0</v>
      </c>
      <c r="I7710" s="9"/>
    </row>
    <row r="7711" spans="1:9">
      <c r="A7711" s="1" t="s">
        <v>1206</v>
      </c>
      <c r="B7711" s="1" t="s">
        <v>1209</v>
      </c>
      <c r="C7711" t="str">
        <f t="shared" si="120"/>
        <v xml:space="preserve"> </v>
      </c>
      <c r="D7711" s="1">
        <v>0</v>
      </c>
      <c r="E7711" s="1">
        <v>0</v>
      </c>
      <c r="F7711" s="1" t="s">
        <v>1210</v>
      </c>
      <c r="G7711" s="3"/>
      <c r="H7711" s="3">
        <v>0</v>
      </c>
      <c r="I7711" s="9"/>
    </row>
    <row r="7712" spans="1:9">
      <c r="A7712" t="s">
        <v>1206</v>
      </c>
      <c r="B7712" t="s">
        <v>1209</v>
      </c>
      <c r="C7712" t="str">
        <f t="shared" si="120"/>
        <v xml:space="preserve"> </v>
      </c>
      <c r="D7712">
        <v>0</v>
      </c>
      <c r="E7712">
        <v>0</v>
      </c>
      <c r="F7712" t="s">
        <v>1210</v>
      </c>
      <c r="G7712" s="3"/>
      <c r="H7712" s="3">
        <v>0</v>
      </c>
      <c r="I7712" s="9"/>
    </row>
    <row r="7713" spans="1:9">
      <c r="A7713" s="1" t="s">
        <v>1206</v>
      </c>
      <c r="B7713" s="1" t="s">
        <v>1209</v>
      </c>
      <c r="C7713" t="str">
        <f t="shared" si="120"/>
        <v xml:space="preserve"> </v>
      </c>
      <c r="D7713" s="1">
        <v>0</v>
      </c>
      <c r="E7713" s="1">
        <v>0</v>
      </c>
      <c r="F7713" s="1" t="s">
        <v>1210</v>
      </c>
      <c r="G7713" s="3"/>
      <c r="H7713" s="3">
        <v>0</v>
      </c>
      <c r="I7713" s="9"/>
    </row>
    <row r="7714" spans="1:9">
      <c r="A7714" t="s">
        <v>1206</v>
      </c>
      <c r="B7714" t="s">
        <v>1209</v>
      </c>
      <c r="C7714" t="str">
        <f t="shared" si="120"/>
        <v xml:space="preserve"> </v>
      </c>
      <c r="D7714">
        <v>0</v>
      </c>
      <c r="E7714">
        <v>0</v>
      </c>
      <c r="F7714" t="s">
        <v>1210</v>
      </c>
      <c r="G7714" s="3"/>
      <c r="H7714" s="3">
        <v>0</v>
      </c>
      <c r="I7714" s="9"/>
    </row>
    <row r="7715" spans="1:9">
      <c r="A7715" s="1" t="s">
        <v>1206</v>
      </c>
      <c r="B7715" s="1" t="s">
        <v>1209</v>
      </c>
      <c r="C7715" t="str">
        <f t="shared" si="120"/>
        <v xml:space="preserve"> </v>
      </c>
      <c r="D7715" s="1">
        <v>0</v>
      </c>
      <c r="E7715" s="1">
        <v>0</v>
      </c>
      <c r="F7715" s="1" t="s">
        <v>1210</v>
      </c>
      <c r="G7715" s="3"/>
      <c r="H7715" s="3">
        <v>0</v>
      </c>
      <c r="I7715" s="9"/>
    </row>
    <row r="7716" spans="1:9">
      <c r="A7716" t="s">
        <v>1206</v>
      </c>
      <c r="B7716" t="s">
        <v>1209</v>
      </c>
      <c r="C7716" t="str">
        <f t="shared" si="120"/>
        <v xml:space="preserve"> </v>
      </c>
      <c r="D7716">
        <v>0</v>
      </c>
      <c r="E7716">
        <v>0</v>
      </c>
      <c r="F7716" t="s">
        <v>1210</v>
      </c>
      <c r="G7716" s="3"/>
      <c r="H7716" s="3">
        <v>0</v>
      </c>
      <c r="I7716" s="9"/>
    </row>
    <row r="7717" spans="1:9">
      <c r="A7717" s="1" t="s">
        <v>1206</v>
      </c>
      <c r="B7717" s="1" t="s">
        <v>1209</v>
      </c>
      <c r="C7717" t="str">
        <f t="shared" si="120"/>
        <v xml:space="preserve"> </v>
      </c>
      <c r="D7717" s="1">
        <v>0</v>
      </c>
      <c r="E7717" s="1">
        <v>0</v>
      </c>
      <c r="F7717" s="1" t="s">
        <v>1210</v>
      </c>
      <c r="G7717" s="3"/>
      <c r="H7717" s="3">
        <v>0</v>
      </c>
      <c r="I7717" s="9"/>
    </row>
    <row r="7718" spans="1:9">
      <c r="A7718" t="s">
        <v>1206</v>
      </c>
      <c r="B7718" t="s">
        <v>1209</v>
      </c>
      <c r="C7718" t="str">
        <f t="shared" si="120"/>
        <v xml:space="preserve"> </v>
      </c>
      <c r="D7718">
        <v>0</v>
      </c>
      <c r="E7718">
        <v>0</v>
      </c>
      <c r="F7718" t="s">
        <v>1210</v>
      </c>
      <c r="G7718" s="3"/>
      <c r="H7718" s="3">
        <v>0</v>
      </c>
      <c r="I7718" s="9"/>
    </row>
    <row r="7719" spans="1:9">
      <c r="A7719" s="1" t="s">
        <v>1206</v>
      </c>
      <c r="B7719" s="1" t="s">
        <v>1209</v>
      </c>
      <c r="C7719" t="str">
        <f t="shared" si="120"/>
        <v xml:space="preserve"> </v>
      </c>
      <c r="D7719" s="1">
        <v>0</v>
      </c>
      <c r="E7719" s="1">
        <v>0</v>
      </c>
      <c r="F7719" s="1" t="s">
        <v>1210</v>
      </c>
      <c r="G7719" s="3"/>
      <c r="H7719" s="3">
        <v>0</v>
      </c>
      <c r="I7719" s="9"/>
    </row>
    <row r="7720" spans="1:9">
      <c r="A7720" t="s">
        <v>1206</v>
      </c>
      <c r="B7720" t="s">
        <v>1209</v>
      </c>
      <c r="C7720" t="str">
        <f t="shared" si="120"/>
        <v xml:space="preserve"> </v>
      </c>
      <c r="D7720">
        <v>0</v>
      </c>
      <c r="E7720">
        <v>0</v>
      </c>
      <c r="F7720" t="s">
        <v>1210</v>
      </c>
      <c r="G7720" s="3"/>
      <c r="H7720" s="3">
        <v>0</v>
      </c>
      <c r="I7720" s="9"/>
    </row>
    <row r="7721" spans="1:9">
      <c r="A7721" s="1" t="s">
        <v>1206</v>
      </c>
      <c r="B7721" s="1" t="s">
        <v>1209</v>
      </c>
      <c r="C7721" t="str">
        <f t="shared" si="120"/>
        <v xml:space="preserve"> </v>
      </c>
      <c r="D7721" s="1">
        <v>0</v>
      </c>
      <c r="E7721" s="1">
        <v>0</v>
      </c>
      <c r="F7721" s="1" t="s">
        <v>1210</v>
      </c>
      <c r="G7721" s="3"/>
      <c r="H7721" s="3">
        <v>0</v>
      </c>
      <c r="I7721" s="9"/>
    </row>
    <row r="7722" spans="1:9">
      <c r="A7722" t="s">
        <v>1206</v>
      </c>
      <c r="B7722" t="s">
        <v>1209</v>
      </c>
      <c r="C7722" t="str">
        <f t="shared" si="120"/>
        <v>CNCG 68</v>
      </c>
      <c r="D7722">
        <v>0</v>
      </c>
      <c r="E7722">
        <v>0</v>
      </c>
      <c r="F7722" t="s">
        <v>1210</v>
      </c>
      <c r="G7722" t="s">
        <v>15</v>
      </c>
      <c r="H7722" s="2">
        <f>H7706-SUMIF(G7707:G7721,"&lt;&gt;",H7707:H7721)</f>
        <v>15</v>
      </c>
    </row>
    <row r="7723" spans="1:9">
      <c r="A7723" s="1"/>
      <c r="B7723" s="1"/>
      <c r="C7723" t="str">
        <f t="shared" si="120"/>
        <v xml:space="preserve"> </v>
      </c>
      <c r="D7723" s="1"/>
      <c r="E7723" s="1"/>
      <c r="F7723" s="1"/>
      <c r="G7723" s="1"/>
      <c r="H7723" s="1"/>
      <c r="I7723" s="43"/>
    </row>
    <row r="7724" spans="1:9">
      <c r="A7724" t="s">
        <v>1206</v>
      </c>
      <c r="B7724" t="s">
        <v>1211</v>
      </c>
      <c r="C7724" t="str">
        <f t="shared" si="120"/>
        <v xml:space="preserve"> </v>
      </c>
      <c r="D7724">
        <v>0</v>
      </c>
      <c r="E7724">
        <v>0</v>
      </c>
      <c r="F7724" t="s">
        <v>1212</v>
      </c>
      <c r="G7724" t="s">
        <v>13</v>
      </c>
      <c r="H7724" s="2">
        <f>VLOOKUP(B7724,'uc_2024-25'!D:U, 18, FALSE)</f>
        <v>18</v>
      </c>
      <c r="I7724" s="9"/>
    </row>
    <row r="7725" spans="1:9">
      <c r="A7725" s="1" t="s">
        <v>1206</v>
      </c>
      <c r="B7725" s="1" t="s">
        <v>1211</v>
      </c>
      <c r="C7725" t="str">
        <f t="shared" si="120"/>
        <v xml:space="preserve"> </v>
      </c>
      <c r="D7725" s="1">
        <v>0</v>
      </c>
      <c r="E7725" s="1">
        <v>0</v>
      </c>
      <c r="F7725" s="1" t="s">
        <v>1212</v>
      </c>
      <c r="G7725" s="4" t="str">
        <f>VLOOKUP(B7724,'uc_2024-25'!D:AB, 25, FALSE)</f>
        <v>Paula Cristina Santana Paredes</v>
      </c>
      <c r="H7725" s="3">
        <v>0</v>
      </c>
      <c r="I7725" s="9"/>
    </row>
    <row r="7726" spans="1:9">
      <c r="A7726" t="s">
        <v>1206</v>
      </c>
      <c r="B7726" t="s">
        <v>1211</v>
      </c>
      <c r="C7726" t="str">
        <f t="shared" si="120"/>
        <v xml:space="preserve"> </v>
      </c>
      <c r="D7726">
        <v>0</v>
      </c>
      <c r="E7726">
        <v>0</v>
      </c>
      <c r="F7726" t="s">
        <v>1212</v>
      </c>
      <c r="G7726" s="3"/>
      <c r="H7726" s="3">
        <v>0</v>
      </c>
      <c r="I7726" s="9"/>
    </row>
    <row r="7727" spans="1:9">
      <c r="A7727" s="1" t="s">
        <v>1206</v>
      </c>
      <c r="B7727" s="1" t="s">
        <v>1211</v>
      </c>
      <c r="C7727" t="str">
        <f t="shared" si="120"/>
        <v xml:space="preserve"> </v>
      </c>
      <c r="D7727" s="1">
        <v>0</v>
      </c>
      <c r="E7727" s="1">
        <v>0</v>
      </c>
      <c r="F7727" s="1" t="s">
        <v>1212</v>
      </c>
      <c r="G7727" s="3"/>
      <c r="H7727" s="3">
        <v>0</v>
      </c>
      <c r="I7727" s="9"/>
    </row>
    <row r="7728" spans="1:9">
      <c r="A7728" t="s">
        <v>1206</v>
      </c>
      <c r="B7728" t="s">
        <v>1211</v>
      </c>
      <c r="C7728" t="str">
        <f t="shared" si="120"/>
        <v xml:space="preserve"> </v>
      </c>
      <c r="D7728">
        <v>0</v>
      </c>
      <c r="E7728">
        <v>0</v>
      </c>
      <c r="F7728" t="s">
        <v>1212</v>
      </c>
      <c r="G7728" s="3"/>
      <c r="H7728" s="3">
        <v>0</v>
      </c>
      <c r="I7728" s="9"/>
    </row>
    <row r="7729" spans="1:9">
      <c r="A7729" s="1" t="s">
        <v>1206</v>
      </c>
      <c r="B7729" s="1" t="s">
        <v>1211</v>
      </c>
      <c r="C7729" t="str">
        <f t="shared" si="120"/>
        <v xml:space="preserve"> </v>
      </c>
      <c r="D7729" s="1">
        <v>0</v>
      </c>
      <c r="E7729" s="1">
        <v>0</v>
      </c>
      <c r="F7729" s="1" t="s">
        <v>1212</v>
      </c>
      <c r="G7729" s="3"/>
      <c r="H7729" s="3">
        <v>0</v>
      </c>
      <c r="I7729" s="9"/>
    </row>
    <row r="7730" spans="1:9">
      <c r="A7730" t="s">
        <v>1206</v>
      </c>
      <c r="B7730" t="s">
        <v>1211</v>
      </c>
      <c r="C7730" t="str">
        <f t="shared" si="120"/>
        <v xml:space="preserve"> </v>
      </c>
      <c r="D7730">
        <v>0</v>
      </c>
      <c r="E7730">
        <v>0</v>
      </c>
      <c r="F7730" t="s">
        <v>1212</v>
      </c>
      <c r="G7730" s="3"/>
      <c r="H7730" s="3">
        <v>0</v>
      </c>
      <c r="I7730" s="9"/>
    </row>
    <row r="7731" spans="1:9">
      <c r="A7731" s="1" t="s">
        <v>1206</v>
      </c>
      <c r="B7731" s="1" t="s">
        <v>1211</v>
      </c>
      <c r="C7731" t="str">
        <f t="shared" si="120"/>
        <v xml:space="preserve"> </v>
      </c>
      <c r="D7731" s="1">
        <v>0</v>
      </c>
      <c r="E7731" s="1">
        <v>0</v>
      </c>
      <c r="F7731" s="1" t="s">
        <v>1212</v>
      </c>
      <c r="G7731" s="3"/>
      <c r="H7731" s="3">
        <v>0</v>
      </c>
      <c r="I7731" s="9"/>
    </row>
    <row r="7732" spans="1:9">
      <c r="A7732" t="s">
        <v>1206</v>
      </c>
      <c r="B7732" t="s">
        <v>1211</v>
      </c>
      <c r="C7732" t="str">
        <f t="shared" si="120"/>
        <v xml:space="preserve"> </v>
      </c>
      <c r="D7732">
        <v>0</v>
      </c>
      <c r="E7732">
        <v>0</v>
      </c>
      <c r="F7732" t="s">
        <v>1212</v>
      </c>
      <c r="G7732" s="3"/>
      <c r="H7732" s="3">
        <v>0</v>
      </c>
      <c r="I7732" s="9"/>
    </row>
    <row r="7733" spans="1:9">
      <c r="A7733" s="1" t="s">
        <v>1206</v>
      </c>
      <c r="B7733" s="1" t="s">
        <v>1211</v>
      </c>
      <c r="C7733" t="str">
        <f t="shared" si="120"/>
        <v xml:space="preserve"> </v>
      </c>
      <c r="D7733" s="1">
        <v>0</v>
      </c>
      <c r="E7733" s="1">
        <v>0</v>
      </c>
      <c r="F7733" s="1" t="s">
        <v>1212</v>
      </c>
      <c r="G7733" s="3"/>
      <c r="H7733" s="3">
        <v>0</v>
      </c>
      <c r="I7733" s="9"/>
    </row>
    <row r="7734" spans="1:9">
      <c r="A7734" t="s">
        <v>1206</v>
      </c>
      <c r="B7734" t="s">
        <v>1211</v>
      </c>
      <c r="C7734" t="str">
        <f t="shared" si="120"/>
        <v xml:space="preserve"> </v>
      </c>
      <c r="D7734">
        <v>0</v>
      </c>
      <c r="E7734">
        <v>0</v>
      </c>
      <c r="F7734" t="s">
        <v>1212</v>
      </c>
      <c r="G7734" s="3"/>
      <c r="H7734" s="3">
        <v>0</v>
      </c>
      <c r="I7734" s="9"/>
    </row>
    <row r="7735" spans="1:9">
      <c r="A7735" s="1" t="s">
        <v>1206</v>
      </c>
      <c r="B7735" s="1" t="s">
        <v>1211</v>
      </c>
      <c r="C7735" t="str">
        <f t="shared" si="120"/>
        <v xml:space="preserve"> </v>
      </c>
      <c r="D7735" s="1">
        <v>0</v>
      </c>
      <c r="E7735" s="1">
        <v>0</v>
      </c>
      <c r="F7735" s="1" t="s">
        <v>1212</v>
      </c>
      <c r="G7735" s="3"/>
      <c r="H7735" s="3">
        <v>0</v>
      </c>
      <c r="I7735" s="9"/>
    </row>
    <row r="7736" spans="1:9">
      <c r="A7736" t="s">
        <v>1206</v>
      </c>
      <c r="B7736" t="s">
        <v>1211</v>
      </c>
      <c r="C7736" t="str">
        <f t="shared" si="120"/>
        <v xml:space="preserve"> </v>
      </c>
      <c r="D7736">
        <v>0</v>
      </c>
      <c r="E7736">
        <v>0</v>
      </c>
      <c r="F7736" t="s">
        <v>1212</v>
      </c>
      <c r="G7736" s="3"/>
      <c r="H7736" s="3">
        <v>0</v>
      </c>
      <c r="I7736" s="9"/>
    </row>
    <row r="7737" spans="1:9">
      <c r="A7737" s="1" t="s">
        <v>1206</v>
      </c>
      <c r="B7737" s="1" t="s">
        <v>1211</v>
      </c>
      <c r="C7737" t="str">
        <f t="shared" si="120"/>
        <v xml:space="preserve"> </v>
      </c>
      <c r="D7737" s="1">
        <v>0</v>
      </c>
      <c r="E7737" s="1">
        <v>0</v>
      </c>
      <c r="F7737" s="1" t="s">
        <v>1212</v>
      </c>
      <c r="G7737" s="3"/>
      <c r="H7737" s="3">
        <v>0</v>
      </c>
      <c r="I7737" s="9"/>
    </row>
    <row r="7738" spans="1:9">
      <c r="A7738" t="s">
        <v>1206</v>
      </c>
      <c r="B7738" t="s">
        <v>1211</v>
      </c>
      <c r="C7738" t="str">
        <f t="shared" si="120"/>
        <v xml:space="preserve"> </v>
      </c>
      <c r="D7738">
        <v>0</v>
      </c>
      <c r="E7738">
        <v>0</v>
      </c>
      <c r="F7738" t="s">
        <v>1212</v>
      </c>
      <c r="G7738" s="3"/>
      <c r="H7738" s="3">
        <v>0</v>
      </c>
      <c r="I7738" s="9"/>
    </row>
    <row r="7739" spans="1:9">
      <c r="A7739" s="1" t="s">
        <v>1206</v>
      </c>
      <c r="B7739" s="1" t="s">
        <v>1211</v>
      </c>
      <c r="C7739" t="str">
        <f t="shared" si="120"/>
        <v xml:space="preserve"> </v>
      </c>
      <c r="D7739" s="1">
        <v>0</v>
      </c>
      <c r="E7739" s="1">
        <v>0</v>
      </c>
      <c r="F7739" s="1" t="s">
        <v>1212</v>
      </c>
      <c r="G7739" s="3"/>
      <c r="H7739" s="3">
        <v>0</v>
      </c>
      <c r="I7739" s="9"/>
    </row>
    <row r="7740" spans="1:9">
      <c r="A7740" t="s">
        <v>1206</v>
      </c>
      <c r="B7740" t="s">
        <v>1211</v>
      </c>
      <c r="C7740" t="str">
        <f t="shared" si="120"/>
        <v>CNCG 69</v>
      </c>
      <c r="D7740">
        <v>0</v>
      </c>
      <c r="E7740">
        <v>0</v>
      </c>
      <c r="F7740" t="s">
        <v>1212</v>
      </c>
      <c r="G7740" t="s">
        <v>15</v>
      </c>
      <c r="H7740" s="2">
        <f>H7724-SUMIF(G7725:G7739,"&lt;&gt;",H7725:H7739)</f>
        <v>18</v>
      </c>
    </row>
    <row r="7741" spans="1:9">
      <c r="A7741" s="1"/>
      <c r="B7741" s="1"/>
      <c r="C7741" t="str">
        <f t="shared" si="120"/>
        <v xml:space="preserve"> </v>
      </c>
      <c r="D7741" s="1"/>
      <c r="E7741" s="1"/>
      <c r="F7741" s="1"/>
      <c r="G7741" s="1"/>
      <c r="H7741" s="1"/>
      <c r="I7741" s="43"/>
    </row>
    <row r="7742" spans="1:9">
      <c r="A7742" t="s">
        <v>1203</v>
      </c>
      <c r="B7742" t="s">
        <v>1213</v>
      </c>
      <c r="C7742" t="str">
        <f t="shared" si="120"/>
        <v xml:space="preserve"> </v>
      </c>
      <c r="D7742">
        <v>0</v>
      </c>
      <c r="E7742">
        <v>0</v>
      </c>
      <c r="F7742" t="s">
        <v>1214</v>
      </c>
      <c r="G7742" t="s">
        <v>13</v>
      </c>
      <c r="H7742" s="2">
        <f>VLOOKUP(B7742,'uc_2024-25'!D:U, 18, FALSE)</f>
        <v>88</v>
      </c>
      <c r="I7742" s="9"/>
    </row>
    <row r="7743" spans="1:9">
      <c r="A7743" s="1" t="s">
        <v>1203</v>
      </c>
      <c r="B7743" s="1" t="s">
        <v>1213</v>
      </c>
      <c r="C7743" t="str">
        <f t="shared" si="120"/>
        <v xml:space="preserve"> </v>
      </c>
      <c r="D7743" s="1">
        <v>0</v>
      </c>
      <c r="E7743" s="1">
        <v>0</v>
      </c>
      <c r="F7743" s="1" t="s">
        <v>1214</v>
      </c>
      <c r="G7743" s="4">
        <f>VLOOKUP(B7742,'uc_2024-25'!D:AB, 25, FALSE)</f>
        <v>0</v>
      </c>
      <c r="H7743" s="3">
        <v>0</v>
      </c>
      <c r="I7743" s="9"/>
    </row>
    <row r="7744" spans="1:9">
      <c r="A7744" t="s">
        <v>1203</v>
      </c>
      <c r="B7744" t="s">
        <v>1213</v>
      </c>
      <c r="C7744" t="str">
        <f t="shared" si="120"/>
        <v xml:space="preserve"> </v>
      </c>
      <c r="D7744">
        <v>0</v>
      </c>
      <c r="E7744">
        <v>0</v>
      </c>
      <c r="F7744" t="s">
        <v>1214</v>
      </c>
      <c r="G7744" s="3"/>
      <c r="H7744" s="3">
        <v>0</v>
      </c>
      <c r="I7744" s="9"/>
    </row>
    <row r="7745" spans="1:9">
      <c r="A7745" s="1" t="s">
        <v>1203</v>
      </c>
      <c r="B7745" s="1" t="s">
        <v>1213</v>
      </c>
      <c r="C7745" t="str">
        <f t="shared" si="120"/>
        <v xml:space="preserve"> </v>
      </c>
      <c r="D7745" s="1">
        <v>0</v>
      </c>
      <c r="E7745" s="1">
        <v>0</v>
      </c>
      <c r="F7745" s="1" t="s">
        <v>1214</v>
      </c>
      <c r="G7745" s="3"/>
      <c r="H7745" s="3">
        <v>0</v>
      </c>
      <c r="I7745" s="9"/>
    </row>
    <row r="7746" spans="1:9">
      <c r="A7746" t="s">
        <v>1203</v>
      </c>
      <c r="B7746" t="s">
        <v>1213</v>
      </c>
      <c r="C7746" t="str">
        <f t="shared" si="120"/>
        <v xml:space="preserve"> </v>
      </c>
      <c r="D7746">
        <v>0</v>
      </c>
      <c r="E7746">
        <v>0</v>
      </c>
      <c r="F7746" t="s">
        <v>1214</v>
      </c>
      <c r="G7746" s="3"/>
      <c r="H7746" s="3">
        <v>0</v>
      </c>
      <c r="I7746" s="9"/>
    </row>
    <row r="7747" spans="1:9">
      <c r="A7747" s="1" t="s">
        <v>1203</v>
      </c>
      <c r="B7747" s="1" t="s">
        <v>1213</v>
      </c>
      <c r="C7747" t="str">
        <f t="shared" ref="C7747:C7810" si="121">IF(G7747="Em falta (positivo); A mais (negativo):",B7747," ")</f>
        <v xml:space="preserve"> </v>
      </c>
      <c r="D7747" s="1">
        <v>0</v>
      </c>
      <c r="E7747" s="1">
        <v>0</v>
      </c>
      <c r="F7747" s="1" t="s">
        <v>1214</v>
      </c>
      <c r="G7747" s="3"/>
      <c r="H7747" s="3">
        <v>0</v>
      </c>
      <c r="I7747" s="9"/>
    </row>
    <row r="7748" spans="1:9">
      <c r="A7748" t="s">
        <v>1203</v>
      </c>
      <c r="B7748" t="s">
        <v>1213</v>
      </c>
      <c r="C7748" t="str">
        <f t="shared" si="121"/>
        <v xml:space="preserve"> </v>
      </c>
      <c r="D7748">
        <v>0</v>
      </c>
      <c r="E7748">
        <v>0</v>
      </c>
      <c r="F7748" t="s">
        <v>1214</v>
      </c>
      <c r="G7748" s="3"/>
      <c r="H7748" s="3">
        <v>0</v>
      </c>
      <c r="I7748" s="9"/>
    </row>
    <row r="7749" spans="1:9">
      <c r="A7749" s="1" t="s">
        <v>1203</v>
      </c>
      <c r="B7749" s="1" t="s">
        <v>1213</v>
      </c>
      <c r="C7749" t="str">
        <f t="shared" si="121"/>
        <v xml:space="preserve"> </v>
      </c>
      <c r="D7749" s="1">
        <v>0</v>
      </c>
      <c r="E7749" s="1">
        <v>0</v>
      </c>
      <c r="F7749" s="1" t="s">
        <v>1214</v>
      </c>
      <c r="G7749" s="3"/>
      <c r="H7749" s="3">
        <v>0</v>
      </c>
      <c r="I7749" s="9"/>
    </row>
    <row r="7750" spans="1:9">
      <c r="A7750" t="s">
        <v>1203</v>
      </c>
      <c r="B7750" t="s">
        <v>1213</v>
      </c>
      <c r="C7750" t="str">
        <f t="shared" si="121"/>
        <v xml:space="preserve"> </v>
      </c>
      <c r="D7750">
        <v>0</v>
      </c>
      <c r="E7750">
        <v>0</v>
      </c>
      <c r="F7750" t="s">
        <v>1214</v>
      </c>
      <c r="G7750" s="3"/>
      <c r="H7750" s="3">
        <v>0</v>
      </c>
      <c r="I7750" s="9"/>
    </row>
    <row r="7751" spans="1:9">
      <c r="A7751" s="1" t="s">
        <v>1203</v>
      </c>
      <c r="B7751" s="1" t="s">
        <v>1213</v>
      </c>
      <c r="C7751" t="str">
        <f t="shared" si="121"/>
        <v xml:space="preserve"> </v>
      </c>
      <c r="D7751" s="1">
        <v>0</v>
      </c>
      <c r="E7751" s="1">
        <v>0</v>
      </c>
      <c r="F7751" s="1" t="s">
        <v>1214</v>
      </c>
      <c r="G7751" s="3"/>
      <c r="H7751" s="3">
        <v>0</v>
      </c>
      <c r="I7751" s="9"/>
    </row>
    <row r="7752" spans="1:9">
      <c r="A7752" t="s">
        <v>1203</v>
      </c>
      <c r="B7752" t="s">
        <v>1213</v>
      </c>
      <c r="C7752" t="str">
        <f t="shared" si="121"/>
        <v xml:space="preserve"> </v>
      </c>
      <c r="D7752">
        <v>0</v>
      </c>
      <c r="E7752">
        <v>0</v>
      </c>
      <c r="F7752" t="s">
        <v>1214</v>
      </c>
      <c r="G7752" s="3"/>
      <c r="H7752" s="3">
        <v>0</v>
      </c>
      <c r="I7752" s="9"/>
    </row>
    <row r="7753" spans="1:9">
      <c r="A7753" s="1" t="s">
        <v>1203</v>
      </c>
      <c r="B7753" s="1" t="s">
        <v>1213</v>
      </c>
      <c r="C7753" t="str">
        <f t="shared" si="121"/>
        <v xml:space="preserve"> </v>
      </c>
      <c r="D7753" s="1">
        <v>0</v>
      </c>
      <c r="E7753" s="1">
        <v>0</v>
      </c>
      <c r="F7753" s="1" t="s">
        <v>1214</v>
      </c>
      <c r="G7753" s="3"/>
      <c r="H7753" s="3">
        <v>0</v>
      </c>
      <c r="I7753" s="9"/>
    </row>
    <row r="7754" spans="1:9">
      <c r="A7754" t="s">
        <v>1203</v>
      </c>
      <c r="B7754" t="s">
        <v>1213</v>
      </c>
      <c r="C7754" t="str">
        <f t="shared" si="121"/>
        <v xml:space="preserve"> </v>
      </c>
      <c r="D7754">
        <v>0</v>
      </c>
      <c r="E7754">
        <v>0</v>
      </c>
      <c r="F7754" t="s">
        <v>1214</v>
      </c>
      <c r="G7754" s="3"/>
      <c r="H7754" s="3">
        <v>0</v>
      </c>
      <c r="I7754" s="9"/>
    </row>
    <row r="7755" spans="1:9">
      <c r="A7755" s="1" t="s">
        <v>1203</v>
      </c>
      <c r="B7755" s="1" t="s">
        <v>1213</v>
      </c>
      <c r="C7755" t="str">
        <f t="shared" si="121"/>
        <v xml:space="preserve"> </v>
      </c>
      <c r="D7755" s="1">
        <v>0</v>
      </c>
      <c r="E7755" s="1">
        <v>0</v>
      </c>
      <c r="F7755" s="1" t="s">
        <v>1214</v>
      </c>
      <c r="G7755" s="3"/>
      <c r="H7755" s="3">
        <v>0</v>
      </c>
      <c r="I7755" s="9"/>
    </row>
    <row r="7756" spans="1:9">
      <c r="A7756" t="s">
        <v>1203</v>
      </c>
      <c r="B7756" t="s">
        <v>1213</v>
      </c>
      <c r="C7756" t="str">
        <f t="shared" si="121"/>
        <v xml:space="preserve"> </v>
      </c>
      <c r="D7756">
        <v>0</v>
      </c>
      <c r="E7756">
        <v>0</v>
      </c>
      <c r="F7756" t="s">
        <v>1214</v>
      </c>
      <c r="G7756" s="3"/>
      <c r="H7756" s="3">
        <v>0</v>
      </c>
      <c r="I7756" s="9"/>
    </row>
    <row r="7757" spans="1:9">
      <c r="A7757" s="1" t="s">
        <v>1203</v>
      </c>
      <c r="B7757" s="1" t="s">
        <v>1213</v>
      </c>
      <c r="C7757" t="str">
        <f t="shared" si="121"/>
        <v xml:space="preserve"> </v>
      </c>
      <c r="D7757" s="1">
        <v>0</v>
      </c>
      <c r="E7757" s="1">
        <v>0</v>
      </c>
      <c r="F7757" s="1" t="s">
        <v>1214</v>
      </c>
      <c r="G7757" s="3"/>
      <c r="H7757" s="3">
        <v>0</v>
      </c>
      <c r="I7757" s="9"/>
    </row>
    <row r="7758" spans="1:9">
      <c r="A7758" t="s">
        <v>1203</v>
      </c>
      <c r="B7758" t="s">
        <v>1213</v>
      </c>
      <c r="C7758" t="str">
        <f t="shared" si="121"/>
        <v>CNCG 74</v>
      </c>
      <c r="D7758">
        <v>0</v>
      </c>
      <c r="E7758">
        <v>0</v>
      </c>
      <c r="F7758" t="s">
        <v>1214</v>
      </c>
      <c r="G7758" t="s">
        <v>15</v>
      </c>
      <c r="H7758" s="2">
        <f>H7742-SUMIF(G7743:G7757,"&lt;&gt;",H7743:H7757)</f>
        <v>88</v>
      </c>
    </row>
    <row r="7759" spans="1:9">
      <c r="A7759" s="1"/>
      <c r="B7759" s="1"/>
      <c r="C7759" t="str">
        <f t="shared" si="121"/>
        <v xml:space="preserve"> </v>
      </c>
      <c r="D7759" s="1"/>
      <c r="E7759" s="1"/>
      <c r="F7759" s="1"/>
      <c r="G7759" s="1"/>
      <c r="H7759" s="1"/>
      <c r="I7759" s="43"/>
    </row>
    <row r="7760" spans="1:9">
      <c r="A7760" t="s">
        <v>1203</v>
      </c>
      <c r="B7760" t="s">
        <v>1215</v>
      </c>
      <c r="C7760" t="str">
        <f t="shared" si="121"/>
        <v xml:space="preserve"> </v>
      </c>
      <c r="D7760">
        <v>0</v>
      </c>
      <c r="E7760">
        <v>0</v>
      </c>
      <c r="F7760" t="s">
        <v>1216</v>
      </c>
      <c r="G7760" t="s">
        <v>13</v>
      </c>
      <c r="H7760" s="2">
        <f>VLOOKUP(B7760,'uc_2024-25'!D:U, 18, FALSE)</f>
        <v>10</v>
      </c>
      <c r="I7760" s="9"/>
    </row>
    <row r="7761" spans="1:9">
      <c r="A7761" s="1" t="s">
        <v>1203</v>
      </c>
      <c r="B7761" s="1" t="s">
        <v>1215</v>
      </c>
      <c r="C7761" t="str">
        <f t="shared" si="121"/>
        <v xml:space="preserve"> </v>
      </c>
      <c r="D7761" s="1">
        <v>0</v>
      </c>
      <c r="E7761" s="1">
        <v>0</v>
      </c>
      <c r="F7761" s="1" t="s">
        <v>1216</v>
      </c>
      <c r="G7761" s="4">
        <f>VLOOKUP(B7760,'uc_2024-25'!D:AB, 25, FALSE)</f>
        <v>0</v>
      </c>
      <c r="H7761" s="3">
        <v>0</v>
      </c>
      <c r="I7761" s="9"/>
    </row>
    <row r="7762" spans="1:9">
      <c r="A7762" t="s">
        <v>1203</v>
      </c>
      <c r="B7762" t="s">
        <v>1215</v>
      </c>
      <c r="C7762" t="str">
        <f t="shared" si="121"/>
        <v xml:space="preserve"> </v>
      </c>
      <c r="D7762">
        <v>0</v>
      </c>
      <c r="E7762">
        <v>0</v>
      </c>
      <c r="F7762" t="s">
        <v>1216</v>
      </c>
      <c r="G7762" s="3"/>
      <c r="H7762" s="3">
        <v>0</v>
      </c>
      <c r="I7762" s="9"/>
    </row>
    <row r="7763" spans="1:9">
      <c r="A7763" s="1" t="s">
        <v>1203</v>
      </c>
      <c r="B7763" s="1" t="s">
        <v>1215</v>
      </c>
      <c r="C7763" t="str">
        <f t="shared" si="121"/>
        <v xml:space="preserve"> </v>
      </c>
      <c r="D7763" s="1">
        <v>0</v>
      </c>
      <c r="E7763" s="1">
        <v>0</v>
      </c>
      <c r="F7763" s="1" t="s">
        <v>1216</v>
      </c>
      <c r="G7763" s="3"/>
      <c r="H7763" s="3">
        <v>0</v>
      </c>
      <c r="I7763" s="9"/>
    </row>
    <row r="7764" spans="1:9">
      <c r="A7764" t="s">
        <v>1203</v>
      </c>
      <c r="B7764" t="s">
        <v>1215</v>
      </c>
      <c r="C7764" t="str">
        <f t="shared" si="121"/>
        <v xml:space="preserve"> </v>
      </c>
      <c r="D7764">
        <v>0</v>
      </c>
      <c r="E7764">
        <v>0</v>
      </c>
      <c r="F7764" t="s">
        <v>1216</v>
      </c>
      <c r="G7764" s="3"/>
      <c r="H7764" s="3">
        <v>0</v>
      </c>
      <c r="I7764" s="9"/>
    </row>
    <row r="7765" spans="1:9">
      <c r="A7765" s="1" t="s">
        <v>1203</v>
      </c>
      <c r="B7765" s="1" t="s">
        <v>1215</v>
      </c>
      <c r="C7765" t="str">
        <f t="shared" si="121"/>
        <v xml:space="preserve"> </v>
      </c>
      <c r="D7765" s="1">
        <v>0</v>
      </c>
      <c r="E7765" s="1">
        <v>0</v>
      </c>
      <c r="F7765" s="1" t="s">
        <v>1216</v>
      </c>
      <c r="G7765" s="3"/>
      <c r="H7765" s="3">
        <v>0</v>
      </c>
      <c r="I7765" s="9"/>
    </row>
    <row r="7766" spans="1:9">
      <c r="A7766" t="s">
        <v>1203</v>
      </c>
      <c r="B7766" t="s">
        <v>1215</v>
      </c>
      <c r="C7766" t="str">
        <f t="shared" si="121"/>
        <v xml:space="preserve"> </v>
      </c>
      <c r="D7766">
        <v>0</v>
      </c>
      <c r="E7766">
        <v>0</v>
      </c>
      <c r="F7766" t="s">
        <v>1216</v>
      </c>
      <c r="G7766" s="3"/>
      <c r="H7766" s="3">
        <v>0</v>
      </c>
      <c r="I7766" s="9"/>
    </row>
    <row r="7767" spans="1:9">
      <c r="A7767" s="1" t="s">
        <v>1203</v>
      </c>
      <c r="B7767" s="1" t="s">
        <v>1215</v>
      </c>
      <c r="C7767" t="str">
        <f t="shared" si="121"/>
        <v xml:space="preserve"> </v>
      </c>
      <c r="D7767" s="1">
        <v>0</v>
      </c>
      <c r="E7767" s="1">
        <v>0</v>
      </c>
      <c r="F7767" s="1" t="s">
        <v>1216</v>
      </c>
      <c r="G7767" s="3"/>
      <c r="H7767" s="3">
        <v>0</v>
      </c>
      <c r="I7767" s="9"/>
    </row>
    <row r="7768" spans="1:9">
      <c r="A7768" t="s">
        <v>1203</v>
      </c>
      <c r="B7768" t="s">
        <v>1215</v>
      </c>
      <c r="C7768" t="str">
        <f t="shared" si="121"/>
        <v xml:space="preserve"> </v>
      </c>
      <c r="D7768">
        <v>0</v>
      </c>
      <c r="E7768">
        <v>0</v>
      </c>
      <c r="F7768" t="s">
        <v>1216</v>
      </c>
      <c r="G7768" s="3"/>
      <c r="H7768" s="3">
        <v>0</v>
      </c>
      <c r="I7768" s="9"/>
    </row>
    <row r="7769" spans="1:9">
      <c r="A7769" s="1" t="s">
        <v>1203</v>
      </c>
      <c r="B7769" s="1" t="s">
        <v>1215</v>
      </c>
      <c r="C7769" t="str">
        <f t="shared" si="121"/>
        <v xml:space="preserve"> </v>
      </c>
      <c r="D7769" s="1">
        <v>0</v>
      </c>
      <c r="E7769" s="1">
        <v>0</v>
      </c>
      <c r="F7769" s="1" t="s">
        <v>1216</v>
      </c>
      <c r="G7769" s="3"/>
      <c r="H7769" s="3">
        <v>0</v>
      </c>
      <c r="I7769" s="9"/>
    </row>
    <row r="7770" spans="1:9">
      <c r="A7770" t="s">
        <v>1203</v>
      </c>
      <c r="B7770" t="s">
        <v>1215</v>
      </c>
      <c r="C7770" t="str">
        <f t="shared" si="121"/>
        <v xml:space="preserve"> </v>
      </c>
      <c r="D7770">
        <v>0</v>
      </c>
      <c r="E7770">
        <v>0</v>
      </c>
      <c r="F7770" t="s">
        <v>1216</v>
      </c>
      <c r="G7770" s="3"/>
      <c r="H7770" s="3">
        <v>0</v>
      </c>
      <c r="I7770" s="9"/>
    </row>
    <row r="7771" spans="1:9">
      <c r="A7771" s="1" t="s">
        <v>1203</v>
      </c>
      <c r="B7771" s="1" t="s">
        <v>1215</v>
      </c>
      <c r="C7771" t="str">
        <f t="shared" si="121"/>
        <v xml:space="preserve"> </v>
      </c>
      <c r="D7771" s="1">
        <v>0</v>
      </c>
      <c r="E7771" s="1">
        <v>0</v>
      </c>
      <c r="F7771" s="1" t="s">
        <v>1216</v>
      </c>
      <c r="G7771" s="3"/>
      <c r="H7771" s="3">
        <v>0</v>
      </c>
      <c r="I7771" s="9"/>
    </row>
    <row r="7772" spans="1:9">
      <c r="A7772" t="s">
        <v>1203</v>
      </c>
      <c r="B7772" t="s">
        <v>1215</v>
      </c>
      <c r="C7772" t="str">
        <f t="shared" si="121"/>
        <v xml:space="preserve"> </v>
      </c>
      <c r="D7772">
        <v>0</v>
      </c>
      <c r="E7772">
        <v>0</v>
      </c>
      <c r="F7772" t="s">
        <v>1216</v>
      </c>
      <c r="G7772" s="3"/>
      <c r="H7772" s="3">
        <v>0</v>
      </c>
      <c r="I7772" s="9"/>
    </row>
    <row r="7773" spans="1:9">
      <c r="A7773" s="1" t="s">
        <v>1203</v>
      </c>
      <c r="B7773" s="1" t="s">
        <v>1215</v>
      </c>
      <c r="C7773" t="str">
        <f t="shared" si="121"/>
        <v xml:space="preserve"> </v>
      </c>
      <c r="D7773" s="1">
        <v>0</v>
      </c>
      <c r="E7773" s="1">
        <v>0</v>
      </c>
      <c r="F7773" s="1" t="s">
        <v>1216</v>
      </c>
      <c r="G7773" s="3"/>
      <c r="H7773" s="3">
        <v>0</v>
      </c>
      <c r="I7773" s="9"/>
    </row>
    <row r="7774" spans="1:9">
      <c r="A7774" t="s">
        <v>1203</v>
      </c>
      <c r="B7774" t="s">
        <v>1215</v>
      </c>
      <c r="C7774" t="str">
        <f t="shared" si="121"/>
        <v xml:space="preserve"> </v>
      </c>
      <c r="D7774">
        <v>0</v>
      </c>
      <c r="E7774">
        <v>0</v>
      </c>
      <c r="F7774" t="s">
        <v>1216</v>
      </c>
      <c r="G7774" s="3"/>
      <c r="H7774" s="3">
        <v>0</v>
      </c>
      <c r="I7774" s="9"/>
    </row>
    <row r="7775" spans="1:9">
      <c r="A7775" s="1" t="s">
        <v>1203</v>
      </c>
      <c r="B7775" s="1" t="s">
        <v>1215</v>
      </c>
      <c r="C7775" t="str">
        <f t="shared" si="121"/>
        <v xml:space="preserve"> </v>
      </c>
      <c r="D7775" s="1">
        <v>0</v>
      </c>
      <c r="E7775" s="1">
        <v>0</v>
      </c>
      <c r="F7775" s="1" t="s">
        <v>1216</v>
      </c>
      <c r="G7775" s="3"/>
      <c r="H7775" s="3">
        <v>0</v>
      </c>
      <c r="I7775" s="9"/>
    </row>
    <row r="7776" spans="1:9">
      <c r="A7776" t="s">
        <v>1203</v>
      </c>
      <c r="B7776" t="s">
        <v>1215</v>
      </c>
      <c r="C7776" t="str">
        <f t="shared" si="121"/>
        <v>CNCG 61</v>
      </c>
      <c r="D7776">
        <v>0</v>
      </c>
      <c r="E7776">
        <v>0</v>
      </c>
      <c r="F7776" t="s">
        <v>1216</v>
      </c>
      <c r="G7776" t="s">
        <v>15</v>
      </c>
      <c r="H7776" s="2">
        <f>H7760-SUMIF(G7761:G7775,"&lt;&gt;",H7761:H7775)</f>
        <v>10</v>
      </c>
    </row>
    <row r="7777" spans="1:9">
      <c r="A7777" s="1"/>
      <c r="B7777" s="1"/>
      <c r="C7777" t="str">
        <f t="shared" si="121"/>
        <v xml:space="preserve"> </v>
      </c>
      <c r="D7777" s="1"/>
      <c r="E7777" s="1"/>
      <c r="F7777" s="1"/>
      <c r="G7777" s="1"/>
      <c r="H7777" s="1"/>
      <c r="I7777" s="43"/>
    </row>
    <row r="7778" spans="1:9">
      <c r="A7778" t="s">
        <v>1203</v>
      </c>
      <c r="B7778" t="s">
        <v>1217</v>
      </c>
      <c r="C7778" t="str">
        <f t="shared" si="121"/>
        <v xml:space="preserve"> </v>
      </c>
      <c r="D7778">
        <v>0</v>
      </c>
      <c r="E7778">
        <v>0</v>
      </c>
      <c r="F7778" t="s">
        <v>1218</v>
      </c>
      <c r="G7778" t="s">
        <v>13</v>
      </c>
      <c r="H7778" s="2">
        <f>VLOOKUP(B7778,'uc_2024-25'!D:U, 18, FALSE)</f>
        <v>8</v>
      </c>
      <c r="I7778" s="9"/>
    </row>
    <row r="7779" spans="1:9">
      <c r="A7779" s="1" t="s">
        <v>1203</v>
      </c>
      <c r="B7779" s="1" t="s">
        <v>1217</v>
      </c>
      <c r="C7779" t="str">
        <f t="shared" si="121"/>
        <v xml:space="preserve"> </v>
      </c>
      <c r="D7779" s="1">
        <v>0</v>
      </c>
      <c r="E7779" s="1">
        <v>0</v>
      </c>
      <c r="F7779" s="1" t="s">
        <v>1218</v>
      </c>
      <c r="G7779" s="4">
        <f>VLOOKUP(B7778,'uc_2024-25'!D:AB, 25, FALSE)</f>
        <v>0</v>
      </c>
      <c r="H7779" s="3">
        <v>0</v>
      </c>
      <c r="I7779" s="9"/>
    </row>
    <row r="7780" spans="1:9">
      <c r="A7780" t="s">
        <v>1203</v>
      </c>
      <c r="B7780" t="s">
        <v>1217</v>
      </c>
      <c r="C7780" t="str">
        <f t="shared" si="121"/>
        <v xml:space="preserve"> </v>
      </c>
      <c r="D7780">
        <v>0</v>
      </c>
      <c r="E7780">
        <v>0</v>
      </c>
      <c r="F7780" t="s">
        <v>1218</v>
      </c>
      <c r="G7780" s="3"/>
      <c r="H7780" s="3">
        <v>0</v>
      </c>
      <c r="I7780" s="9"/>
    </row>
    <row r="7781" spans="1:9">
      <c r="A7781" s="1" t="s">
        <v>1203</v>
      </c>
      <c r="B7781" s="1" t="s">
        <v>1217</v>
      </c>
      <c r="C7781" t="str">
        <f t="shared" si="121"/>
        <v xml:space="preserve"> </v>
      </c>
      <c r="D7781" s="1">
        <v>0</v>
      </c>
      <c r="E7781" s="1">
        <v>0</v>
      </c>
      <c r="F7781" s="1" t="s">
        <v>1218</v>
      </c>
      <c r="G7781" s="3"/>
      <c r="H7781" s="3">
        <v>0</v>
      </c>
      <c r="I7781" s="9"/>
    </row>
    <row r="7782" spans="1:9">
      <c r="A7782" t="s">
        <v>1203</v>
      </c>
      <c r="B7782" t="s">
        <v>1217</v>
      </c>
      <c r="C7782" t="str">
        <f t="shared" si="121"/>
        <v xml:space="preserve"> </v>
      </c>
      <c r="D7782">
        <v>0</v>
      </c>
      <c r="E7782">
        <v>0</v>
      </c>
      <c r="F7782" t="s">
        <v>1218</v>
      </c>
      <c r="G7782" s="3"/>
      <c r="H7782" s="3">
        <v>0</v>
      </c>
      <c r="I7782" s="9"/>
    </row>
    <row r="7783" spans="1:9">
      <c r="A7783" s="1" t="s">
        <v>1203</v>
      </c>
      <c r="B7783" s="1" t="s">
        <v>1217</v>
      </c>
      <c r="C7783" t="str">
        <f t="shared" si="121"/>
        <v xml:space="preserve"> </v>
      </c>
      <c r="D7783" s="1">
        <v>0</v>
      </c>
      <c r="E7783" s="1">
        <v>0</v>
      </c>
      <c r="F7783" s="1" t="s">
        <v>1218</v>
      </c>
      <c r="G7783" s="3"/>
      <c r="H7783" s="3">
        <v>0</v>
      </c>
      <c r="I7783" s="9"/>
    </row>
    <row r="7784" spans="1:9">
      <c r="A7784" t="s">
        <v>1203</v>
      </c>
      <c r="B7784" t="s">
        <v>1217</v>
      </c>
      <c r="C7784" t="str">
        <f t="shared" si="121"/>
        <v xml:space="preserve"> </v>
      </c>
      <c r="D7784">
        <v>0</v>
      </c>
      <c r="E7784">
        <v>0</v>
      </c>
      <c r="F7784" t="s">
        <v>1218</v>
      </c>
      <c r="G7784" s="3"/>
      <c r="H7784" s="3">
        <v>0</v>
      </c>
      <c r="I7784" s="9"/>
    </row>
    <row r="7785" spans="1:9">
      <c r="A7785" s="1" t="s">
        <v>1203</v>
      </c>
      <c r="B7785" s="1" t="s">
        <v>1217</v>
      </c>
      <c r="C7785" t="str">
        <f t="shared" si="121"/>
        <v xml:space="preserve"> </v>
      </c>
      <c r="D7785" s="1">
        <v>0</v>
      </c>
      <c r="E7785" s="1">
        <v>0</v>
      </c>
      <c r="F7785" s="1" t="s">
        <v>1218</v>
      </c>
      <c r="G7785" s="3"/>
      <c r="H7785" s="3">
        <v>0</v>
      </c>
      <c r="I7785" s="9"/>
    </row>
    <row r="7786" spans="1:9">
      <c r="A7786" t="s">
        <v>1203</v>
      </c>
      <c r="B7786" t="s">
        <v>1217</v>
      </c>
      <c r="C7786" t="str">
        <f t="shared" si="121"/>
        <v xml:space="preserve"> </v>
      </c>
      <c r="D7786">
        <v>0</v>
      </c>
      <c r="E7786">
        <v>0</v>
      </c>
      <c r="F7786" t="s">
        <v>1218</v>
      </c>
      <c r="G7786" s="3"/>
      <c r="H7786" s="3">
        <v>0</v>
      </c>
      <c r="I7786" s="9"/>
    </row>
    <row r="7787" spans="1:9">
      <c r="A7787" s="1" t="s">
        <v>1203</v>
      </c>
      <c r="B7787" s="1" t="s">
        <v>1217</v>
      </c>
      <c r="C7787" t="str">
        <f t="shared" si="121"/>
        <v xml:space="preserve"> </v>
      </c>
      <c r="D7787" s="1">
        <v>0</v>
      </c>
      <c r="E7787" s="1">
        <v>0</v>
      </c>
      <c r="F7787" s="1" t="s">
        <v>1218</v>
      </c>
      <c r="G7787" s="3"/>
      <c r="H7787" s="3">
        <v>0</v>
      </c>
      <c r="I7787" s="9"/>
    </row>
    <row r="7788" spans="1:9">
      <c r="A7788" t="s">
        <v>1203</v>
      </c>
      <c r="B7788" t="s">
        <v>1217</v>
      </c>
      <c r="C7788" t="str">
        <f t="shared" si="121"/>
        <v xml:space="preserve"> </v>
      </c>
      <c r="D7788">
        <v>0</v>
      </c>
      <c r="E7788">
        <v>0</v>
      </c>
      <c r="F7788" t="s">
        <v>1218</v>
      </c>
      <c r="G7788" s="3"/>
      <c r="H7788" s="3">
        <v>0</v>
      </c>
      <c r="I7788" s="9"/>
    </row>
    <row r="7789" spans="1:9">
      <c r="A7789" s="1" t="s">
        <v>1203</v>
      </c>
      <c r="B7789" s="1" t="s">
        <v>1217</v>
      </c>
      <c r="C7789" t="str">
        <f t="shared" si="121"/>
        <v xml:space="preserve"> </v>
      </c>
      <c r="D7789" s="1">
        <v>0</v>
      </c>
      <c r="E7789" s="1">
        <v>0</v>
      </c>
      <c r="F7789" s="1" t="s">
        <v>1218</v>
      </c>
      <c r="G7789" s="3"/>
      <c r="H7789" s="3">
        <v>0</v>
      </c>
      <c r="I7789" s="9"/>
    </row>
    <row r="7790" spans="1:9">
      <c r="A7790" t="s">
        <v>1203</v>
      </c>
      <c r="B7790" t="s">
        <v>1217</v>
      </c>
      <c r="C7790" t="str">
        <f t="shared" si="121"/>
        <v xml:space="preserve"> </v>
      </c>
      <c r="D7790">
        <v>0</v>
      </c>
      <c r="E7790">
        <v>0</v>
      </c>
      <c r="F7790" t="s">
        <v>1218</v>
      </c>
      <c r="G7790" s="3"/>
      <c r="H7790" s="3">
        <v>0</v>
      </c>
      <c r="I7790" s="9"/>
    </row>
    <row r="7791" spans="1:9">
      <c r="A7791" s="1" t="s">
        <v>1203</v>
      </c>
      <c r="B7791" s="1" t="s">
        <v>1217</v>
      </c>
      <c r="C7791" t="str">
        <f t="shared" si="121"/>
        <v xml:space="preserve"> </v>
      </c>
      <c r="D7791" s="1">
        <v>0</v>
      </c>
      <c r="E7791" s="1">
        <v>0</v>
      </c>
      <c r="F7791" s="1" t="s">
        <v>1218</v>
      </c>
      <c r="G7791" s="3"/>
      <c r="H7791" s="3">
        <v>0</v>
      </c>
      <c r="I7791" s="9"/>
    </row>
    <row r="7792" spans="1:9">
      <c r="A7792" t="s">
        <v>1203</v>
      </c>
      <c r="B7792" t="s">
        <v>1217</v>
      </c>
      <c r="C7792" t="str">
        <f t="shared" si="121"/>
        <v xml:space="preserve"> </v>
      </c>
      <c r="D7792">
        <v>0</v>
      </c>
      <c r="E7792">
        <v>0</v>
      </c>
      <c r="F7792" t="s">
        <v>1218</v>
      </c>
      <c r="G7792" s="3"/>
      <c r="H7792" s="3">
        <v>0</v>
      </c>
      <c r="I7792" s="9"/>
    </row>
    <row r="7793" spans="1:9">
      <c r="A7793" s="1" t="s">
        <v>1203</v>
      </c>
      <c r="B7793" s="1" t="s">
        <v>1217</v>
      </c>
      <c r="C7793" t="str">
        <f t="shared" si="121"/>
        <v xml:space="preserve"> </v>
      </c>
      <c r="D7793" s="1">
        <v>0</v>
      </c>
      <c r="E7793" s="1">
        <v>0</v>
      </c>
      <c r="F7793" s="1" t="s">
        <v>1218</v>
      </c>
      <c r="G7793" s="3"/>
      <c r="H7793" s="3">
        <v>0</v>
      </c>
      <c r="I7793" s="9"/>
    </row>
    <row r="7794" spans="1:9">
      <c r="A7794" t="s">
        <v>1203</v>
      </c>
      <c r="B7794" t="s">
        <v>1217</v>
      </c>
      <c r="C7794" t="str">
        <f t="shared" si="121"/>
        <v>CNCG 78</v>
      </c>
      <c r="D7794">
        <v>0</v>
      </c>
      <c r="E7794">
        <v>0</v>
      </c>
      <c r="F7794" t="s">
        <v>1218</v>
      </c>
      <c r="G7794" t="s">
        <v>15</v>
      </c>
      <c r="H7794" s="2">
        <f>H7778-SUMIF(G7779:G7793,"&lt;&gt;",H7779:H7793)</f>
        <v>8</v>
      </c>
    </row>
    <row r="7795" spans="1:9">
      <c r="A7795" s="1"/>
      <c r="B7795" s="1"/>
      <c r="C7795" t="str">
        <f t="shared" si="121"/>
        <v xml:space="preserve"> </v>
      </c>
      <c r="D7795" s="1"/>
      <c r="E7795" s="1"/>
      <c r="F7795" s="1"/>
      <c r="G7795" s="1"/>
      <c r="H7795" s="1"/>
      <c r="I7795" s="43"/>
    </row>
    <row r="7796" spans="1:9">
      <c r="A7796" t="s">
        <v>1203</v>
      </c>
      <c r="B7796" t="s">
        <v>1219</v>
      </c>
      <c r="C7796" t="str">
        <f t="shared" si="121"/>
        <v xml:space="preserve"> </v>
      </c>
      <c r="D7796">
        <v>0</v>
      </c>
      <c r="E7796">
        <v>0</v>
      </c>
      <c r="F7796" t="s">
        <v>1220</v>
      </c>
      <c r="G7796" t="s">
        <v>13</v>
      </c>
      <c r="H7796" s="2">
        <f>VLOOKUP(B7796,'uc_2024-25'!D:U, 18, FALSE)</f>
        <v>96</v>
      </c>
      <c r="I7796" s="9"/>
    </row>
    <row r="7797" spans="1:9">
      <c r="A7797" s="1" t="s">
        <v>1203</v>
      </c>
      <c r="B7797" s="1" t="s">
        <v>1219</v>
      </c>
      <c r="C7797" t="str">
        <f t="shared" si="121"/>
        <v xml:space="preserve"> </v>
      </c>
      <c r="D7797" s="1">
        <v>0</v>
      </c>
      <c r="E7797" s="1">
        <v>0</v>
      </c>
      <c r="F7797" s="1" t="s">
        <v>1220</v>
      </c>
      <c r="G7797" s="4">
        <f>VLOOKUP(B7796,'uc_2024-25'!D:AB, 25, FALSE)</f>
        <v>0</v>
      </c>
      <c r="H7797" s="3">
        <v>0</v>
      </c>
      <c r="I7797" s="9"/>
    </row>
    <row r="7798" spans="1:9">
      <c r="A7798" t="s">
        <v>1203</v>
      </c>
      <c r="B7798" t="s">
        <v>1219</v>
      </c>
      <c r="C7798" t="str">
        <f t="shared" si="121"/>
        <v xml:space="preserve"> </v>
      </c>
      <c r="D7798">
        <v>0</v>
      </c>
      <c r="E7798">
        <v>0</v>
      </c>
      <c r="F7798" t="s">
        <v>1220</v>
      </c>
      <c r="G7798" s="3"/>
      <c r="H7798" s="3">
        <v>0</v>
      </c>
      <c r="I7798" s="9"/>
    </row>
    <row r="7799" spans="1:9">
      <c r="A7799" s="1" t="s">
        <v>1203</v>
      </c>
      <c r="B7799" s="1" t="s">
        <v>1219</v>
      </c>
      <c r="C7799" t="str">
        <f t="shared" si="121"/>
        <v xml:space="preserve"> </v>
      </c>
      <c r="D7799" s="1">
        <v>0</v>
      </c>
      <c r="E7799" s="1">
        <v>0</v>
      </c>
      <c r="F7799" s="1" t="s">
        <v>1220</v>
      </c>
      <c r="G7799" s="3"/>
      <c r="H7799" s="3">
        <v>0</v>
      </c>
      <c r="I7799" s="9"/>
    </row>
    <row r="7800" spans="1:9">
      <c r="A7800" t="s">
        <v>1203</v>
      </c>
      <c r="B7800" t="s">
        <v>1219</v>
      </c>
      <c r="C7800" t="str">
        <f t="shared" si="121"/>
        <v xml:space="preserve"> </v>
      </c>
      <c r="D7800">
        <v>0</v>
      </c>
      <c r="E7800">
        <v>0</v>
      </c>
      <c r="F7800" t="s">
        <v>1220</v>
      </c>
      <c r="G7800" s="3"/>
      <c r="H7800" s="3">
        <v>0</v>
      </c>
      <c r="I7800" s="9"/>
    </row>
    <row r="7801" spans="1:9">
      <c r="A7801" s="1" t="s">
        <v>1203</v>
      </c>
      <c r="B7801" s="1" t="s">
        <v>1219</v>
      </c>
      <c r="C7801" t="str">
        <f t="shared" si="121"/>
        <v xml:space="preserve"> </v>
      </c>
      <c r="D7801" s="1">
        <v>0</v>
      </c>
      <c r="E7801" s="1">
        <v>0</v>
      </c>
      <c r="F7801" s="1" t="s">
        <v>1220</v>
      </c>
      <c r="G7801" s="3"/>
      <c r="H7801" s="3">
        <v>0</v>
      </c>
      <c r="I7801" s="9"/>
    </row>
    <row r="7802" spans="1:9">
      <c r="A7802" t="s">
        <v>1203</v>
      </c>
      <c r="B7802" t="s">
        <v>1219</v>
      </c>
      <c r="C7802" t="str">
        <f t="shared" si="121"/>
        <v xml:space="preserve"> </v>
      </c>
      <c r="D7802">
        <v>0</v>
      </c>
      <c r="E7802">
        <v>0</v>
      </c>
      <c r="F7802" t="s">
        <v>1220</v>
      </c>
      <c r="G7802" s="3"/>
      <c r="H7802" s="3">
        <v>0</v>
      </c>
      <c r="I7802" s="9"/>
    </row>
    <row r="7803" spans="1:9">
      <c r="A7803" s="1" t="s">
        <v>1203</v>
      </c>
      <c r="B7803" s="1" t="s">
        <v>1219</v>
      </c>
      <c r="C7803" t="str">
        <f t="shared" si="121"/>
        <v xml:space="preserve"> </v>
      </c>
      <c r="D7803" s="1">
        <v>0</v>
      </c>
      <c r="E7803" s="1">
        <v>0</v>
      </c>
      <c r="F7803" s="1" t="s">
        <v>1220</v>
      </c>
      <c r="G7803" s="3"/>
      <c r="H7803" s="3">
        <v>0</v>
      </c>
      <c r="I7803" s="9"/>
    </row>
    <row r="7804" spans="1:9">
      <c r="A7804" t="s">
        <v>1203</v>
      </c>
      <c r="B7804" t="s">
        <v>1219</v>
      </c>
      <c r="C7804" t="str">
        <f t="shared" si="121"/>
        <v xml:space="preserve"> </v>
      </c>
      <c r="D7804">
        <v>0</v>
      </c>
      <c r="E7804">
        <v>0</v>
      </c>
      <c r="F7804" t="s">
        <v>1220</v>
      </c>
      <c r="G7804" s="3"/>
      <c r="H7804" s="3">
        <v>0</v>
      </c>
      <c r="I7804" s="9"/>
    </row>
    <row r="7805" spans="1:9">
      <c r="A7805" s="1" t="s">
        <v>1203</v>
      </c>
      <c r="B7805" s="1" t="s">
        <v>1219</v>
      </c>
      <c r="C7805" t="str">
        <f t="shared" si="121"/>
        <v xml:space="preserve"> </v>
      </c>
      <c r="D7805" s="1">
        <v>0</v>
      </c>
      <c r="E7805" s="1">
        <v>0</v>
      </c>
      <c r="F7805" s="1" t="s">
        <v>1220</v>
      </c>
      <c r="G7805" s="3"/>
      <c r="H7805" s="3">
        <v>0</v>
      </c>
      <c r="I7805" s="9"/>
    </row>
    <row r="7806" spans="1:9">
      <c r="A7806" t="s">
        <v>1203</v>
      </c>
      <c r="B7806" t="s">
        <v>1219</v>
      </c>
      <c r="C7806" t="str">
        <f t="shared" si="121"/>
        <v xml:space="preserve"> </v>
      </c>
      <c r="D7806">
        <v>0</v>
      </c>
      <c r="E7806">
        <v>0</v>
      </c>
      <c r="F7806" t="s">
        <v>1220</v>
      </c>
      <c r="G7806" s="3"/>
      <c r="H7806" s="3">
        <v>0</v>
      </c>
      <c r="I7806" s="9"/>
    </row>
    <row r="7807" spans="1:9">
      <c r="A7807" s="1" t="s">
        <v>1203</v>
      </c>
      <c r="B7807" s="1" t="s">
        <v>1219</v>
      </c>
      <c r="C7807" t="str">
        <f t="shared" si="121"/>
        <v xml:space="preserve"> </v>
      </c>
      <c r="D7807" s="1">
        <v>0</v>
      </c>
      <c r="E7807" s="1">
        <v>0</v>
      </c>
      <c r="F7807" s="1" t="s">
        <v>1220</v>
      </c>
      <c r="G7807" s="3"/>
      <c r="H7807" s="3">
        <v>0</v>
      </c>
      <c r="I7807" s="9"/>
    </row>
    <row r="7808" spans="1:9">
      <c r="A7808" t="s">
        <v>1203</v>
      </c>
      <c r="B7808" t="s">
        <v>1219</v>
      </c>
      <c r="C7808" t="str">
        <f t="shared" si="121"/>
        <v xml:space="preserve"> </v>
      </c>
      <c r="D7808">
        <v>0</v>
      </c>
      <c r="E7808">
        <v>0</v>
      </c>
      <c r="F7808" t="s">
        <v>1220</v>
      </c>
      <c r="G7808" s="3"/>
      <c r="H7808" s="3">
        <v>0</v>
      </c>
      <c r="I7808" s="9"/>
    </row>
    <row r="7809" spans="1:9">
      <c r="A7809" s="1" t="s">
        <v>1203</v>
      </c>
      <c r="B7809" s="1" t="s">
        <v>1219</v>
      </c>
      <c r="C7809" t="str">
        <f t="shared" si="121"/>
        <v xml:space="preserve"> </v>
      </c>
      <c r="D7809" s="1">
        <v>0</v>
      </c>
      <c r="E7809" s="1">
        <v>0</v>
      </c>
      <c r="F7809" s="1" t="s">
        <v>1220</v>
      </c>
      <c r="G7809" s="3"/>
      <c r="H7809" s="3">
        <v>0</v>
      </c>
      <c r="I7809" s="9"/>
    </row>
    <row r="7810" spans="1:9">
      <c r="A7810" t="s">
        <v>1203</v>
      </c>
      <c r="B7810" t="s">
        <v>1219</v>
      </c>
      <c r="C7810" t="str">
        <f t="shared" si="121"/>
        <v xml:space="preserve"> </v>
      </c>
      <c r="D7810">
        <v>0</v>
      </c>
      <c r="E7810">
        <v>0</v>
      </c>
      <c r="F7810" t="s">
        <v>1220</v>
      </c>
      <c r="G7810" s="3"/>
      <c r="H7810" s="3">
        <v>0</v>
      </c>
      <c r="I7810" s="9"/>
    </row>
    <row r="7811" spans="1:9">
      <c r="A7811" s="1" t="s">
        <v>1203</v>
      </c>
      <c r="B7811" s="1" t="s">
        <v>1219</v>
      </c>
      <c r="C7811" t="str">
        <f t="shared" ref="C7811:C7874" si="122">IF(G7811="Em falta (positivo); A mais (negativo):",B7811," ")</f>
        <v xml:space="preserve"> </v>
      </c>
      <c r="D7811" s="1">
        <v>0</v>
      </c>
      <c r="E7811" s="1">
        <v>0</v>
      </c>
      <c r="F7811" s="1" t="s">
        <v>1220</v>
      </c>
      <c r="G7811" s="3"/>
      <c r="H7811" s="3">
        <v>0</v>
      </c>
      <c r="I7811" s="9"/>
    </row>
    <row r="7812" spans="1:9">
      <c r="A7812" t="s">
        <v>1203</v>
      </c>
      <c r="B7812" t="s">
        <v>1219</v>
      </c>
      <c r="C7812" t="str">
        <f t="shared" si="122"/>
        <v>CNCG 24 v2</v>
      </c>
      <c r="D7812">
        <v>0</v>
      </c>
      <c r="E7812">
        <v>0</v>
      </c>
      <c r="F7812" t="s">
        <v>1220</v>
      </c>
      <c r="G7812" t="s">
        <v>15</v>
      </c>
      <c r="H7812" s="2">
        <f>H7796-SUMIF(G7797:G7811,"&lt;&gt;",H7797:H7811)</f>
        <v>96</v>
      </c>
    </row>
    <row r="7813" spans="1:9">
      <c r="A7813" s="1"/>
      <c r="B7813" s="1"/>
      <c r="C7813" t="str">
        <f t="shared" si="122"/>
        <v xml:space="preserve"> </v>
      </c>
      <c r="D7813" s="1"/>
      <c r="E7813" s="1"/>
      <c r="F7813" s="1"/>
      <c r="G7813" s="1"/>
      <c r="H7813" s="1"/>
      <c r="I7813" s="43"/>
    </row>
    <row r="7814" spans="1:9">
      <c r="A7814" t="s">
        <v>1206</v>
      </c>
      <c r="B7814" t="s">
        <v>1221</v>
      </c>
      <c r="C7814" t="str">
        <f t="shared" si="122"/>
        <v xml:space="preserve"> </v>
      </c>
      <c r="D7814">
        <v>0</v>
      </c>
      <c r="E7814">
        <v>0</v>
      </c>
      <c r="F7814" t="s">
        <v>1222</v>
      </c>
      <c r="G7814" t="s">
        <v>13</v>
      </c>
      <c r="H7814" s="2">
        <f>VLOOKUP(B7814,'uc_2024-25'!D:U, 18, FALSE)</f>
        <v>12</v>
      </c>
      <c r="I7814" s="9"/>
    </row>
    <row r="7815" spans="1:9">
      <c r="A7815" s="1" t="s">
        <v>1206</v>
      </c>
      <c r="B7815" s="1" t="s">
        <v>1221</v>
      </c>
      <c r="C7815" t="str">
        <f t="shared" si="122"/>
        <v xml:space="preserve"> </v>
      </c>
      <c r="D7815" s="1">
        <v>0</v>
      </c>
      <c r="E7815" s="1">
        <v>0</v>
      </c>
      <c r="F7815" s="1" t="s">
        <v>1222</v>
      </c>
      <c r="G7815" s="4" t="str">
        <f>VLOOKUP(B7814,'uc_2024-25'!D:AB, 25, FALSE)</f>
        <v>Manuel José de Carvalho Pimenta Malfeito Ferreira</v>
      </c>
      <c r="H7815" s="3">
        <v>12</v>
      </c>
      <c r="I7815" s="9"/>
    </row>
    <row r="7816" spans="1:9">
      <c r="A7816" t="s">
        <v>1206</v>
      </c>
      <c r="B7816" t="s">
        <v>1221</v>
      </c>
      <c r="C7816" t="str">
        <f t="shared" si="122"/>
        <v xml:space="preserve"> </v>
      </c>
      <c r="D7816">
        <v>0</v>
      </c>
      <c r="E7816">
        <v>0</v>
      </c>
      <c r="F7816" t="s">
        <v>1222</v>
      </c>
      <c r="G7816" s="3"/>
      <c r="H7816" s="3">
        <v>0</v>
      </c>
      <c r="I7816" s="9"/>
    </row>
    <row r="7817" spans="1:9">
      <c r="A7817" s="1" t="s">
        <v>1206</v>
      </c>
      <c r="B7817" s="1" t="s">
        <v>1221</v>
      </c>
      <c r="C7817" t="str">
        <f t="shared" si="122"/>
        <v xml:space="preserve"> </v>
      </c>
      <c r="D7817" s="1">
        <v>0</v>
      </c>
      <c r="E7817" s="1">
        <v>0</v>
      </c>
      <c r="F7817" s="1" t="s">
        <v>1222</v>
      </c>
      <c r="G7817" s="3"/>
      <c r="H7817" s="3">
        <v>0</v>
      </c>
      <c r="I7817" s="9"/>
    </row>
    <row r="7818" spans="1:9">
      <c r="A7818" t="s">
        <v>1206</v>
      </c>
      <c r="B7818" t="s">
        <v>1221</v>
      </c>
      <c r="C7818" t="str">
        <f t="shared" si="122"/>
        <v xml:space="preserve"> </v>
      </c>
      <c r="D7818">
        <v>0</v>
      </c>
      <c r="E7818">
        <v>0</v>
      </c>
      <c r="F7818" t="s">
        <v>1222</v>
      </c>
      <c r="G7818" s="3"/>
      <c r="H7818" s="3">
        <v>0</v>
      </c>
      <c r="I7818" s="9"/>
    </row>
    <row r="7819" spans="1:9">
      <c r="A7819" s="1" t="s">
        <v>1206</v>
      </c>
      <c r="B7819" s="1" t="s">
        <v>1221</v>
      </c>
      <c r="C7819" t="str">
        <f t="shared" si="122"/>
        <v xml:space="preserve"> </v>
      </c>
      <c r="D7819" s="1">
        <v>0</v>
      </c>
      <c r="E7819" s="1">
        <v>0</v>
      </c>
      <c r="F7819" s="1" t="s">
        <v>1222</v>
      </c>
      <c r="G7819" s="3"/>
      <c r="H7819" s="3">
        <v>0</v>
      </c>
      <c r="I7819" s="9"/>
    </row>
    <row r="7820" spans="1:9">
      <c r="A7820" t="s">
        <v>1206</v>
      </c>
      <c r="B7820" t="s">
        <v>1221</v>
      </c>
      <c r="C7820" t="str">
        <f t="shared" si="122"/>
        <v xml:space="preserve"> </v>
      </c>
      <c r="D7820">
        <v>0</v>
      </c>
      <c r="E7820">
        <v>0</v>
      </c>
      <c r="F7820" t="s">
        <v>1222</v>
      </c>
      <c r="G7820" s="3"/>
      <c r="H7820" s="3">
        <v>0</v>
      </c>
      <c r="I7820" s="9"/>
    </row>
    <row r="7821" spans="1:9">
      <c r="A7821" s="1" t="s">
        <v>1206</v>
      </c>
      <c r="B7821" s="1" t="s">
        <v>1221</v>
      </c>
      <c r="C7821" t="str">
        <f t="shared" si="122"/>
        <v xml:space="preserve"> </v>
      </c>
      <c r="D7821" s="1">
        <v>0</v>
      </c>
      <c r="E7821" s="1">
        <v>0</v>
      </c>
      <c r="F7821" s="1" t="s">
        <v>1222</v>
      </c>
      <c r="G7821" s="3"/>
      <c r="H7821" s="3">
        <v>0</v>
      </c>
      <c r="I7821" s="9"/>
    </row>
    <row r="7822" spans="1:9">
      <c r="A7822" t="s">
        <v>1206</v>
      </c>
      <c r="B7822" t="s">
        <v>1221</v>
      </c>
      <c r="C7822" t="str">
        <f t="shared" si="122"/>
        <v xml:space="preserve"> </v>
      </c>
      <c r="D7822">
        <v>0</v>
      </c>
      <c r="E7822">
        <v>0</v>
      </c>
      <c r="F7822" t="s">
        <v>1222</v>
      </c>
      <c r="G7822" s="3"/>
      <c r="H7822" s="3">
        <v>0</v>
      </c>
      <c r="I7822" s="9"/>
    </row>
    <row r="7823" spans="1:9">
      <c r="A7823" s="1" t="s">
        <v>1206</v>
      </c>
      <c r="B7823" s="1" t="s">
        <v>1221</v>
      </c>
      <c r="C7823" t="str">
        <f t="shared" si="122"/>
        <v xml:space="preserve"> </v>
      </c>
      <c r="D7823" s="1">
        <v>0</v>
      </c>
      <c r="E7823" s="1">
        <v>0</v>
      </c>
      <c r="F7823" s="1" t="s">
        <v>1222</v>
      </c>
      <c r="G7823" s="3"/>
      <c r="H7823" s="3">
        <v>0</v>
      </c>
      <c r="I7823" s="9"/>
    </row>
    <row r="7824" spans="1:9">
      <c r="A7824" t="s">
        <v>1206</v>
      </c>
      <c r="B7824" t="s">
        <v>1221</v>
      </c>
      <c r="C7824" t="str">
        <f t="shared" si="122"/>
        <v xml:space="preserve"> </v>
      </c>
      <c r="D7824">
        <v>0</v>
      </c>
      <c r="E7824">
        <v>0</v>
      </c>
      <c r="F7824" t="s">
        <v>1222</v>
      </c>
      <c r="G7824" s="3"/>
      <c r="H7824" s="3">
        <v>0</v>
      </c>
      <c r="I7824" s="9"/>
    </row>
    <row r="7825" spans="1:9">
      <c r="A7825" s="1" t="s">
        <v>1206</v>
      </c>
      <c r="B7825" s="1" t="s">
        <v>1221</v>
      </c>
      <c r="C7825" t="str">
        <f t="shared" si="122"/>
        <v xml:space="preserve"> </v>
      </c>
      <c r="D7825" s="1">
        <v>0</v>
      </c>
      <c r="E7825" s="1">
        <v>0</v>
      </c>
      <c r="F7825" s="1" t="s">
        <v>1222</v>
      </c>
      <c r="G7825" s="3"/>
      <c r="H7825" s="3">
        <v>0</v>
      </c>
      <c r="I7825" s="9"/>
    </row>
    <row r="7826" spans="1:9">
      <c r="A7826" t="s">
        <v>1206</v>
      </c>
      <c r="B7826" t="s">
        <v>1221</v>
      </c>
      <c r="C7826" t="str">
        <f t="shared" si="122"/>
        <v xml:space="preserve"> </v>
      </c>
      <c r="D7826">
        <v>0</v>
      </c>
      <c r="E7826">
        <v>0</v>
      </c>
      <c r="F7826" t="s">
        <v>1222</v>
      </c>
      <c r="G7826" s="3"/>
      <c r="H7826" s="3">
        <v>0</v>
      </c>
      <c r="I7826" s="9"/>
    </row>
    <row r="7827" spans="1:9">
      <c r="A7827" s="1" t="s">
        <v>1206</v>
      </c>
      <c r="B7827" s="1" t="s">
        <v>1221</v>
      </c>
      <c r="C7827" t="str">
        <f t="shared" si="122"/>
        <v xml:space="preserve"> </v>
      </c>
      <c r="D7827" s="1">
        <v>0</v>
      </c>
      <c r="E7827" s="1">
        <v>0</v>
      </c>
      <c r="F7827" s="1" t="s">
        <v>1222</v>
      </c>
      <c r="G7827" s="3"/>
      <c r="H7827" s="3">
        <v>0</v>
      </c>
      <c r="I7827" s="9"/>
    </row>
    <row r="7828" spans="1:9">
      <c r="A7828" t="s">
        <v>1206</v>
      </c>
      <c r="B7828" t="s">
        <v>1221</v>
      </c>
      <c r="C7828" t="str">
        <f t="shared" si="122"/>
        <v xml:space="preserve"> </v>
      </c>
      <c r="D7828">
        <v>0</v>
      </c>
      <c r="E7828">
        <v>0</v>
      </c>
      <c r="F7828" t="s">
        <v>1222</v>
      </c>
      <c r="G7828" s="3"/>
      <c r="H7828" s="3">
        <v>0</v>
      </c>
      <c r="I7828" s="9"/>
    </row>
    <row r="7829" spans="1:9">
      <c r="A7829" s="1" t="s">
        <v>1206</v>
      </c>
      <c r="B7829" s="1" t="s">
        <v>1221</v>
      </c>
      <c r="C7829" t="str">
        <f t="shared" si="122"/>
        <v xml:space="preserve"> </v>
      </c>
      <c r="D7829" s="1">
        <v>0</v>
      </c>
      <c r="E7829" s="1">
        <v>0</v>
      </c>
      <c r="F7829" s="1" t="s">
        <v>1222</v>
      </c>
      <c r="G7829" s="3"/>
      <c r="H7829" s="3">
        <v>0</v>
      </c>
      <c r="I7829" s="9"/>
    </row>
    <row r="7830" spans="1:9">
      <c r="A7830" t="s">
        <v>1206</v>
      </c>
      <c r="B7830" t="s">
        <v>1221</v>
      </c>
      <c r="C7830" t="str">
        <f t="shared" si="122"/>
        <v>CNCG 79</v>
      </c>
      <c r="D7830">
        <v>0</v>
      </c>
      <c r="E7830">
        <v>0</v>
      </c>
      <c r="F7830" t="s">
        <v>1222</v>
      </c>
      <c r="G7830" t="s">
        <v>15</v>
      </c>
      <c r="H7830" s="2">
        <f>H7814-SUMIF(G7815:G7829,"&lt;&gt;",H7815:H7829)</f>
        <v>0</v>
      </c>
    </row>
    <row r="7831" spans="1:9">
      <c r="A7831" s="1"/>
      <c r="B7831" s="1"/>
      <c r="C7831" t="str">
        <f t="shared" si="122"/>
        <v xml:space="preserve"> </v>
      </c>
      <c r="D7831" s="1"/>
      <c r="E7831" s="1"/>
      <c r="F7831" s="1"/>
      <c r="G7831" s="1"/>
      <c r="H7831" s="1"/>
      <c r="I7831" s="43"/>
    </row>
    <row r="7832" spans="1:9">
      <c r="A7832" t="s">
        <v>1206</v>
      </c>
      <c r="B7832" t="s">
        <v>1223</v>
      </c>
      <c r="C7832" t="str">
        <f t="shared" si="122"/>
        <v xml:space="preserve"> </v>
      </c>
      <c r="D7832">
        <v>0</v>
      </c>
      <c r="E7832">
        <v>0</v>
      </c>
      <c r="F7832" t="s">
        <v>1224</v>
      </c>
      <c r="G7832" t="s">
        <v>13</v>
      </c>
      <c r="H7832" s="2">
        <f>VLOOKUP(B7832,'uc_2024-25'!D:U, 18, FALSE)</f>
        <v>56</v>
      </c>
      <c r="I7832" s="9"/>
    </row>
    <row r="7833" spans="1:9">
      <c r="A7833" s="1" t="s">
        <v>1206</v>
      </c>
      <c r="B7833" s="1" t="s">
        <v>1223</v>
      </c>
      <c r="C7833" t="str">
        <f t="shared" si="122"/>
        <v xml:space="preserve"> </v>
      </c>
      <c r="D7833" s="1">
        <v>0</v>
      </c>
      <c r="E7833" s="1">
        <v>0</v>
      </c>
      <c r="F7833" s="1" t="s">
        <v>1224</v>
      </c>
      <c r="G7833" s="4" t="str">
        <f>VLOOKUP(B7832,'uc_2024-25'!D:AB, 25, FALSE)</f>
        <v>Manuel José de Carvalho Pimenta Malfeito Ferreira</v>
      </c>
      <c r="H7833" s="3">
        <v>56</v>
      </c>
      <c r="I7833" s="9"/>
    </row>
    <row r="7834" spans="1:9">
      <c r="A7834" t="s">
        <v>1206</v>
      </c>
      <c r="B7834" t="s">
        <v>1223</v>
      </c>
      <c r="C7834" t="str">
        <f t="shared" si="122"/>
        <v xml:space="preserve"> </v>
      </c>
      <c r="D7834">
        <v>0</v>
      </c>
      <c r="E7834">
        <v>0</v>
      </c>
      <c r="F7834" t="s">
        <v>1224</v>
      </c>
      <c r="G7834" s="3"/>
      <c r="H7834" s="3">
        <v>0</v>
      </c>
      <c r="I7834" s="9"/>
    </row>
    <row r="7835" spans="1:9">
      <c r="A7835" s="1" t="s">
        <v>1206</v>
      </c>
      <c r="B7835" s="1" t="s">
        <v>1223</v>
      </c>
      <c r="C7835" t="str">
        <f t="shared" si="122"/>
        <v xml:space="preserve"> </v>
      </c>
      <c r="D7835" s="1">
        <v>0</v>
      </c>
      <c r="E7835" s="1">
        <v>0</v>
      </c>
      <c r="F7835" s="1" t="s">
        <v>1224</v>
      </c>
      <c r="G7835" s="3"/>
      <c r="H7835" s="3">
        <v>0</v>
      </c>
      <c r="I7835" s="9"/>
    </row>
    <row r="7836" spans="1:9">
      <c r="A7836" t="s">
        <v>1206</v>
      </c>
      <c r="B7836" t="s">
        <v>1223</v>
      </c>
      <c r="C7836" t="str">
        <f t="shared" si="122"/>
        <v xml:space="preserve"> </v>
      </c>
      <c r="D7836">
        <v>0</v>
      </c>
      <c r="E7836">
        <v>0</v>
      </c>
      <c r="F7836" t="s">
        <v>1224</v>
      </c>
      <c r="G7836" s="3"/>
      <c r="H7836" s="3">
        <v>0</v>
      </c>
      <c r="I7836" s="9"/>
    </row>
    <row r="7837" spans="1:9">
      <c r="A7837" s="1" t="s">
        <v>1206</v>
      </c>
      <c r="B7837" s="1" t="s">
        <v>1223</v>
      </c>
      <c r="C7837" t="str">
        <f t="shared" si="122"/>
        <v xml:space="preserve"> </v>
      </c>
      <c r="D7837" s="1">
        <v>0</v>
      </c>
      <c r="E7837" s="1">
        <v>0</v>
      </c>
      <c r="F7837" s="1" t="s">
        <v>1224</v>
      </c>
      <c r="G7837" s="3"/>
      <c r="H7837" s="3">
        <v>0</v>
      </c>
      <c r="I7837" s="9"/>
    </row>
    <row r="7838" spans="1:9">
      <c r="A7838" t="s">
        <v>1206</v>
      </c>
      <c r="B7838" t="s">
        <v>1223</v>
      </c>
      <c r="C7838" t="str">
        <f t="shared" si="122"/>
        <v xml:space="preserve"> </v>
      </c>
      <c r="D7838">
        <v>0</v>
      </c>
      <c r="E7838">
        <v>0</v>
      </c>
      <c r="F7838" t="s">
        <v>1224</v>
      </c>
      <c r="G7838" s="3"/>
      <c r="H7838" s="3">
        <v>0</v>
      </c>
      <c r="I7838" s="9"/>
    </row>
    <row r="7839" spans="1:9">
      <c r="A7839" s="1" t="s">
        <v>1206</v>
      </c>
      <c r="B7839" s="1" t="s">
        <v>1223</v>
      </c>
      <c r="C7839" t="str">
        <f t="shared" si="122"/>
        <v xml:space="preserve"> </v>
      </c>
      <c r="D7839" s="1">
        <v>0</v>
      </c>
      <c r="E7839" s="1">
        <v>0</v>
      </c>
      <c r="F7839" s="1" t="s">
        <v>1224</v>
      </c>
      <c r="G7839" s="3"/>
      <c r="H7839" s="3">
        <v>0</v>
      </c>
      <c r="I7839" s="9"/>
    </row>
    <row r="7840" spans="1:9">
      <c r="A7840" t="s">
        <v>1206</v>
      </c>
      <c r="B7840" t="s">
        <v>1223</v>
      </c>
      <c r="C7840" t="str">
        <f t="shared" si="122"/>
        <v xml:space="preserve"> </v>
      </c>
      <c r="D7840">
        <v>0</v>
      </c>
      <c r="E7840">
        <v>0</v>
      </c>
      <c r="F7840" t="s">
        <v>1224</v>
      </c>
      <c r="G7840" s="3"/>
      <c r="H7840" s="3">
        <v>0</v>
      </c>
      <c r="I7840" s="9"/>
    </row>
    <row r="7841" spans="1:9">
      <c r="A7841" s="1" t="s">
        <v>1206</v>
      </c>
      <c r="B7841" s="1" t="s">
        <v>1223</v>
      </c>
      <c r="C7841" t="str">
        <f t="shared" si="122"/>
        <v xml:space="preserve"> </v>
      </c>
      <c r="D7841" s="1">
        <v>0</v>
      </c>
      <c r="E7841" s="1">
        <v>0</v>
      </c>
      <c r="F7841" s="1" t="s">
        <v>1224</v>
      </c>
      <c r="G7841" s="3"/>
      <c r="H7841" s="3">
        <v>0</v>
      </c>
      <c r="I7841" s="9"/>
    </row>
    <row r="7842" spans="1:9">
      <c r="A7842" t="s">
        <v>1206</v>
      </c>
      <c r="B7842" t="s">
        <v>1223</v>
      </c>
      <c r="C7842" t="str">
        <f t="shared" si="122"/>
        <v xml:space="preserve"> </v>
      </c>
      <c r="D7842">
        <v>0</v>
      </c>
      <c r="E7842">
        <v>0</v>
      </c>
      <c r="F7842" t="s">
        <v>1224</v>
      </c>
      <c r="G7842" s="3"/>
      <c r="H7842" s="3">
        <v>0</v>
      </c>
      <c r="I7842" s="9"/>
    </row>
    <row r="7843" spans="1:9">
      <c r="A7843" s="1" t="s">
        <v>1206</v>
      </c>
      <c r="B7843" s="1" t="s">
        <v>1223</v>
      </c>
      <c r="C7843" t="str">
        <f t="shared" si="122"/>
        <v xml:space="preserve"> </v>
      </c>
      <c r="D7843" s="1">
        <v>0</v>
      </c>
      <c r="E7843" s="1">
        <v>0</v>
      </c>
      <c r="F7843" s="1" t="s">
        <v>1224</v>
      </c>
      <c r="G7843" s="3"/>
      <c r="H7843" s="3">
        <v>0</v>
      </c>
      <c r="I7843" s="9"/>
    </row>
    <row r="7844" spans="1:9">
      <c r="A7844" t="s">
        <v>1206</v>
      </c>
      <c r="B7844" t="s">
        <v>1223</v>
      </c>
      <c r="C7844" t="str">
        <f t="shared" si="122"/>
        <v xml:space="preserve"> </v>
      </c>
      <c r="D7844">
        <v>0</v>
      </c>
      <c r="E7844">
        <v>0</v>
      </c>
      <c r="F7844" t="s">
        <v>1224</v>
      </c>
      <c r="G7844" s="3"/>
      <c r="H7844" s="3">
        <v>0</v>
      </c>
      <c r="I7844" s="9"/>
    </row>
    <row r="7845" spans="1:9">
      <c r="A7845" s="1" t="s">
        <v>1206</v>
      </c>
      <c r="B7845" s="1" t="s">
        <v>1223</v>
      </c>
      <c r="C7845" t="str">
        <f t="shared" si="122"/>
        <v xml:space="preserve"> </v>
      </c>
      <c r="D7845" s="1">
        <v>0</v>
      </c>
      <c r="E7845" s="1">
        <v>0</v>
      </c>
      <c r="F7845" s="1" t="s">
        <v>1224</v>
      </c>
      <c r="G7845" s="3"/>
      <c r="H7845" s="3">
        <v>0</v>
      </c>
      <c r="I7845" s="9"/>
    </row>
    <row r="7846" spans="1:9">
      <c r="A7846" t="s">
        <v>1206</v>
      </c>
      <c r="B7846" t="s">
        <v>1223</v>
      </c>
      <c r="C7846" t="str">
        <f t="shared" si="122"/>
        <v xml:space="preserve"> </v>
      </c>
      <c r="D7846">
        <v>0</v>
      </c>
      <c r="E7846">
        <v>0</v>
      </c>
      <c r="F7846" t="s">
        <v>1224</v>
      </c>
      <c r="G7846" s="3"/>
      <c r="H7846" s="3">
        <v>0</v>
      </c>
      <c r="I7846" s="9"/>
    </row>
    <row r="7847" spans="1:9">
      <c r="A7847" s="1" t="s">
        <v>1206</v>
      </c>
      <c r="B7847" s="1" t="s">
        <v>1223</v>
      </c>
      <c r="C7847" t="str">
        <f t="shared" si="122"/>
        <v xml:space="preserve"> </v>
      </c>
      <c r="D7847" s="1">
        <v>0</v>
      </c>
      <c r="E7847" s="1">
        <v>0</v>
      </c>
      <c r="F7847" s="1" t="s">
        <v>1224</v>
      </c>
      <c r="G7847" s="3"/>
      <c r="H7847" s="3">
        <v>0</v>
      </c>
      <c r="I7847" s="9"/>
    </row>
    <row r="7848" spans="1:9">
      <c r="A7848" t="s">
        <v>1206</v>
      </c>
      <c r="B7848" t="s">
        <v>1223</v>
      </c>
      <c r="C7848" t="str">
        <f t="shared" si="122"/>
        <v>CNCG 40</v>
      </c>
      <c r="D7848">
        <v>0</v>
      </c>
      <c r="E7848">
        <v>0</v>
      </c>
      <c r="F7848" t="s">
        <v>1224</v>
      </c>
      <c r="G7848" t="s">
        <v>15</v>
      </c>
      <c r="H7848" s="2">
        <f>H7832-SUMIF(G7833:G7847,"&lt;&gt;",H7833:H7847)</f>
        <v>0</v>
      </c>
    </row>
    <row r="7849" spans="1:9">
      <c r="A7849" s="1"/>
      <c r="B7849" s="1"/>
      <c r="C7849" t="str">
        <f t="shared" si="122"/>
        <v xml:space="preserve"> </v>
      </c>
      <c r="D7849" s="1"/>
      <c r="E7849" s="1"/>
      <c r="F7849" s="1"/>
      <c r="G7849" s="1"/>
      <c r="H7849" s="1"/>
      <c r="I7849" s="43"/>
    </row>
    <row r="7850" spans="1:9">
      <c r="A7850" t="s">
        <v>1206</v>
      </c>
      <c r="B7850" t="s">
        <v>1225</v>
      </c>
      <c r="C7850" t="str">
        <f t="shared" si="122"/>
        <v xml:space="preserve"> </v>
      </c>
      <c r="D7850">
        <v>0</v>
      </c>
      <c r="E7850">
        <v>0</v>
      </c>
      <c r="F7850" t="s">
        <v>1226</v>
      </c>
      <c r="G7850" t="s">
        <v>13</v>
      </c>
      <c r="H7850" s="2">
        <f>VLOOKUP(B7850,'uc_2024-25'!D:U, 18, FALSE)</f>
        <v>196</v>
      </c>
      <c r="I7850" s="9"/>
    </row>
    <row r="7851" spans="1:9">
      <c r="A7851" s="1" t="s">
        <v>1206</v>
      </c>
      <c r="B7851" s="1" t="s">
        <v>1225</v>
      </c>
      <c r="C7851" t="str">
        <f t="shared" si="122"/>
        <v xml:space="preserve"> </v>
      </c>
      <c r="D7851" s="1">
        <v>0</v>
      </c>
      <c r="E7851" s="1">
        <v>0</v>
      </c>
      <c r="F7851" s="1" t="s">
        <v>1226</v>
      </c>
      <c r="G7851" s="4" t="str">
        <f>VLOOKUP(B7850,'uc_2024-25'!D:AB, 25, FALSE)</f>
        <v>Diego Arán Ferreiro</v>
      </c>
      <c r="H7851" s="3">
        <v>0</v>
      </c>
      <c r="I7851" s="9"/>
    </row>
    <row r="7852" spans="1:9">
      <c r="A7852" t="s">
        <v>1206</v>
      </c>
      <c r="B7852" t="s">
        <v>1225</v>
      </c>
      <c r="C7852" t="str">
        <f t="shared" si="122"/>
        <v xml:space="preserve"> </v>
      </c>
      <c r="D7852">
        <v>0</v>
      </c>
      <c r="E7852">
        <v>0</v>
      </c>
      <c r="F7852" t="s">
        <v>1226</v>
      </c>
      <c r="G7852" s="3"/>
      <c r="H7852" s="3">
        <v>0</v>
      </c>
      <c r="I7852" s="9"/>
    </row>
    <row r="7853" spans="1:9">
      <c r="A7853" s="1" t="s">
        <v>1206</v>
      </c>
      <c r="B7853" s="1" t="s">
        <v>1225</v>
      </c>
      <c r="C7853" t="str">
        <f t="shared" si="122"/>
        <v xml:space="preserve"> </v>
      </c>
      <c r="D7853" s="1">
        <v>0</v>
      </c>
      <c r="E7853" s="1">
        <v>0</v>
      </c>
      <c r="F7853" s="1" t="s">
        <v>1226</v>
      </c>
      <c r="G7853" s="3"/>
      <c r="H7853" s="3">
        <v>0</v>
      </c>
      <c r="I7853" s="9"/>
    </row>
    <row r="7854" spans="1:9">
      <c r="A7854" t="s">
        <v>1206</v>
      </c>
      <c r="B7854" t="s">
        <v>1225</v>
      </c>
      <c r="C7854" t="str">
        <f t="shared" si="122"/>
        <v xml:space="preserve"> </v>
      </c>
      <c r="D7854">
        <v>0</v>
      </c>
      <c r="E7854">
        <v>0</v>
      </c>
      <c r="F7854" t="s">
        <v>1226</v>
      </c>
      <c r="G7854" s="3"/>
      <c r="H7854" s="3">
        <v>0</v>
      </c>
      <c r="I7854" s="9"/>
    </row>
    <row r="7855" spans="1:9">
      <c r="A7855" s="1" t="s">
        <v>1206</v>
      </c>
      <c r="B7855" s="1" t="s">
        <v>1225</v>
      </c>
      <c r="C7855" t="str">
        <f t="shared" si="122"/>
        <v xml:space="preserve"> </v>
      </c>
      <c r="D7855" s="1">
        <v>0</v>
      </c>
      <c r="E7855" s="1">
        <v>0</v>
      </c>
      <c r="F7855" s="1" t="s">
        <v>1226</v>
      </c>
      <c r="G7855" s="3"/>
      <c r="H7855" s="3">
        <v>0</v>
      </c>
      <c r="I7855" s="9"/>
    </row>
    <row r="7856" spans="1:9">
      <c r="A7856" t="s">
        <v>1206</v>
      </c>
      <c r="B7856" t="s">
        <v>1225</v>
      </c>
      <c r="C7856" t="str">
        <f t="shared" si="122"/>
        <v xml:space="preserve"> </v>
      </c>
      <c r="D7856">
        <v>0</v>
      </c>
      <c r="E7856">
        <v>0</v>
      </c>
      <c r="F7856" t="s">
        <v>1226</v>
      </c>
      <c r="G7856" s="3"/>
      <c r="H7856" s="3">
        <v>0</v>
      </c>
      <c r="I7856" s="9"/>
    </row>
    <row r="7857" spans="1:9">
      <c r="A7857" s="1" t="s">
        <v>1206</v>
      </c>
      <c r="B7857" s="1" t="s">
        <v>1225</v>
      </c>
      <c r="C7857" t="str">
        <f t="shared" si="122"/>
        <v xml:space="preserve"> </v>
      </c>
      <c r="D7857" s="1">
        <v>0</v>
      </c>
      <c r="E7857" s="1">
        <v>0</v>
      </c>
      <c r="F7857" s="1" t="s">
        <v>1226</v>
      </c>
      <c r="G7857" s="3"/>
      <c r="H7857" s="3">
        <v>0</v>
      </c>
      <c r="I7857" s="9"/>
    </row>
    <row r="7858" spans="1:9">
      <c r="A7858" t="s">
        <v>1206</v>
      </c>
      <c r="B7858" t="s">
        <v>1225</v>
      </c>
      <c r="C7858" t="str">
        <f t="shared" si="122"/>
        <v xml:space="preserve"> </v>
      </c>
      <c r="D7858">
        <v>0</v>
      </c>
      <c r="E7858">
        <v>0</v>
      </c>
      <c r="F7858" t="s">
        <v>1226</v>
      </c>
      <c r="G7858" s="3"/>
      <c r="H7858" s="3">
        <v>0</v>
      </c>
      <c r="I7858" s="9"/>
    </row>
    <row r="7859" spans="1:9">
      <c r="A7859" s="1" t="s">
        <v>1206</v>
      </c>
      <c r="B7859" s="1" t="s">
        <v>1225</v>
      </c>
      <c r="C7859" t="str">
        <f t="shared" si="122"/>
        <v xml:space="preserve"> </v>
      </c>
      <c r="D7859" s="1">
        <v>0</v>
      </c>
      <c r="E7859" s="1">
        <v>0</v>
      </c>
      <c r="F7859" s="1" t="s">
        <v>1226</v>
      </c>
      <c r="G7859" s="3"/>
      <c r="H7859" s="3">
        <v>0</v>
      </c>
      <c r="I7859" s="9"/>
    </row>
    <row r="7860" spans="1:9">
      <c r="A7860" t="s">
        <v>1206</v>
      </c>
      <c r="B7860" t="s">
        <v>1225</v>
      </c>
      <c r="C7860" t="str">
        <f t="shared" si="122"/>
        <v xml:space="preserve"> </v>
      </c>
      <c r="D7860">
        <v>0</v>
      </c>
      <c r="E7860">
        <v>0</v>
      </c>
      <c r="F7860" t="s">
        <v>1226</v>
      </c>
      <c r="G7860" s="3"/>
      <c r="H7860" s="3">
        <v>0</v>
      </c>
      <c r="I7860" s="9"/>
    </row>
    <row r="7861" spans="1:9">
      <c r="A7861" s="1" t="s">
        <v>1206</v>
      </c>
      <c r="B7861" s="1" t="s">
        <v>1225</v>
      </c>
      <c r="C7861" t="str">
        <f t="shared" si="122"/>
        <v xml:space="preserve"> </v>
      </c>
      <c r="D7861" s="1">
        <v>0</v>
      </c>
      <c r="E7861" s="1">
        <v>0</v>
      </c>
      <c r="F7861" s="1" t="s">
        <v>1226</v>
      </c>
      <c r="G7861" s="3"/>
      <c r="H7861" s="3">
        <v>0</v>
      </c>
      <c r="I7861" s="9"/>
    </row>
    <row r="7862" spans="1:9">
      <c r="A7862" t="s">
        <v>1206</v>
      </c>
      <c r="B7862" t="s">
        <v>1225</v>
      </c>
      <c r="C7862" t="str">
        <f t="shared" si="122"/>
        <v xml:space="preserve"> </v>
      </c>
      <c r="D7862">
        <v>0</v>
      </c>
      <c r="E7862">
        <v>0</v>
      </c>
      <c r="F7862" t="s">
        <v>1226</v>
      </c>
      <c r="G7862" s="3"/>
      <c r="H7862" s="3">
        <v>0</v>
      </c>
      <c r="I7862" s="9"/>
    </row>
    <row r="7863" spans="1:9">
      <c r="A7863" s="1" t="s">
        <v>1206</v>
      </c>
      <c r="B7863" s="1" t="s">
        <v>1225</v>
      </c>
      <c r="C7863" t="str">
        <f t="shared" si="122"/>
        <v xml:space="preserve"> </v>
      </c>
      <c r="D7863" s="1">
        <v>0</v>
      </c>
      <c r="E7863" s="1">
        <v>0</v>
      </c>
      <c r="F7863" s="1" t="s">
        <v>1226</v>
      </c>
      <c r="G7863" s="3"/>
      <c r="H7863" s="3">
        <v>0</v>
      </c>
      <c r="I7863" s="9"/>
    </row>
    <row r="7864" spans="1:9">
      <c r="A7864" t="s">
        <v>1206</v>
      </c>
      <c r="B7864" t="s">
        <v>1225</v>
      </c>
      <c r="C7864" t="str">
        <f t="shared" si="122"/>
        <v xml:space="preserve"> </v>
      </c>
      <c r="D7864">
        <v>0</v>
      </c>
      <c r="E7864">
        <v>0</v>
      </c>
      <c r="F7864" t="s">
        <v>1226</v>
      </c>
      <c r="G7864" s="3"/>
      <c r="H7864" s="3">
        <v>0</v>
      </c>
      <c r="I7864" s="9"/>
    </row>
    <row r="7865" spans="1:9">
      <c r="A7865" s="1" t="s">
        <v>1206</v>
      </c>
      <c r="B7865" s="1" t="s">
        <v>1225</v>
      </c>
      <c r="C7865" t="str">
        <f t="shared" si="122"/>
        <v xml:space="preserve"> </v>
      </c>
      <c r="D7865" s="1">
        <v>0</v>
      </c>
      <c r="E7865" s="1">
        <v>0</v>
      </c>
      <c r="F7865" s="1" t="s">
        <v>1226</v>
      </c>
      <c r="G7865" s="3"/>
      <c r="H7865" s="3">
        <v>0</v>
      </c>
      <c r="I7865" s="9"/>
    </row>
    <row r="7866" spans="1:9">
      <c r="A7866" t="s">
        <v>1206</v>
      </c>
      <c r="B7866" t="s">
        <v>1225</v>
      </c>
      <c r="C7866" t="str">
        <f t="shared" si="122"/>
        <v>CNCG 67</v>
      </c>
      <c r="D7866">
        <v>0</v>
      </c>
      <c r="E7866">
        <v>0</v>
      </c>
      <c r="F7866" t="s">
        <v>1226</v>
      </c>
      <c r="G7866" t="s">
        <v>15</v>
      </c>
      <c r="H7866" s="2">
        <f>H7850-SUMIF(G7851:G7865,"&lt;&gt;",H7851:H7865)</f>
        <v>196</v>
      </c>
    </row>
    <row r="7867" spans="1:9">
      <c r="A7867" s="1"/>
      <c r="B7867" s="1"/>
      <c r="C7867" t="str">
        <f t="shared" si="122"/>
        <v xml:space="preserve"> </v>
      </c>
      <c r="D7867" s="1"/>
      <c r="E7867" s="1"/>
      <c r="F7867" s="1"/>
      <c r="G7867" s="1"/>
      <c r="H7867" s="1"/>
      <c r="I7867" s="43"/>
    </row>
    <row r="7868" spans="1:9">
      <c r="A7868" t="s">
        <v>1206</v>
      </c>
      <c r="B7868" t="s">
        <v>1227</v>
      </c>
      <c r="C7868" t="str">
        <f t="shared" si="122"/>
        <v xml:space="preserve"> </v>
      </c>
      <c r="D7868">
        <v>0</v>
      </c>
      <c r="E7868">
        <v>0</v>
      </c>
      <c r="F7868" t="s">
        <v>1228</v>
      </c>
      <c r="G7868" t="s">
        <v>13</v>
      </c>
      <c r="H7868" s="2">
        <f>VLOOKUP(B7868,'uc_2024-25'!D:U, 18, FALSE)</f>
        <v>117</v>
      </c>
      <c r="I7868" s="9"/>
    </row>
    <row r="7869" spans="1:9">
      <c r="A7869" s="1" t="s">
        <v>1206</v>
      </c>
      <c r="B7869" s="1" t="s">
        <v>1227</v>
      </c>
      <c r="C7869" t="str">
        <f t="shared" si="122"/>
        <v xml:space="preserve"> </v>
      </c>
      <c r="D7869" s="1">
        <v>0</v>
      </c>
      <c r="E7869" s="1">
        <v>0</v>
      </c>
      <c r="F7869" s="1" t="s">
        <v>1228</v>
      </c>
      <c r="G7869" s="4" t="str">
        <f>VLOOKUP(B7868,'uc_2024-25'!D:AB, 25, FALSE)</f>
        <v>Paula Cristina Santana Paredes</v>
      </c>
      <c r="H7869" s="3">
        <v>0</v>
      </c>
      <c r="I7869" s="9"/>
    </row>
    <row r="7870" spans="1:9">
      <c r="A7870" t="s">
        <v>1206</v>
      </c>
      <c r="B7870" t="s">
        <v>1227</v>
      </c>
      <c r="C7870" t="str">
        <f t="shared" si="122"/>
        <v xml:space="preserve"> </v>
      </c>
      <c r="D7870">
        <v>0</v>
      </c>
      <c r="E7870">
        <v>0</v>
      </c>
      <c r="F7870" t="s">
        <v>1228</v>
      </c>
      <c r="G7870" s="3"/>
      <c r="H7870" s="3">
        <v>0</v>
      </c>
      <c r="I7870" s="9"/>
    </row>
    <row r="7871" spans="1:9">
      <c r="A7871" s="1" t="s">
        <v>1206</v>
      </c>
      <c r="B7871" s="1" t="s">
        <v>1227</v>
      </c>
      <c r="C7871" t="str">
        <f t="shared" si="122"/>
        <v xml:space="preserve"> </v>
      </c>
      <c r="D7871" s="1">
        <v>0</v>
      </c>
      <c r="E7871" s="1">
        <v>0</v>
      </c>
      <c r="F7871" s="1" t="s">
        <v>1228</v>
      </c>
      <c r="G7871" s="3"/>
      <c r="H7871" s="3">
        <v>0</v>
      </c>
      <c r="I7871" s="9"/>
    </row>
    <row r="7872" spans="1:9">
      <c r="A7872" t="s">
        <v>1206</v>
      </c>
      <c r="B7872" t="s">
        <v>1227</v>
      </c>
      <c r="C7872" t="str">
        <f t="shared" si="122"/>
        <v xml:space="preserve"> </v>
      </c>
      <c r="D7872">
        <v>0</v>
      </c>
      <c r="E7872">
        <v>0</v>
      </c>
      <c r="F7872" t="s">
        <v>1228</v>
      </c>
      <c r="G7872" s="3"/>
      <c r="H7872" s="3">
        <v>0</v>
      </c>
      <c r="I7872" s="9"/>
    </row>
    <row r="7873" spans="1:9">
      <c r="A7873" s="1" t="s">
        <v>1206</v>
      </c>
      <c r="B7873" s="1" t="s">
        <v>1227</v>
      </c>
      <c r="C7873" t="str">
        <f t="shared" si="122"/>
        <v xml:space="preserve"> </v>
      </c>
      <c r="D7873" s="1">
        <v>0</v>
      </c>
      <c r="E7873" s="1">
        <v>0</v>
      </c>
      <c r="F7873" s="1" t="s">
        <v>1228</v>
      </c>
      <c r="G7873" s="3"/>
      <c r="H7873" s="3">
        <v>0</v>
      </c>
      <c r="I7873" s="9"/>
    </row>
    <row r="7874" spans="1:9">
      <c r="A7874" t="s">
        <v>1206</v>
      </c>
      <c r="B7874" t="s">
        <v>1227</v>
      </c>
      <c r="C7874" t="str">
        <f t="shared" si="122"/>
        <v xml:space="preserve"> </v>
      </c>
      <c r="D7874">
        <v>0</v>
      </c>
      <c r="E7874">
        <v>0</v>
      </c>
      <c r="F7874" t="s">
        <v>1228</v>
      </c>
      <c r="G7874" s="3"/>
      <c r="H7874" s="3">
        <v>0</v>
      </c>
      <c r="I7874" s="9"/>
    </row>
    <row r="7875" spans="1:9">
      <c r="A7875" s="1" t="s">
        <v>1206</v>
      </c>
      <c r="B7875" s="1" t="s">
        <v>1227</v>
      </c>
      <c r="C7875" t="str">
        <f t="shared" ref="C7875:C7938" si="123">IF(G7875="Em falta (positivo); A mais (negativo):",B7875," ")</f>
        <v xml:space="preserve"> </v>
      </c>
      <c r="D7875" s="1">
        <v>0</v>
      </c>
      <c r="E7875" s="1">
        <v>0</v>
      </c>
      <c r="F7875" s="1" t="s">
        <v>1228</v>
      </c>
      <c r="G7875" s="3"/>
      <c r="H7875" s="3">
        <v>0</v>
      </c>
      <c r="I7875" s="9"/>
    </row>
    <row r="7876" spans="1:9">
      <c r="A7876" t="s">
        <v>1206</v>
      </c>
      <c r="B7876" t="s">
        <v>1227</v>
      </c>
      <c r="C7876" t="str">
        <f t="shared" si="123"/>
        <v xml:space="preserve"> </v>
      </c>
      <c r="D7876">
        <v>0</v>
      </c>
      <c r="E7876">
        <v>0</v>
      </c>
      <c r="F7876" t="s">
        <v>1228</v>
      </c>
      <c r="G7876" s="3"/>
      <c r="H7876" s="3">
        <v>0</v>
      </c>
      <c r="I7876" s="9"/>
    </row>
    <row r="7877" spans="1:9">
      <c r="A7877" s="1" t="s">
        <v>1206</v>
      </c>
      <c r="B7877" s="1" t="s">
        <v>1227</v>
      </c>
      <c r="C7877" t="str">
        <f t="shared" si="123"/>
        <v xml:space="preserve"> </v>
      </c>
      <c r="D7877" s="1">
        <v>0</v>
      </c>
      <c r="E7877" s="1">
        <v>0</v>
      </c>
      <c r="F7877" s="1" t="s">
        <v>1228</v>
      </c>
      <c r="G7877" s="3"/>
      <c r="H7877" s="3">
        <v>0</v>
      </c>
      <c r="I7877" s="9"/>
    </row>
    <row r="7878" spans="1:9">
      <c r="A7878" t="s">
        <v>1206</v>
      </c>
      <c r="B7878" t="s">
        <v>1227</v>
      </c>
      <c r="C7878" t="str">
        <f t="shared" si="123"/>
        <v xml:space="preserve"> </v>
      </c>
      <c r="D7878">
        <v>0</v>
      </c>
      <c r="E7878">
        <v>0</v>
      </c>
      <c r="F7878" t="s">
        <v>1228</v>
      </c>
      <c r="G7878" s="3"/>
      <c r="H7878" s="3">
        <v>0</v>
      </c>
      <c r="I7878" s="9"/>
    </row>
    <row r="7879" spans="1:9">
      <c r="A7879" s="1" t="s">
        <v>1206</v>
      </c>
      <c r="B7879" s="1" t="s">
        <v>1227</v>
      </c>
      <c r="C7879" t="str">
        <f t="shared" si="123"/>
        <v xml:space="preserve"> </v>
      </c>
      <c r="D7879" s="1">
        <v>0</v>
      </c>
      <c r="E7879" s="1">
        <v>0</v>
      </c>
      <c r="F7879" s="1" t="s">
        <v>1228</v>
      </c>
      <c r="G7879" s="3"/>
      <c r="H7879" s="3">
        <v>0</v>
      </c>
      <c r="I7879" s="9"/>
    </row>
    <row r="7880" spans="1:9">
      <c r="A7880" t="s">
        <v>1206</v>
      </c>
      <c r="B7880" t="s">
        <v>1227</v>
      </c>
      <c r="C7880" t="str">
        <f t="shared" si="123"/>
        <v xml:space="preserve"> </v>
      </c>
      <c r="D7880">
        <v>0</v>
      </c>
      <c r="E7880">
        <v>0</v>
      </c>
      <c r="F7880" t="s">
        <v>1228</v>
      </c>
      <c r="G7880" s="3"/>
      <c r="H7880" s="3">
        <v>0</v>
      </c>
      <c r="I7880" s="9"/>
    </row>
    <row r="7881" spans="1:9">
      <c r="A7881" s="1" t="s">
        <v>1206</v>
      </c>
      <c r="B7881" s="1" t="s">
        <v>1227</v>
      </c>
      <c r="C7881" t="str">
        <f t="shared" si="123"/>
        <v xml:space="preserve"> </v>
      </c>
      <c r="D7881" s="1">
        <v>0</v>
      </c>
      <c r="E7881" s="1">
        <v>0</v>
      </c>
      <c r="F7881" s="1" t="s">
        <v>1228</v>
      </c>
      <c r="G7881" s="3"/>
      <c r="H7881" s="3">
        <v>0</v>
      </c>
      <c r="I7881" s="9"/>
    </row>
    <row r="7882" spans="1:9">
      <c r="A7882" t="s">
        <v>1206</v>
      </c>
      <c r="B7882" t="s">
        <v>1227</v>
      </c>
      <c r="C7882" t="str">
        <f t="shared" si="123"/>
        <v xml:space="preserve"> </v>
      </c>
      <c r="D7882">
        <v>0</v>
      </c>
      <c r="E7882">
        <v>0</v>
      </c>
      <c r="F7882" t="s">
        <v>1228</v>
      </c>
      <c r="G7882" s="3"/>
      <c r="H7882" s="3">
        <v>0</v>
      </c>
      <c r="I7882" s="9"/>
    </row>
    <row r="7883" spans="1:9">
      <c r="A7883" s="1" t="s">
        <v>1206</v>
      </c>
      <c r="B7883" s="1" t="s">
        <v>1227</v>
      </c>
      <c r="C7883" t="str">
        <f t="shared" si="123"/>
        <v xml:space="preserve"> </v>
      </c>
      <c r="D7883" s="1">
        <v>0</v>
      </c>
      <c r="E7883" s="1">
        <v>0</v>
      </c>
      <c r="F7883" s="1" t="s">
        <v>1228</v>
      </c>
      <c r="G7883" s="3"/>
      <c r="H7883" s="3">
        <v>0</v>
      </c>
      <c r="I7883" s="9"/>
    </row>
    <row r="7884" spans="1:9">
      <c r="A7884" t="s">
        <v>1206</v>
      </c>
      <c r="B7884" t="s">
        <v>1227</v>
      </c>
      <c r="C7884" t="str">
        <f t="shared" si="123"/>
        <v>CNCG 53</v>
      </c>
      <c r="D7884">
        <v>0</v>
      </c>
      <c r="E7884">
        <v>0</v>
      </c>
      <c r="F7884" t="s">
        <v>1228</v>
      </c>
      <c r="G7884" t="s">
        <v>15</v>
      </c>
      <c r="H7884" s="2">
        <f>H7868-SUMIF(G7869:G7883,"&lt;&gt;",H7869:H7883)</f>
        <v>117</v>
      </c>
    </row>
    <row r="7885" spans="1:9">
      <c r="A7885" s="1"/>
      <c r="B7885" s="1"/>
      <c r="C7885" t="str">
        <f t="shared" si="123"/>
        <v xml:space="preserve"> </v>
      </c>
      <c r="D7885" s="1"/>
      <c r="E7885" s="1"/>
      <c r="F7885" s="1"/>
      <c r="G7885" s="1"/>
      <c r="H7885" s="1"/>
      <c r="I7885" s="43"/>
    </row>
    <row r="7886" spans="1:9">
      <c r="A7886" t="s">
        <v>1203</v>
      </c>
      <c r="B7886" t="s">
        <v>1229</v>
      </c>
      <c r="C7886" t="str">
        <f t="shared" si="123"/>
        <v xml:space="preserve"> </v>
      </c>
      <c r="D7886">
        <v>0</v>
      </c>
      <c r="E7886">
        <v>0</v>
      </c>
      <c r="F7886" t="s">
        <v>1230</v>
      </c>
      <c r="G7886" t="s">
        <v>13</v>
      </c>
      <c r="H7886" s="2">
        <f>VLOOKUP(B7886,'uc_2024-25'!D:U, 18, FALSE)</f>
        <v>9</v>
      </c>
      <c r="I7886" s="9"/>
    </row>
    <row r="7887" spans="1:9">
      <c r="A7887" s="1" t="s">
        <v>1203</v>
      </c>
      <c r="B7887" s="1" t="s">
        <v>1229</v>
      </c>
      <c r="C7887" t="str">
        <f t="shared" si="123"/>
        <v xml:space="preserve"> </v>
      </c>
      <c r="D7887" s="1">
        <v>0</v>
      </c>
      <c r="E7887" s="1">
        <v>0</v>
      </c>
      <c r="F7887" s="1" t="s">
        <v>1230</v>
      </c>
      <c r="G7887" s="4">
        <f>VLOOKUP(B7886,'uc_2024-25'!D:AB, 25, FALSE)</f>
        <v>0</v>
      </c>
      <c r="H7887" s="3">
        <v>0</v>
      </c>
      <c r="I7887" s="9"/>
    </row>
    <row r="7888" spans="1:9">
      <c r="A7888" t="s">
        <v>1203</v>
      </c>
      <c r="B7888" t="s">
        <v>1229</v>
      </c>
      <c r="C7888" t="str">
        <f t="shared" si="123"/>
        <v xml:space="preserve"> </v>
      </c>
      <c r="D7888">
        <v>0</v>
      </c>
      <c r="E7888">
        <v>0</v>
      </c>
      <c r="F7888" t="s">
        <v>1230</v>
      </c>
      <c r="G7888" s="3"/>
      <c r="H7888" s="3">
        <v>0</v>
      </c>
      <c r="I7888" s="9"/>
    </row>
    <row r="7889" spans="1:9">
      <c r="A7889" s="1" t="s">
        <v>1203</v>
      </c>
      <c r="B7889" s="1" t="s">
        <v>1229</v>
      </c>
      <c r="C7889" t="str">
        <f t="shared" si="123"/>
        <v xml:space="preserve"> </v>
      </c>
      <c r="D7889" s="1">
        <v>0</v>
      </c>
      <c r="E7889" s="1">
        <v>0</v>
      </c>
      <c r="F7889" s="1" t="s">
        <v>1230</v>
      </c>
      <c r="G7889" s="3"/>
      <c r="H7889" s="3">
        <v>0</v>
      </c>
      <c r="I7889" s="9"/>
    </row>
    <row r="7890" spans="1:9">
      <c r="A7890" t="s">
        <v>1203</v>
      </c>
      <c r="B7890" t="s">
        <v>1229</v>
      </c>
      <c r="C7890" t="str">
        <f t="shared" si="123"/>
        <v xml:space="preserve"> </v>
      </c>
      <c r="D7890">
        <v>0</v>
      </c>
      <c r="E7890">
        <v>0</v>
      </c>
      <c r="F7890" t="s">
        <v>1230</v>
      </c>
      <c r="G7890" s="3"/>
      <c r="H7890" s="3">
        <v>0</v>
      </c>
      <c r="I7890" s="9"/>
    </row>
    <row r="7891" spans="1:9">
      <c r="A7891" s="1" t="s">
        <v>1203</v>
      </c>
      <c r="B7891" s="1" t="s">
        <v>1229</v>
      </c>
      <c r="C7891" t="str">
        <f t="shared" si="123"/>
        <v xml:space="preserve"> </v>
      </c>
      <c r="D7891" s="1">
        <v>0</v>
      </c>
      <c r="E7891" s="1">
        <v>0</v>
      </c>
      <c r="F7891" s="1" t="s">
        <v>1230</v>
      </c>
      <c r="G7891" s="3"/>
      <c r="H7891" s="3">
        <v>0</v>
      </c>
      <c r="I7891" s="9"/>
    </row>
    <row r="7892" spans="1:9">
      <c r="A7892" t="s">
        <v>1203</v>
      </c>
      <c r="B7892" t="s">
        <v>1229</v>
      </c>
      <c r="C7892" t="str">
        <f t="shared" si="123"/>
        <v xml:space="preserve"> </v>
      </c>
      <c r="D7892">
        <v>0</v>
      </c>
      <c r="E7892">
        <v>0</v>
      </c>
      <c r="F7892" t="s">
        <v>1230</v>
      </c>
      <c r="G7892" s="3"/>
      <c r="H7892" s="3">
        <v>0</v>
      </c>
      <c r="I7892" s="9"/>
    </row>
    <row r="7893" spans="1:9">
      <c r="A7893" s="1" t="s">
        <v>1203</v>
      </c>
      <c r="B7893" s="1" t="s">
        <v>1229</v>
      </c>
      <c r="C7893" t="str">
        <f t="shared" si="123"/>
        <v xml:space="preserve"> </v>
      </c>
      <c r="D7893" s="1">
        <v>0</v>
      </c>
      <c r="E7893" s="1">
        <v>0</v>
      </c>
      <c r="F7893" s="1" t="s">
        <v>1230</v>
      </c>
      <c r="G7893" s="3"/>
      <c r="H7893" s="3">
        <v>0</v>
      </c>
      <c r="I7893" s="9"/>
    </row>
    <row r="7894" spans="1:9">
      <c r="A7894" t="s">
        <v>1203</v>
      </c>
      <c r="B7894" t="s">
        <v>1229</v>
      </c>
      <c r="C7894" t="str">
        <f t="shared" si="123"/>
        <v xml:space="preserve"> </v>
      </c>
      <c r="D7894">
        <v>0</v>
      </c>
      <c r="E7894">
        <v>0</v>
      </c>
      <c r="F7894" t="s">
        <v>1230</v>
      </c>
      <c r="G7894" s="3"/>
      <c r="H7894" s="3">
        <v>0</v>
      </c>
      <c r="I7894" s="9"/>
    </row>
    <row r="7895" spans="1:9">
      <c r="A7895" s="1" t="s">
        <v>1203</v>
      </c>
      <c r="B7895" s="1" t="s">
        <v>1229</v>
      </c>
      <c r="C7895" t="str">
        <f t="shared" si="123"/>
        <v xml:space="preserve"> </v>
      </c>
      <c r="D7895" s="1">
        <v>0</v>
      </c>
      <c r="E7895" s="1">
        <v>0</v>
      </c>
      <c r="F7895" s="1" t="s">
        <v>1230</v>
      </c>
      <c r="G7895" s="3"/>
      <c r="H7895" s="3">
        <v>0</v>
      </c>
      <c r="I7895" s="9"/>
    </row>
    <row r="7896" spans="1:9">
      <c r="A7896" t="s">
        <v>1203</v>
      </c>
      <c r="B7896" t="s">
        <v>1229</v>
      </c>
      <c r="C7896" t="str">
        <f t="shared" si="123"/>
        <v xml:space="preserve"> </v>
      </c>
      <c r="D7896">
        <v>0</v>
      </c>
      <c r="E7896">
        <v>0</v>
      </c>
      <c r="F7896" t="s">
        <v>1230</v>
      </c>
      <c r="G7896" s="3"/>
      <c r="H7896" s="3">
        <v>0</v>
      </c>
      <c r="I7896" s="9"/>
    </row>
    <row r="7897" spans="1:9">
      <c r="A7897" s="1" t="s">
        <v>1203</v>
      </c>
      <c r="B7897" s="1" t="s">
        <v>1229</v>
      </c>
      <c r="C7897" t="str">
        <f t="shared" si="123"/>
        <v xml:space="preserve"> </v>
      </c>
      <c r="D7897" s="1">
        <v>0</v>
      </c>
      <c r="E7897" s="1">
        <v>0</v>
      </c>
      <c r="F7897" s="1" t="s">
        <v>1230</v>
      </c>
      <c r="G7897" s="3"/>
      <c r="H7897" s="3">
        <v>0</v>
      </c>
      <c r="I7897" s="9"/>
    </row>
    <row r="7898" spans="1:9">
      <c r="A7898" t="s">
        <v>1203</v>
      </c>
      <c r="B7898" t="s">
        <v>1229</v>
      </c>
      <c r="C7898" t="str">
        <f t="shared" si="123"/>
        <v xml:space="preserve"> </v>
      </c>
      <c r="D7898">
        <v>0</v>
      </c>
      <c r="E7898">
        <v>0</v>
      </c>
      <c r="F7898" t="s">
        <v>1230</v>
      </c>
      <c r="G7898" s="3"/>
      <c r="H7898" s="3">
        <v>0</v>
      </c>
      <c r="I7898" s="9"/>
    </row>
    <row r="7899" spans="1:9">
      <c r="A7899" s="1" t="s">
        <v>1203</v>
      </c>
      <c r="B7899" s="1" t="s">
        <v>1229</v>
      </c>
      <c r="C7899" t="str">
        <f t="shared" si="123"/>
        <v xml:space="preserve"> </v>
      </c>
      <c r="D7899" s="1">
        <v>0</v>
      </c>
      <c r="E7899" s="1">
        <v>0</v>
      </c>
      <c r="F7899" s="1" t="s">
        <v>1230</v>
      </c>
      <c r="G7899" s="3"/>
      <c r="H7899" s="3">
        <v>0</v>
      </c>
      <c r="I7899" s="9"/>
    </row>
    <row r="7900" spans="1:9">
      <c r="A7900" t="s">
        <v>1203</v>
      </c>
      <c r="B7900" t="s">
        <v>1229</v>
      </c>
      <c r="C7900" t="str">
        <f t="shared" si="123"/>
        <v xml:space="preserve"> </v>
      </c>
      <c r="D7900">
        <v>0</v>
      </c>
      <c r="E7900">
        <v>0</v>
      </c>
      <c r="F7900" t="s">
        <v>1230</v>
      </c>
      <c r="G7900" s="3"/>
      <c r="H7900" s="3">
        <v>0</v>
      </c>
      <c r="I7900" s="9"/>
    </row>
    <row r="7901" spans="1:9">
      <c r="A7901" s="1" t="s">
        <v>1203</v>
      </c>
      <c r="B7901" s="1" t="s">
        <v>1229</v>
      </c>
      <c r="C7901" t="str">
        <f t="shared" si="123"/>
        <v xml:space="preserve"> </v>
      </c>
      <c r="D7901" s="1">
        <v>0</v>
      </c>
      <c r="E7901" s="1">
        <v>0</v>
      </c>
      <c r="F7901" s="1" t="s">
        <v>1230</v>
      </c>
      <c r="G7901" s="3"/>
      <c r="H7901" s="3">
        <v>0</v>
      </c>
      <c r="I7901" s="9"/>
    </row>
    <row r="7902" spans="1:9">
      <c r="A7902" t="s">
        <v>1203</v>
      </c>
      <c r="B7902" t="s">
        <v>1229</v>
      </c>
      <c r="C7902" t="str">
        <f t="shared" si="123"/>
        <v>CNCG 75</v>
      </c>
      <c r="D7902">
        <v>0</v>
      </c>
      <c r="E7902">
        <v>0</v>
      </c>
      <c r="F7902" t="s">
        <v>1230</v>
      </c>
      <c r="G7902" t="s">
        <v>15</v>
      </c>
      <c r="H7902" s="2">
        <f>H7886-SUMIF(G7887:G7901,"&lt;&gt;",H7887:H7901)</f>
        <v>9</v>
      </c>
    </row>
    <row r="7903" spans="1:9">
      <c r="A7903" s="1"/>
      <c r="B7903" s="1"/>
      <c r="C7903" t="str">
        <f t="shared" si="123"/>
        <v xml:space="preserve"> </v>
      </c>
      <c r="D7903" s="1"/>
      <c r="E7903" s="1"/>
      <c r="F7903" s="1"/>
      <c r="G7903" s="1"/>
      <c r="H7903" s="1"/>
      <c r="I7903" s="43"/>
    </row>
    <row r="7904" spans="1:9">
      <c r="A7904" t="s">
        <v>1206</v>
      </c>
      <c r="B7904" t="s">
        <v>1231</v>
      </c>
      <c r="C7904" t="str">
        <f t="shared" si="123"/>
        <v xml:space="preserve"> </v>
      </c>
      <c r="D7904">
        <v>0</v>
      </c>
      <c r="E7904">
        <v>0</v>
      </c>
      <c r="F7904" t="s">
        <v>1232</v>
      </c>
      <c r="G7904" t="s">
        <v>13</v>
      </c>
      <c r="H7904" s="2">
        <f>VLOOKUP(B7904,'uc_2024-25'!D:U, 18, FALSE)</f>
        <v>35</v>
      </c>
      <c r="I7904" s="9"/>
    </row>
    <row r="7905" spans="1:9">
      <c r="A7905" s="1" t="s">
        <v>1206</v>
      </c>
      <c r="B7905" s="1" t="s">
        <v>1231</v>
      </c>
      <c r="C7905" t="str">
        <f t="shared" si="123"/>
        <v xml:space="preserve"> </v>
      </c>
      <c r="D7905" s="1">
        <v>0</v>
      </c>
      <c r="E7905" s="1">
        <v>0</v>
      </c>
      <c r="F7905" s="1" t="s">
        <v>1232</v>
      </c>
      <c r="G7905" s="4">
        <f>VLOOKUP(B7904,'uc_2024-25'!D:AB, 25, FALSE)</f>
        <v>0</v>
      </c>
      <c r="H7905" s="3">
        <v>0</v>
      </c>
      <c r="I7905" s="9"/>
    </row>
    <row r="7906" spans="1:9">
      <c r="A7906" t="s">
        <v>1206</v>
      </c>
      <c r="B7906" t="s">
        <v>1231</v>
      </c>
      <c r="C7906" t="str">
        <f t="shared" si="123"/>
        <v xml:space="preserve"> </v>
      </c>
      <c r="D7906">
        <v>0</v>
      </c>
      <c r="E7906">
        <v>0</v>
      </c>
      <c r="F7906" t="s">
        <v>1232</v>
      </c>
      <c r="G7906" s="3"/>
      <c r="H7906" s="3">
        <v>0</v>
      </c>
      <c r="I7906" s="9"/>
    </row>
    <row r="7907" spans="1:9">
      <c r="A7907" s="1" t="s">
        <v>1206</v>
      </c>
      <c r="B7907" s="1" t="s">
        <v>1231</v>
      </c>
      <c r="C7907" t="str">
        <f t="shared" si="123"/>
        <v xml:space="preserve"> </v>
      </c>
      <c r="D7907" s="1">
        <v>0</v>
      </c>
      <c r="E7907" s="1">
        <v>0</v>
      </c>
      <c r="F7907" s="1" t="s">
        <v>1232</v>
      </c>
      <c r="G7907" s="3"/>
      <c r="H7907" s="3">
        <v>0</v>
      </c>
      <c r="I7907" s="9"/>
    </row>
    <row r="7908" spans="1:9">
      <c r="A7908" t="s">
        <v>1206</v>
      </c>
      <c r="B7908" t="s">
        <v>1231</v>
      </c>
      <c r="C7908" t="str">
        <f t="shared" si="123"/>
        <v xml:space="preserve"> </v>
      </c>
      <c r="D7908">
        <v>0</v>
      </c>
      <c r="E7908">
        <v>0</v>
      </c>
      <c r="F7908" t="s">
        <v>1232</v>
      </c>
      <c r="G7908" s="3"/>
      <c r="H7908" s="3">
        <v>0</v>
      </c>
      <c r="I7908" s="9"/>
    </row>
    <row r="7909" spans="1:9">
      <c r="A7909" s="1" t="s">
        <v>1206</v>
      </c>
      <c r="B7909" s="1" t="s">
        <v>1231</v>
      </c>
      <c r="C7909" t="str">
        <f t="shared" si="123"/>
        <v xml:space="preserve"> </v>
      </c>
      <c r="D7909" s="1">
        <v>0</v>
      </c>
      <c r="E7909" s="1">
        <v>0</v>
      </c>
      <c r="F7909" s="1" t="s">
        <v>1232</v>
      </c>
      <c r="G7909" s="3"/>
      <c r="H7909" s="3">
        <v>0</v>
      </c>
      <c r="I7909" s="9"/>
    </row>
    <row r="7910" spans="1:9">
      <c r="A7910" t="s">
        <v>1206</v>
      </c>
      <c r="B7910" t="s">
        <v>1231</v>
      </c>
      <c r="C7910" t="str">
        <f t="shared" si="123"/>
        <v xml:space="preserve"> </v>
      </c>
      <c r="D7910">
        <v>0</v>
      </c>
      <c r="E7910">
        <v>0</v>
      </c>
      <c r="F7910" t="s">
        <v>1232</v>
      </c>
      <c r="G7910" s="3"/>
      <c r="H7910" s="3">
        <v>0</v>
      </c>
      <c r="I7910" s="9"/>
    </row>
    <row r="7911" spans="1:9">
      <c r="A7911" s="1" t="s">
        <v>1206</v>
      </c>
      <c r="B7911" s="1" t="s">
        <v>1231</v>
      </c>
      <c r="C7911" t="str">
        <f t="shared" si="123"/>
        <v xml:space="preserve"> </v>
      </c>
      <c r="D7911" s="1">
        <v>0</v>
      </c>
      <c r="E7911" s="1">
        <v>0</v>
      </c>
      <c r="F7911" s="1" t="s">
        <v>1232</v>
      </c>
      <c r="G7911" s="3"/>
      <c r="H7911" s="3">
        <v>0</v>
      </c>
      <c r="I7911" s="9"/>
    </row>
    <row r="7912" spans="1:9">
      <c r="A7912" t="s">
        <v>1206</v>
      </c>
      <c r="B7912" t="s">
        <v>1231</v>
      </c>
      <c r="C7912" t="str">
        <f t="shared" si="123"/>
        <v xml:space="preserve"> </v>
      </c>
      <c r="D7912">
        <v>0</v>
      </c>
      <c r="E7912">
        <v>0</v>
      </c>
      <c r="F7912" t="s">
        <v>1232</v>
      </c>
      <c r="G7912" s="3"/>
      <c r="H7912" s="3">
        <v>0</v>
      </c>
      <c r="I7912" s="9"/>
    </row>
    <row r="7913" spans="1:9">
      <c r="A7913" s="1" t="s">
        <v>1206</v>
      </c>
      <c r="B7913" s="1" t="s">
        <v>1231</v>
      </c>
      <c r="C7913" t="str">
        <f t="shared" si="123"/>
        <v xml:space="preserve"> </v>
      </c>
      <c r="D7913" s="1">
        <v>0</v>
      </c>
      <c r="E7913" s="1">
        <v>0</v>
      </c>
      <c r="F7913" s="1" t="s">
        <v>1232</v>
      </c>
      <c r="G7913" s="3"/>
      <c r="H7913" s="3">
        <v>0</v>
      </c>
      <c r="I7913" s="9"/>
    </row>
    <row r="7914" spans="1:9">
      <c r="A7914" t="s">
        <v>1206</v>
      </c>
      <c r="B7914" t="s">
        <v>1231</v>
      </c>
      <c r="C7914" t="str">
        <f t="shared" si="123"/>
        <v xml:space="preserve"> </v>
      </c>
      <c r="D7914">
        <v>0</v>
      </c>
      <c r="E7914">
        <v>0</v>
      </c>
      <c r="F7914" t="s">
        <v>1232</v>
      </c>
      <c r="G7914" s="3"/>
      <c r="H7914" s="3">
        <v>0</v>
      </c>
      <c r="I7914" s="9"/>
    </row>
    <row r="7915" spans="1:9">
      <c r="A7915" s="1" t="s">
        <v>1206</v>
      </c>
      <c r="B7915" s="1" t="s">
        <v>1231</v>
      </c>
      <c r="C7915" t="str">
        <f t="shared" si="123"/>
        <v xml:space="preserve"> </v>
      </c>
      <c r="D7915" s="1">
        <v>0</v>
      </c>
      <c r="E7915" s="1">
        <v>0</v>
      </c>
      <c r="F7915" s="1" t="s">
        <v>1232</v>
      </c>
      <c r="G7915" s="3"/>
      <c r="H7915" s="3">
        <v>0</v>
      </c>
      <c r="I7915" s="9"/>
    </row>
    <row r="7916" spans="1:9">
      <c r="A7916" t="s">
        <v>1206</v>
      </c>
      <c r="B7916" t="s">
        <v>1231</v>
      </c>
      <c r="C7916" t="str">
        <f t="shared" si="123"/>
        <v xml:space="preserve"> </v>
      </c>
      <c r="D7916">
        <v>0</v>
      </c>
      <c r="E7916">
        <v>0</v>
      </c>
      <c r="F7916" t="s">
        <v>1232</v>
      </c>
      <c r="G7916" s="3"/>
      <c r="H7916" s="3">
        <v>0</v>
      </c>
      <c r="I7916" s="9"/>
    </row>
    <row r="7917" spans="1:9">
      <c r="A7917" s="1" t="s">
        <v>1206</v>
      </c>
      <c r="B7917" s="1" t="s">
        <v>1231</v>
      </c>
      <c r="C7917" t="str">
        <f t="shared" si="123"/>
        <v xml:space="preserve"> </v>
      </c>
      <c r="D7917" s="1">
        <v>0</v>
      </c>
      <c r="E7917" s="1">
        <v>0</v>
      </c>
      <c r="F7917" s="1" t="s">
        <v>1232</v>
      </c>
      <c r="G7917" s="3"/>
      <c r="H7917" s="3">
        <v>0</v>
      </c>
      <c r="I7917" s="9"/>
    </row>
    <row r="7918" spans="1:9">
      <c r="A7918" t="s">
        <v>1206</v>
      </c>
      <c r="B7918" t="s">
        <v>1231</v>
      </c>
      <c r="C7918" t="str">
        <f t="shared" si="123"/>
        <v xml:space="preserve"> </v>
      </c>
      <c r="D7918">
        <v>0</v>
      </c>
      <c r="E7918">
        <v>0</v>
      </c>
      <c r="F7918" t="s">
        <v>1232</v>
      </c>
      <c r="G7918" s="3"/>
      <c r="H7918" s="3">
        <v>0</v>
      </c>
      <c r="I7918" s="9"/>
    </row>
    <row r="7919" spans="1:9">
      <c r="A7919" s="1" t="s">
        <v>1206</v>
      </c>
      <c r="B7919" s="1" t="s">
        <v>1231</v>
      </c>
      <c r="C7919" t="str">
        <f t="shared" si="123"/>
        <v xml:space="preserve"> </v>
      </c>
      <c r="D7919" s="1">
        <v>0</v>
      </c>
      <c r="E7919" s="1">
        <v>0</v>
      </c>
      <c r="F7919" s="1" t="s">
        <v>1232</v>
      </c>
      <c r="G7919" s="3"/>
      <c r="H7919" s="3">
        <v>0</v>
      </c>
      <c r="I7919" s="9"/>
    </row>
    <row r="7920" spans="1:9">
      <c r="A7920" t="s">
        <v>1206</v>
      </c>
      <c r="B7920" t="s">
        <v>1231</v>
      </c>
      <c r="C7920" t="str">
        <f t="shared" si="123"/>
        <v>CNCG 73</v>
      </c>
      <c r="D7920">
        <v>0</v>
      </c>
      <c r="E7920">
        <v>0</v>
      </c>
      <c r="F7920" t="s">
        <v>1232</v>
      </c>
      <c r="G7920" t="s">
        <v>15</v>
      </c>
      <c r="H7920" s="2">
        <f>H7904-SUMIF(G7905:G7919,"&lt;&gt;",H7905:H7919)</f>
        <v>35</v>
      </c>
    </row>
    <row r="7921" spans="1:9">
      <c r="A7921" s="1"/>
      <c r="B7921" s="1"/>
      <c r="C7921" t="str">
        <f t="shared" si="123"/>
        <v xml:space="preserve"> </v>
      </c>
      <c r="D7921" s="1"/>
      <c r="E7921" s="1"/>
      <c r="F7921" s="1"/>
      <c r="G7921" s="1"/>
      <c r="H7921" s="1"/>
      <c r="I7921" s="43"/>
    </row>
    <row r="7922" spans="1:9">
      <c r="A7922" t="s">
        <v>1203</v>
      </c>
      <c r="B7922" t="s">
        <v>1233</v>
      </c>
      <c r="C7922" t="str">
        <f t="shared" si="123"/>
        <v xml:space="preserve"> </v>
      </c>
      <c r="D7922">
        <v>0</v>
      </c>
      <c r="E7922">
        <v>0</v>
      </c>
      <c r="F7922" t="s">
        <v>1234</v>
      </c>
      <c r="G7922" t="s">
        <v>13</v>
      </c>
      <c r="H7922" s="2">
        <f>VLOOKUP(B7922,'uc_2024-25'!D:U, 18, FALSE)</f>
        <v>12</v>
      </c>
      <c r="I7922" s="9"/>
    </row>
    <row r="7923" spans="1:9">
      <c r="A7923" s="1" t="s">
        <v>1203</v>
      </c>
      <c r="B7923" s="1" t="s">
        <v>1233</v>
      </c>
      <c r="C7923" t="str">
        <f t="shared" si="123"/>
        <v xml:space="preserve"> </v>
      </c>
      <c r="D7923" s="1">
        <v>0</v>
      </c>
      <c r="E7923" s="1">
        <v>0</v>
      </c>
      <c r="F7923" s="1" t="s">
        <v>1234</v>
      </c>
      <c r="G7923" s="4" t="str">
        <f>VLOOKUP(B7922,'uc_2024-25'!D:AB, 25, FALSE)</f>
        <v>Maria Suzana Leitão Ferreira Dias Vicente</v>
      </c>
      <c r="H7923" s="3">
        <v>0</v>
      </c>
      <c r="I7923" s="9"/>
    </row>
    <row r="7924" spans="1:9">
      <c r="A7924" t="s">
        <v>1203</v>
      </c>
      <c r="B7924" t="s">
        <v>1233</v>
      </c>
      <c r="C7924" t="str">
        <f t="shared" si="123"/>
        <v xml:space="preserve"> </v>
      </c>
      <c r="D7924">
        <v>0</v>
      </c>
      <c r="E7924">
        <v>0</v>
      </c>
      <c r="F7924" t="s">
        <v>1234</v>
      </c>
      <c r="G7924" s="3"/>
      <c r="H7924" s="3">
        <v>0</v>
      </c>
      <c r="I7924" s="9"/>
    </row>
    <row r="7925" spans="1:9">
      <c r="A7925" s="1" t="s">
        <v>1203</v>
      </c>
      <c r="B7925" s="1" t="s">
        <v>1233</v>
      </c>
      <c r="C7925" t="str">
        <f t="shared" si="123"/>
        <v xml:space="preserve"> </v>
      </c>
      <c r="D7925" s="1">
        <v>0</v>
      </c>
      <c r="E7925" s="1">
        <v>0</v>
      </c>
      <c r="F7925" s="1" t="s">
        <v>1234</v>
      </c>
      <c r="G7925" s="3"/>
      <c r="H7925" s="3">
        <v>0</v>
      </c>
      <c r="I7925" s="9"/>
    </row>
    <row r="7926" spans="1:9">
      <c r="A7926" t="s">
        <v>1203</v>
      </c>
      <c r="B7926" t="s">
        <v>1233</v>
      </c>
      <c r="C7926" t="str">
        <f t="shared" si="123"/>
        <v xml:space="preserve"> </v>
      </c>
      <c r="D7926">
        <v>0</v>
      </c>
      <c r="E7926">
        <v>0</v>
      </c>
      <c r="F7926" t="s">
        <v>1234</v>
      </c>
      <c r="G7926" s="3"/>
      <c r="H7926" s="3">
        <v>0</v>
      </c>
      <c r="I7926" s="9"/>
    </row>
    <row r="7927" spans="1:9">
      <c r="A7927" s="1" t="s">
        <v>1203</v>
      </c>
      <c r="B7927" s="1" t="s">
        <v>1233</v>
      </c>
      <c r="C7927" t="str">
        <f t="shared" si="123"/>
        <v xml:space="preserve"> </v>
      </c>
      <c r="D7927" s="1">
        <v>0</v>
      </c>
      <c r="E7927" s="1">
        <v>0</v>
      </c>
      <c r="F7927" s="1" t="s">
        <v>1234</v>
      </c>
      <c r="G7927" s="3"/>
      <c r="H7927" s="3">
        <v>0</v>
      </c>
      <c r="I7927" s="9"/>
    </row>
    <row r="7928" spans="1:9">
      <c r="A7928" t="s">
        <v>1203</v>
      </c>
      <c r="B7928" t="s">
        <v>1233</v>
      </c>
      <c r="C7928" t="str">
        <f t="shared" si="123"/>
        <v xml:space="preserve"> </v>
      </c>
      <c r="D7928">
        <v>0</v>
      </c>
      <c r="E7928">
        <v>0</v>
      </c>
      <c r="F7928" t="s">
        <v>1234</v>
      </c>
      <c r="G7928" s="3"/>
      <c r="H7928" s="3">
        <v>0</v>
      </c>
      <c r="I7928" s="9"/>
    </row>
    <row r="7929" spans="1:9">
      <c r="A7929" s="1" t="s">
        <v>1203</v>
      </c>
      <c r="B7929" s="1" t="s">
        <v>1233</v>
      </c>
      <c r="C7929" t="str">
        <f t="shared" si="123"/>
        <v xml:space="preserve"> </v>
      </c>
      <c r="D7929" s="1">
        <v>0</v>
      </c>
      <c r="E7929" s="1">
        <v>0</v>
      </c>
      <c r="F7929" s="1" t="s">
        <v>1234</v>
      </c>
      <c r="G7929" s="3"/>
      <c r="H7929" s="3">
        <v>0</v>
      </c>
      <c r="I7929" s="9"/>
    </row>
    <row r="7930" spans="1:9">
      <c r="A7930" t="s">
        <v>1203</v>
      </c>
      <c r="B7930" t="s">
        <v>1233</v>
      </c>
      <c r="C7930" t="str">
        <f t="shared" si="123"/>
        <v xml:space="preserve"> </v>
      </c>
      <c r="D7930">
        <v>0</v>
      </c>
      <c r="E7930">
        <v>0</v>
      </c>
      <c r="F7930" t="s">
        <v>1234</v>
      </c>
      <c r="G7930" s="3"/>
      <c r="H7930" s="3">
        <v>0</v>
      </c>
      <c r="I7930" s="9"/>
    </row>
    <row r="7931" spans="1:9">
      <c r="A7931" s="1" t="s">
        <v>1203</v>
      </c>
      <c r="B7931" s="1" t="s">
        <v>1233</v>
      </c>
      <c r="C7931" t="str">
        <f t="shared" si="123"/>
        <v xml:space="preserve"> </v>
      </c>
      <c r="D7931" s="1">
        <v>0</v>
      </c>
      <c r="E7931" s="1">
        <v>0</v>
      </c>
      <c r="F7931" s="1" t="s">
        <v>1234</v>
      </c>
      <c r="G7931" s="3"/>
      <c r="H7931" s="3">
        <v>0</v>
      </c>
      <c r="I7931" s="9"/>
    </row>
    <row r="7932" spans="1:9">
      <c r="A7932" t="s">
        <v>1203</v>
      </c>
      <c r="B7932" t="s">
        <v>1233</v>
      </c>
      <c r="C7932" t="str">
        <f t="shared" si="123"/>
        <v xml:space="preserve"> </v>
      </c>
      <c r="D7932">
        <v>0</v>
      </c>
      <c r="E7932">
        <v>0</v>
      </c>
      <c r="F7932" t="s">
        <v>1234</v>
      </c>
      <c r="G7932" s="3"/>
      <c r="H7932" s="3">
        <v>0</v>
      </c>
      <c r="I7932" s="9"/>
    </row>
    <row r="7933" spans="1:9">
      <c r="A7933" s="1" t="s">
        <v>1203</v>
      </c>
      <c r="B7933" s="1" t="s">
        <v>1233</v>
      </c>
      <c r="C7933" t="str">
        <f t="shared" si="123"/>
        <v xml:space="preserve"> </v>
      </c>
      <c r="D7933" s="1">
        <v>0</v>
      </c>
      <c r="E7933" s="1">
        <v>0</v>
      </c>
      <c r="F7933" s="1" t="s">
        <v>1234</v>
      </c>
      <c r="G7933" s="3"/>
      <c r="H7933" s="3">
        <v>0</v>
      </c>
      <c r="I7933" s="9"/>
    </row>
    <row r="7934" spans="1:9">
      <c r="A7934" t="s">
        <v>1203</v>
      </c>
      <c r="B7934" t="s">
        <v>1233</v>
      </c>
      <c r="C7934" t="str">
        <f t="shared" si="123"/>
        <v xml:space="preserve"> </v>
      </c>
      <c r="D7934">
        <v>0</v>
      </c>
      <c r="E7934">
        <v>0</v>
      </c>
      <c r="F7934" t="s">
        <v>1234</v>
      </c>
      <c r="G7934" s="3"/>
      <c r="H7934" s="3">
        <v>0</v>
      </c>
      <c r="I7934" s="9"/>
    </row>
    <row r="7935" spans="1:9">
      <c r="A7935" s="1" t="s">
        <v>1203</v>
      </c>
      <c r="B7935" s="1" t="s">
        <v>1233</v>
      </c>
      <c r="C7935" t="str">
        <f t="shared" si="123"/>
        <v xml:space="preserve"> </v>
      </c>
      <c r="D7935" s="1">
        <v>0</v>
      </c>
      <c r="E7935" s="1">
        <v>0</v>
      </c>
      <c r="F7935" s="1" t="s">
        <v>1234</v>
      </c>
      <c r="G7935" s="3"/>
      <c r="H7935" s="3">
        <v>0</v>
      </c>
      <c r="I7935" s="9"/>
    </row>
    <row r="7936" spans="1:9">
      <c r="A7936" t="s">
        <v>1203</v>
      </c>
      <c r="B7936" t="s">
        <v>1233</v>
      </c>
      <c r="C7936" t="str">
        <f t="shared" si="123"/>
        <v xml:space="preserve"> </v>
      </c>
      <c r="D7936">
        <v>0</v>
      </c>
      <c r="E7936">
        <v>0</v>
      </c>
      <c r="F7936" t="s">
        <v>1234</v>
      </c>
      <c r="G7936" s="3"/>
      <c r="H7936" s="3">
        <v>0</v>
      </c>
      <c r="I7936" s="9"/>
    </row>
    <row r="7937" spans="1:9">
      <c r="A7937" s="1" t="s">
        <v>1203</v>
      </c>
      <c r="B7937" s="1" t="s">
        <v>1233</v>
      </c>
      <c r="C7937" t="str">
        <f t="shared" si="123"/>
        <v xml:space="preserve"> </v>
      </c>
      <c r="D7937" s="1">
        <v>0</v>
      </c>
      <c r="E7937" s="1">
        <v>0</v>
      </c>
      <c r="F7937" s="1" t="s">
        <v>1234</v>
      </c>
      <c r="G7937" s="3"/>
      <c r="H7937" s="3">
        <v>0</v>
      </c>
      <c r="I7937" s="9"/>
    </row>
    <row r="7938" spans="1:9">
      <c r="A7938" t="s">
        <v>1203</v>
      </c>
      <c r="B7938" t="s">
        <v>1233</v>
      </c>
      <c r="C7938" t="str">
        <f t="shared" si="123"/>
        <v>CNCG 70</v>
      </c>
      <c r="D7938">
        <v>0</v>
      </c>
      <c r="E7938">
        <v>0</v>
      </c>
      <c r="F7938" t="s">
        <v>1234</v>
      </c>
      <c r="G7938" t="s">
        <v>15</v>
      </c>
      <c r="H7938" s="2">
        <f>H7922-SUMIF(G7923:G7937,"&lt;&gt;",H7923:H7937)</f>
        <v>12</v>
      </c>
    </row>
    <row r="7939" spans="1:9">
      <c r="A7939" s="1"/>
      <c r="B7939" s="1"/>
      <c r="C7939" t="str">
        <f t="shared" ref="C7939:C8002" si="124">IF(G7939="Em falta (positivo); A mais (negativo):",B7939," ")</f>
        <v xml:space="preserve"> </v>
      </c>
      <c r="D7939" s="1"/>
      <c r="E7939" s="1"/>
      <c r="F7939" s="1"/>
      <c r="G7939" s="1"/>
      <c r="H7939" s="1"/>
      <c r="I7939" s="43"/>
    </row>
    <row r="7940" spans="1:9">
      <c r="A7940" t="s">
        <v>1203</v>
      </c>
      <c r="B7940" t="s">
        <v>1235</v>
      </c>
      <c r="C7940" t="str">
        <f t="shared" si="124"/>
        <v xml:space="preserve"> </v>
      </c>
      <c r="D7940">
        <v>0</v>
      </c>
      <c r="E7940">
        <v>0</v>
      </c>
      <c r="F7940" t="s">
        <v>1236</v>
      </c>
      <c r="G7940" t="s">
        <v>13</v>
      </c>
      <c r="H7940" s="2">
        <f>VLOOKUP(B7940,'uc_2024-25'!D:U, 18, FALSE)</f>
        <v>20</v>
      </c>
      <c r="I7940" s="9"/>
    </row>
    <row r="7941" spans="1:9">
      <c r="A7941" s="1" t="s">
        <v>1203</v>
      </c>
      <c r="B7941" s="1" t="s">
        <v>1235</v>
      </c>
      <c r="C7941" t="str">
        <f t="shared" si="124"/>
        <v xml:space="preserve"> </v>
      </c>
      <c r="D7941" s="1">
        <v>0</v>
      </c>
      <c r="E7941" s="1">
        <v>0</v>
      </c>
      <c r="F7941" s="1" t="s">
        <v>1236</v>
      </c>
      <c r="G7941" s="4">
        <f>VLOOKUP(B7940,'uc_2024-25'!D:AB, 25, FALSE)</f>
        <v>0</v>
      </c>
      <c r="H7941" s="3">
        <v>0</v>
      </c>
      <c r="I7941" s="9"/>
    </row>
    <row r="7942" spans="1:9">
      <c r="A7942" t="s">
        <v>1203</v>
      </c>
      <c r="B7942" t="s">
        <v>1235</v>
      </c>
      <c r="C7942" t="str">
        <f t="shared" si="124"/>
        <v xml:space="preserve"> </v>
      </c>
      <c r="D7942">
        <v>0</v>
      </c>
      <c r="E7942">
        <v>0</v>
      </c>
      <c r="F7942" t="s">
        <v>1236</v>
      </c>
      <c r="G7942" s="3"/>
      <c r="H7942" s="3">
        <v>0</v>
      </c>
      <c r="I7942" s="9"/>
    </row>
    <row r="7943" spans="1:9">
      <c r="A7943" s="1" t="s">
        <v>1203</v>
      </c>
      <c r="B7943" s="1" t="s">
        <v>1235</v>
      </c>
      <c r="C7943" t="str">
        <f t="shared" si="124"/>
        <v xml:space="preserve"> </v>
      </c>
      <c r="D7943" s="1">
        <v>0</v>
      </c>
      <c r="E7943" s="1">
        <v>0</v>
      </c>
      <c r="F7943" s="1" t="s">
        <v>1236</v>
      </c>
      <c r="G7943" s="3"/>
      <c r="H7943" s="3">
        <v>0</v>
      </c>
      <c r="I7943" s="9"/>
    </row>
    <row r="7944" spans="1:9">
      <c r="A7944" t="s">
        <v>1203</v>
      </c>
      <c r="B7944" t="s">
        <v>1235</v>
      </c>
      <c r="C7944" t="str">
        <f t="shared" si="124"/>
        <v xml:space="preserve"> </v>
      </c>
      <c r="D7944">
        <v>0</v>
      </c>
      <c r="E7944">
        <v>0</v>
      </c>
      <c r="F7944" t="s">
        <v>1236</v>
      </c>
      <c r="G7944" s="3"/>
      <c r="H7944" s="3">
        <v>0</v>
      </c>
      <c r="I7944" s="9"/>
    </row>
    <row r="7945" spans="1:9">
      <c r="A7945" s="1" t="s">
        <v>1203</v>
      </c>
      <c r="B7945" s="1" t="s">
        <v>1235</v>
      </c>
      <c r="C7945" t="str">
        <f t="shared" si="124"/>
        <v xml:space="preserve"> </v>
      </c>
      <c r="D7945" s="1">
        <v>0</v>
      </c>
      <c r="E7945" s="1">
        <v>0</v>
      </c>
      <c r="F7945" s="1" t="s">
        <v>1236</v>
      </c>
      <c r="G7945" s="3"/>
      <c r="H7945" s="3">
        <v>0</v>
      </c>
      <c r="I7945" s="9"/>
    </row>
    <row r="7946" spans="1:9">
      <c r="A7946" t="s">
        <v>1203</v>
      </c>
      <c r="B7946" t="s">
        <v>1235</v>
      </c>
      <c r="C7946" t="str">
        <f t="shared" si="124"/>
        <v xml:space="preserve"> </v>
      </c>
      <c r="D7946">
        <v>0</v>
      </c>
      <c r="E7946">
        <v>0</v>
      </c>
      <c r="F7946" t="s">
        <v>1236</v>
      </c>
      <c r="G7946" s="3"/>
      <c r="H7946" s="3">
        <v>0</v>
      </c>
      <c r="I7946" s="9"/>
    </row>
    <row r="7947" spans="1:9">
      <c r="A7947" s="1" t="s">
        <v>1203</v>
      </c>
      <c r="B7947" s="1" t="s">
        <v>1235</v>
      </c>
      <c r="C7947" t="str">
        <f t="shared" si="124"/>
        <v xml:space="preserve"> </v>
      </c>
      <c r="D7947" s="1">
        <v>0</v>
      </c>
      <c r="E7947" s="1">
        <v>0</v>
      </c>
      <c r="F7947" s="1" t="s">
        <v>1236</v>
      </c>
      <c r="G7947" s="3"/>
      <c r="H7947" s="3">
        <v>0</v>
      </c>
      <c r="I7947" s="9"/>
    </row>
    <row r="7948" spans="1:9">
      <c r="A7948" t="s">
        <v>1203</v>
      </c>
      <c r="B7948" t="s">
        <v>1235</v>
      </c>
      <c r="C7948" t="str">
        <f t="shared" si="124"/>
        <v xml:space="preserve"> </v>
      </c>
      <c r="D7948">
        <v>0</v>
      </c>
      <c r="E7948">
        <v>0</v>
      </c>
      <c r="F7948" t="s">
        <v>1236</v>
      </c>
      <c r="G7948" s="3"/>
      <c r="H7948" s="3">
        <v>0</v>
      </c>
      <c r="I7948" s="9"/>
    </row>
    <row r="7949" spans="1:9">
      <c r="A7949" s="1" t="s">
        <v>1203</v>
      </c>
      <c r="B7949" s="1" t="s">
        <v>1235</v>
      </c>
      <c r="C7949" t="str">
        <f t="shared" si="124"/>
        <v xml:space="preserve"> </v>
      </c>
      <c r="D7949" s="1">
        <v>0</v>
      </c>
      <c r="E7949" s="1">
        <v>0</v>
      </c>
      <c r="F7949" s="1" t="s">
        <v>1236</v>
      </c>
      <c r="G7949" s="3"/>
      <c r="H7949" s="3">
        <v>0</v>
      </c>
      <c r="I7949" s="9"/>
    </row>
    <row r="7950" spans="1:9">
      <c r="A7950" t="s">
        <v>1203</v>
      </c>
      <c r="B7950" t="s">
        <v>1235</v>
      </c>
      <c r="C7950" t="str">
        <f t="shared" si="124"/>
        <v xml:space="preserve"> </v>
      </c>
      <c r="D7950">
        <v>0</v>
      </c>
      <c r="E7950">
        <v>0</v>
      </c>
      <c r="F7950" t="s">
        <v>1236</v>
      </c>
      <c r="G7950" s="3"/>
      <c r="H7950" s="3">
        <v>0</v>
      </c>
      <c r="I7950" s="9"/>
    </row>
    <row r="7951" spans="1:9">
      <c r="A7951" s="1" t="s">
        <v>1203</v>
      </c>
      <c r="B7951" s="1" t="s">
        <v>1235</v>
      </c>
      <c r="C7951" t="str">
        <f t="shared" si="124"/>
        <v xml:space="preserve"> </v>
      </c>
      <c r="D7951" s="1">
        <v>0</v>
      </c>
      <c r="E7951" s="1">
        <v>0</v>
      </c>
      <c r="F7951" s="1" t="s">
        <v>1236</v>
      </c>
      <c r="G7951" s="3"/>
      <c r="H7951" s="3">
        <v>0</v>
      </c>
      <c r="I7951" s="9"/>
    </row>
    <row r="7952" spans="1:9">
      <c r="A7952" t="s">
        <v>1203</v>
      </c>
      <c r="B7952" t="s">
        <v>1235</v>
      </c>
      <c r="C7952" t="str">
        <f t="shared" si="124"/>
        <v xml:space="preserve"> </v>
      </c>
      <c r="D7952">
        <v>0</v>
      </c>
      <c r="E7952">
        <v>0</v>
      </c>
      <c r="F7952" t="s">
        <v>1236</v>
      </c>
      <c r="G7952" s="3"/>
      <c r="H7952" s="3">
        <v>0</v>
      </c>
      <c r="I7952" s="9"/>
    </row>
    <row r="7953" spans="1:9">
      <c r="A7953" s="1" t="s">
        <v>1203</v>
      </c>
      <c r="B7953" s="1" t="s">
        <v>1235</v>
      </c>
      <c r="C7953" t="str">
        <f t="shared" si="124"/>
        <v xml:space="preserve"> </v>
      </c>
      <c r="D7953" s="1">
        <v>0</v>
      </c>
      <c r="E7953" s="1">
        <v>0</v>
      </c>
      <c r="F7953" s="1" t="s">
        <v>1236</v>
      </c>
      <c r="G7953" s="3"/>
      <c r="H7953" s="3">
        <v>0</v>
      </c>
      <c r="I7953" s="9"/>
    </row>
    <row r="7954" spans="1:9">
      <c r="A7954" t="s">
        <v>1203</v>
      </c>
      <c r="B7954" t="s">
        <v>1235</v>
      </c>
      <c r="C7954" t="str">
        <f t="shared" si="124"/>
        <v xml:space="preserve"> </v>
      </c>
      <c r="D7954">
        <v>0</v>
      </c>
      <c r="E7954">
        <v>0</v>
      </c>
      <c r="F7954" t="s">
        <v>1236</v>
      </c>
      <c r="G7954" s="3"/>
      <c r="H7954" s="3">
        <v>0</v>
      </c>
      <c r="I7954" s="9"/>
    </row>
    <row r="7955" spans="1:9">
      <c r="A7955" s="1" t="s">
        <v>1203</v>
      </c>
      <c r="B7955" s="1" t="s">
        <v>1235</v>
      </c>
      <c r="C7955" t="str">
        <f t="shared" si="124"/>
        <v xml:space="preserve"> </v>
      </c>
      <c r="D7955" s="1">
        <v>0</v>
      </c>
      <c r="E7955" s="1">
        <v>0</v>
      </c>
      <c r="F7955" s="1" t="s">
        <v>1236</v>
      </c>
      <c r="G7955" s="3"/>
      <c r="H7955" s="3">
        <v>0</v>
      </c>
      <c r="I7955" s="9"/>
    </row>
    <row r="7956" spans="1:9">
      <c r="A7956" t="s">
        <v>1203</v>
      </c>
      <c r="B7956" t="s">
        <v>1235</v>
      </c>
      <c r="C7956" t="str">
        <f t="shared" si="124"/>
        <v>CNCG 41</v>
      </c>
      <c r="D7956">
        <v>0</v>
      </c>
      <c r="E7956">
        <v>0</v>
      </c>
      <c r="F7956" t="s">
        <v>1236</v>
      </c>
      <c r="G7956" t="s">
        <v>15</v>
      </c>
      <c r="H7956" s="2">
        <f>H7940-SUMIF(G7941:G7955,"&lt;&gt;",H7941:H7955)</f>
        <v>20</v>
      </c>
    </row>
    <row r="7957" spans="1:9">
      <c r="A7957" s="1"/>
      <c r="B7957" s="1"/>
      <c r="C7957" t="str">
        <f t="shared" si="124"/>
        <v xml:space="preserve"> </v>
      </c>
      <c r="D7957" s="1"/>
      <c r="E7957" s="1"/>
      <c r="F7957" s="1"/>
      <c r="G7957" s="1"/>
      <c r="H7957" s="1"/>
      <c r="I7957" s="43"/>
    </row>
    <row r="7958" spans="1:9">
      <c r="A7958" t="s">
        <v>1206</v>
      </c>
      <c r="B7958" t="s">
        <v>1237</v>
      </c>
      <c r="C7958" t="str">
        <f t="shared" si="124"/>
        <v xml:space="preserve"> </v>
      </c>
      <c r="D7958">
        <v>0</v>
      </c>
      <c r="E7958">
        <v>0</v>
      </c>
      <c r="F7958" t="s">
        <v>1238</v>
      </c>
      <c r="G7958" t="s">
        <v>13</v>
      </c>
      <c r="H7958" s="2">
        <f>VLOOKUP(B7958,'uc_2024-25'!D:U, 18, FALSE)</f>
        <v>24</v>
      </c>
      <c r="I7958" s="9"/>
    </row>
    <row r="7959" spans="1:9">
      <c r="A7959" s="1" t="s">
        <v>1206</v>
      </c>
      <c r="B7959" s="1" t="s">
        <v>1237</v>
      </c>
      <c r="C7959" t="str">
        <f t="shared" si="124"/>
        <v xml:space="preserve"> </v>
      </c>
      <c r="D7959" s="1">
        <v>0</v>
      </c>
      <c r="E7959" s="1">
        <v>0</v>
      </c>
      <c r="F7959" s="1" t="s">
        <v>1238</v>
      </c>
      <c r="G7959" s="4">
        <f>VLOOKUP(B7958,'uc_2024-25'!D:AB, 25, FALSE)</f>
        <v>0</v>
      </c>
      <c r="H7959" s="3">
        <v>0</v>
      </c>
      <c r="I7959" s="9"/>
    </row>
    <row r="7960" spans="1:9">
      <c r="A7960" t="s">
        <v>1206</v>
      </c>
      <c r="B7960" t="s">
        <v>1237</v>
      </c>
      <c r="C7960" t="str">
        <f t="shared" si="124"/>
        <v xml:space="preserve"> </v>
      </c>
      <c r="D7960">
        <v>0</v>
      </c>
      <c r="E7960">
        <v>0</v>
      </c>
      <c r="F7960" t="s">
        <v>1238</v>
      </c>
      <c r="G7960" s="3"/>
      <c r="H7960" s="3">
        <v>0</v>
      </c>
      <c r="I7960" s="9"/>
    </row>
    <row r="7961" spans="1:9">
      <c r="A7961" s="1" t="s">
        <v>1206</v>
      </c>
      <c r="B7961" s="1" t="s">
        <v>1237</v>
      </c>
      <c r="C7961" t="str">
        <f t="shared" si="124"/>
        <v xml:space="preserve"> </v>
      </c>
      <c r="D7961" s="1">
        <v>0</v>
      </c>
      <c r="E7961" s="1">
        <v>0</v>
      </c>
      <c r="F7961" s="1" t="s">
        <v>1238</v>
      </c>
      <c r="G7961" s="3"/>
      <c r="H7961" s="3">
        <v>0</v>
      </c>
      <c r="I7961" s="9"/>
    </row>
    <row r="7962" spans="1:9">
      <c r="A7962" t="s">
        <v>1206</v>
      </c>
      <c r="B7962" t="s">
        <v>1237</v>
      </c>
      <c r="C7962" t="str">
        <f t="shared" si="124"/>
        <v xml:space="preserve"> </v>
      </c>
      <c r="D7962">
        <v>0</v>
      </c>
      <c r="E7962">
        <v>0</v>
      </c>
      <c r="F7962" t="s">
        <v>1238</v>
      </c>
      <c r="G7962" s="3"/>
      <c r="H7962" s="3">
        <v>0</v>
      </c>
      <c r="I7962" s="9"/>
    </row>
    <row r="7963" spans="1:9">
      <c r="A7963" s="1" t="s">
        <v>1206</v>
      </c>
      <c r="B7963" s="1" t="s">
        <v>1237</v>
      </c>
      <c r="C7963" t="str">
        <f t="shared" si="124"/>
        <v xml:space="preserve"> </v>
      </c>
      <c r="D7963" s="1">
        <v>0</v>
      </c>
      <c r="E7963" s="1">
        <v>0</v>
      </c>
      <c r="F7963" s="1" t="s">
        <v>1238</v>
      </c>
      <c r="G7963" s="3"/>
      <c r="H7963" s="3">
        <v>0</v>
      </c>
      <c r="I7963" s="9"/>
    </row>
    <row r="7964" spans="1:9">
      <c r="A7964" t="s">
        <v>1206</v>
      </c>
      <c r="B7964" t="s">
        <v>1237</v>
      </c>
      <c r="C7964" t="str">
        <f t="shared" si="124"/>
        <v xml:space="preserve"> </v>
      </c>
      <c r="D7964">
        <v>0</v>
      </c>
      <c r="E7964">
        <v>0</v>
      </c>
      <c r="F7964" t="s">
        <v>1238</v>
      </c>
      <c r="G7964" s="3"/>
      <c r="H7964" s="3">
        <v>0</v>
      </c>
      <c r="I7964" s="9"/>
    </row>
    <row r="7965" spans="1:9">
      <c r="A7965" s="1" t="s">
        <v>1206</v>
      </c>
      <c r="B7965" s="1" t="s">
        <v>1237</v>
      </c>
      <c r="C7965" t="str">
        <f t="shared" si="124"/>
        <v xml:space="preserve"> </v>
      </c>
      <c r="D7965" s="1">
        <v>0</v>
      </c>
      <c r="E7965" s="1">
        <v>0</v>
      </c>
      <c r="F7965" s="1" t="s">
        <v>1238</v>
      </c>
      <c r="G7965" s="3"/>
      <c r="H7965" s="3">
        <v>0</v>
      </c>
      <c r="I7965" s="9"/>
    </row>
    <row r="7966" spans="1:9">
      <c r="A7966" t="s">
        <v>1206</v>
      </c>
      <c r="B7966" t="s">
        <v>1237</v>
      </c>
      <c r="C7966" t="str">
        <f t="shared" si="124"/>
        <v xml:space="preserve"> </v>
      </c>
      <c r="D7966">
        <v>0</v>
      </c>
      <c r="E7966">
        <v>0</v>
      </c>
      <c r="F7966" t="s">
        <v>1238</v>
      </c>
      <c r="G7966" s="3"/>
      <c r="H7966" s="3">
        <v>0</v>
      </c>
      <c r="I7966" s="9"/>
    </row>
    <row r="7967" spans="1:9">
      <c r="A7967" s="1" t="s">
        <v>1206</v>
      </c>
      <c r="B7967" s="1" t="s">
        <v>1237</v>
      </c>
      <c r="C7967" t="str">
        <f t="shared" si="124"/>
        <v xml:space="preserve"> </v>
      </c>
      <c r="D7967" s="1">
        <v>0</v>
      </c>
      <c r="E7967" s="1">
        <v>0</v>
      </c>
      <c r="F7967" s="1" t="s">
        <v>1238</v>
      </c>
      <c r="G7967" s="3"/>
      <c r="H7967" s="3">
        <v>0</v>
      </c>
      <c r="I7967" s="9"/>
    </row>
    <row r="7968" spans="1:9">
      <c r="A7968" t="s">
        <v>1206</v>
      </c>
      <c r="B7968" t="s">
        <v>1237</v>
      </c>
      <c r="C7968" t="str">
        <f t="shared" si="124"/>
        <v xml:space="preserve"> </v>
      </c>
      <c r="D7968">
        <v>0</v>
      </c>
      <c r="E7968">
        <v>0</v>
      </c>
      <c r="F7968" t="s">
        <v>1238</v>
      </c>
      <c r="G7968" s="3"/>
      <c r="H7968" s="3">
        <v>0</v>
      </c>
      <c r="I7968" s="9"/>
    </row>
    <row r="7969" spans="1:9">
      <c r="A7969" s="1" t="s">
        <v>1206</v>
      </c>
      <c r="B7969" s="1" t="s">
        <v>1237</v>
      </c>
      <c r="C7969" t="str">
        <f t="shared" si="124"/>
        <v xml:space="preserve"> </v>
      </c>
      <c r="D7969" s="1">
        <v>0</v>
      </c>
      <c r="E7969" s="1">
        <v>0</v>
      </c>
      <c r="F7969" s="1" t="s">
        <v>1238</v>
      </c>
      <c r="G7969" s="3"/>
      <c r="H7969" s="3">
        <v>0</v>
      </c>
      <c r="I7969" s="9"/>
    </row>
    <row r="7970" spans="1:9">
      <c r="A7970" t="s">
        <v>1206</v>
      </c>
      <c r="B7970" t="s">
        <v>1237</v>
      </c>
      <c r="C7970" t="str">
        <f t="shared" si="124"/>
        <v xml:space="preserve"> </v>
      </c>
      <c r="D7970">
        <v>0</v>
      </c>
      <c r="E7970">
        <v>0</v>
      </c>
      <c r="F7970" t="s">
        <v>1238</v>
      </c>
      <c r="G7970" s="3"/>
      <c r="H7970" s="3">
        <v>0</v>
      </c>
      <c r="I7970" s="9"/>
    </row>
    <row r="7971" spans="1:9">
      <c r="A7971" s="1" t="s">
        <v>1206</v>
      </c>
      <c r="B7971" s="1" t="s">
        <v>1237</v>
      </c>
      <c r="C7971" t="str">
        <f t="shared" si="124"/>
        <v xml:space="preserve"> </v>
      </c>
      <c r="D7971" s="1">
        <v>0</v>
      </c>
      <c r="E7971" s="1">
        <v>0</v>
      </c>
      <c r="F7971" s="1" t="s">
        <v>1238</v>
      </c>
      <c r="G7971" s="3"/>
      <c r="H7971" s="3">
        <v>0</v>
      </c>
      <c r="I7971" s="9"/>
    </row>
    <row r="7972" spans="1:9">
      <c r="A7972" t="s">
        <v>1206</v>
      </c>
      <c r="B7972" t="s">
        <v>1237</v>
      </c>
      <c r="C7972" t="str">
        <f t="shared" si="124"/>
        <v xml:space="preserve"> </v>
      </c>
      <c r="D7972">
        <v>0</v>
      </c>
      <c r="E7972">
        <v>0</v>
      </c>
      <c r="F7972" t="s">
        <v>1238</v>
      </c>
      <c r="G7972" s="3"/>
      <c r="H7972" s="3">
        <v>0</v>
      </c>
      <c r="I7972" s="9"/>
    </row>
    <row r="7973" spans="1:9">
      <c r="A7973" s="1" t="s">
        <v>1206</v>
      </c>
      <c r="B7973" s="1" t="s">
        <v>1237</v>
      </c>
      <c r="C7973" t="str">
        <f t="shared" si="124"/>
        <v xml:space="preserve"> </v>
      </c>
      <c r="D7973" s="1">
        <v>0</v>
      </c>
      <c r="E7973" s="1">
        <v>0</v>
      </c>
      <c r="F7973" s="1" t="s">
        <v>1238</v>
      </c>
      <c r="G7973" s="3"/>
      <c r="H7973" s="3">
        <v>0</v>
      </c>
      <c r="I7973" s="9"/>
    </row>
    <row r="7974" spans="1:9">
      <c r="A7974" t="s">
        <v>1206</v>
      </c>
      <c r="B7974" t="s">
        <v>1237</v>
      </c>
      <c r="C7974" t="str">
        <f t="shared" si="124"/>
        <v>CNCG 52</v>
      </c>
      <c r="D7974">
        <v>0</v>
      </c>
      <c r="E7974">
        <v>0</v>
      </c>
      <c r="F7974" t="s">
        <v>1238</v>
      </c>
      <c r="G7974" t="s">
        <v>15</v>
      </c>
      <c r="H7974" s="2">
        <f>H7958-SUMIF(G7959:G7973,"&lt;&gt;",H7959:H7973)</f>
        <v>24</v>
      </c>
    </row>
    <row r="7975" spans="1:9">
      <c r="A7975" s="1"/>
      <c r="B7975" s="1"/>
      <c r="C7975" t="str">
        <f t="shared" si="124"/>
        <v xml:space="preserve"> </v>
      </c>
      <c r="D7975" s="1"/>
      <c r="E7975" s="1"/>
      <c r="F7975" s="1"/>
      <c r="G7975" s="1"/>
      <c r="H7975" s="1"/>
      <c r="I7975" s="43"/>
    </row>
    <row r="7976" spans="1:9">
      <c r="A7976" t="s">
        <v>1206</v>
      </c>
      <c r="B7976" t="s">
        <v>1239</v>
      </c>
      <c r="C7976" t="str">
        <f t="shared" si="124"/>
        <v xml:space="preserve"> </v>
      </c>
      <c r="D7976">
        <v>0</v>
      </c>
      <c r="E7976">
        <v>0</v>
      </c>
      <c r="F7976" t="s">
        <v>1240</v>
      </c>
      <c r="G7976" t="s">
        <v>13</v>
      </c>
      <c r="H7976" s="2">
        <f>VLOOKUP(B7976,'uc_2024-25'!D:U, 18, FALSE)</f>
        <v>252</v>
      </c>
      <c r="I7976" s="9"/>
    </row>
    <row r="7977" spans="1:9">
      <c r="A7977" s="1" t="s">
        <v>1206</v>
      </c>
      <c r="B7977" s="1" t="s">
        <v>1239</v>
      </c>
      <c r="C7977" t="str">
        <f t="shared" si="124"/>
        <v xml:space="preserve"> </v>
      </c>
      <c r="D7977" s="1">
        <v>0</v>
      </c>
      <c r="E7977" s="1">
        <v>0</v>
      </c>
      <c r="F7977" s="1" t="s">
        <v>1240</v>
      </c>
      <c r="G7977" s="4" t="str">
        <f>VLOOKUP(B7976,'uc_2024-25'!D:AB, 25, FALSE)</f>
        <v>Maria Teresa Amaro Alfaiate</v>
      </c>
      <c r="H7977" s="3">
        <v>0</v>
      </c>
      <c r="I7977" s="9"/>
    </row>
    <row r="7978" spans="1:9">
      <c r="A7978" t="s">
        <v>1206</v>
      </c>
      <c r="B7978" t="s">
        <v>1239</v>
      </c>
      <c r="C7978" t="str">
        <f t="shared" si="124"/>
        <v xml:space="preserve"> </v>
      </c>
      <c r="D7978">
        <v>0</v>
      </c>
      <c r="E7978">
        <v>0</v>
      </c>
      <c r="F7978" t="s">
        <v>1240</v>
      </c>
      <c r="G7978" s="3"/>
      <c r="H7978" s="3">
        <v>0</v>
      </c>
      <c r="I7978" s="9"/>
    </row>
    <row r="7979" spans="1:9">
      <c r="A7979" s="1" t="s">
        <v>1206</v>
      </c>
      <c r="B7979" s="1" t="s">
        <v>1239</v>
      </c>
      <c r="C7979" t="str">
        <f t="shared" si="124"/>
        <v xml:space="preserve"> </v>
      </c>
      <c r="D7979" s="1">
        <v>0</v>
      </c>
      <c r="E7979" s="1">
        <v>0</v>
      </c>
      <c r="F7979" s="1" t="s">
        <v>1240</v>
      </c>
      <c r="G7979" s="3"/>
      <c r="H7979" s="3">
        <v>0</v>
      </c>
      <c r="I7979" s="9"/>
    </row>
    <row r="7980" spans="1:9">
      <c r="A7980" t="s">
        <v>1206</v>
      </c>
      <c r="B7980" t="s">
        <v>1239</v>
      </c>
      <c r="C7980" t="str">
        <f t="shared" si="124"/>
        <v xml:space="preserve"> </v>
      </c>
      <c r="D7980">
        <v>0</v>
      </c>
      <c r="E7980">
        <v>0</v>
      </c>
      <c r="F7980" t="s">
        <v>1240</v>
      </c>
      <c r="G7980" s="3"/>
      <c r="H7980" s="3">
        <v>0</v>
      </c>
      <c r="I7980" s="9"/>
    </row>
    <row r="7981" spans="1:9">
      <c r="A7981" s="1" t="s">
        <v>1206</v>
      </c>
      <c r="B7981" s="1" t="s">
        <v>1239</v>
      </c>
      <c r="C7981" t="str">
        <f t="shared" si="124"/>
        <v xml:space="preserve"> </v>
      </c>
      <c r="D7981" s="1">
        <v>0</v>
      </c>
      <c r="E7981" s="1">
        <v>0</v>
      </c>
      <c r="F7981" s="1" t="s">
        <v>1240</v>
      </c>
      <c r="G7981" s="3"/>
      <c r="H7981" s="3">
        <v>0</v>
      </c>
      <c r="I7981" s="9"/>
    </row>
    <row r="7982" spans="1:9">
      <c r="A7982" t="s">
        <v>1206</v>
      </c>
      <c r="B7982" t="s">
        <v>1239</v>
      </c>
      <c r="C7982" t="str">
        <f t="shared" si="124"/>
        <v xml:space="preserve"> </v>
      </c>
      <c r="D7982">
        <v>0</v>
      </c>
      <c r="E7982">
        <v>0</v>
      </c>
      <c r="F7982" t="s">
        <v>1240</v>
      </c>
      <c r="G7982" s="3"/>
      <c r="H7982" s="3">
        <v>0</v>
      </c>
      <c r="I7982" s="9"/>
    </row>
    <row r="7983" spans="1:9">
      <c r="A7983" s="1" t="s">
        <v>1206</v>
      </c>
      <c r="B7983" s="1" t="s">
        <v>1239</v>
      </c>
      <c r="C7983" t="str">
        <f t="shared" si="124"/>
        <v xml:space="preserve"> </v>
      </c>
      <c r="D7983" s="1">
        <v>0</v>
      </c>
      <c r="E7983" s="1">
        <v>0</v>
      </c>
      <c r="F7983" s="1" t="s">
        <v>1240</v>
      </c>
      <c r="G7983" s="3"/>
      <c r="H7983" s="3">
        <v>0</v>
      </c>
      <c r="I7983" s="9"/>
    </row>
    <row r="7984" spans="1:9">
      <c r="A7984" t="s">
        <v>1206</v>
      </c>
      <c r="B7984" t="s">
        <v>1239</v>
      </c>
      <c r="C7984" t="str">
        <f t="shared" si="124"/>
        <v xml:space="preserve"> </v>
      </c>
      <c r="D7984">
        <v>0</v>
      </c>
      <c r="E7984">
        <v>0</v>
      </c>
      <c r="F7984" t="s">
        <v>1240</v>
      </c>
      <c r="G7984" s="3"/>
      <c r="H7984" s="3">
        <v>0</v>
      </c>
      <c r="I7984" s="9"/>
    </row>
    <row r="7985" spans="1:9">
      <c r="A7985" s="1" t="s">
        <v>1206</v>
      </c>
      <c r="B7985" s="1" t="s">
        <v>1239</v>
      </c>
      <c r="C7985" t="str">
        <f t="shared" si="124"/>
        <v xml:space="preserve"> </v>
      </c>
      <c r="D7985" s="1">
        <v>0</v>
      </c>
      <c r="E7985" s="1">
        <v>0</v>
      </c>
      <c r="F7985" s="1" t="s">
        <v>1240</v>
      </c>
      <c r="G7985" s="3"/>
      <c r="H7985" s="3">
        <v>0</v>
      </c>
      <c r="I7985" s="9"/>
    </row>
    <row r="7986" spans="1:9">
      <c r="A7986" t="s">
        <v>1206</v>
      </c>
      <c r="B7986" t="s">
        <v>1239</v>
      </c>
      <c r="C7986" t="str">
        <f t="shared" si="124"/>
        <v xml:space="preserve"> </v>
      </c>
      <c r="D7986">
        <v>0</v>
      </c>
      <c r="E7986">
        <v>0</v>
      </c>
      <c r="F7986" t="s">
        <v>1240</v>
      </c>
      <c r="G7986" s="3"/>
      <c r="H7986" s="3">
        <v>0</v>
      </c>
      <c r="I7986" s="9"/>
    </row>
    <row r="7987" spans="1:9">
      <c r="A7987" s="1" t="s">
        <v>1206</v>
      </c>
      <c r="B7987" s="1" t="s">
        <v>1239</v>
      </c>
      <c r="C7987" t="str">
        <f t="shared" si="124"/>
        <v xml:space="preserve"> </v>
      </c>
      <c r="D7987" s="1">
        <v>0</v>
      </c>
      <c r="E7987" s="1">
        <v>0</v>
      </c>
      <c r="F7987" s="1" t="s">
        <v>1240</v>
      </c>
      <c r="G7987" s="3"/>
      <c r="H7987" s="3">
        <v>0</v>
      </c>
      <c r="I7987" s="9"/>
    </row>
    <row r="7988" spans="1:9">
      <c r="A7988" t="s">
        <v>1206</v>
      </c>
      <c r="B7988" t="s">
        <v>1239</v>
      </c>
      <c r="C7988" t="str">
        <f t="shared" si="124"/>
        <v xml:space="preserve"> </v>
      </c>
      <c r="D7988">
        <v>0</v>
      </c>
      <c r="E7988">
        <v>0</v>
      </c>
      <c r="F7988" t="s">
        <v>1240</v>
      </c>
      <c r="G7988" s="3"/>
      <c r="H7988" s="3">
        <v>0</v>
      </c>
      <c r="I7988" s="9"/>
    </row>
    <row r="7989" spans="1:9">
      <c r="A7989" s="1" t="s">
        <v>1206</v>
      </c>
      <c r="B7989" s="1" t="s">
        <v>1239</v>
      </c>
      <c r="C7989" t="str">
        <f t="shared" si="124"/>
        <v xml:space="preserve"> </v>
      </c>
      <c r="D7989" s="1">
        <v>0</v>
      </c>
      <c r="E7989" s="1">
        <v>0</v>
      </c>
      <c r="F7989" s="1" t="s">
        <v>1240</v>
      </c>
      <c r="G7989" s="3"/>
      <c r="H7989" s="3">
        <v>0</v>
      </c>
      <c r="I7989" s="9"/>
    </row>
    <row r="7990" spans="1:9">
      <c r="A7990" t="s">
        <v>1206</v>
      </c>
      <c r="B7990" t="s">
        <v>1239</v>
      </c>
      <c r="C7990" t="str">
        <f t="shared" si="124"/>
        <v xml:space="preserve"> </v>
      </c>
      <c r="D7990">
        <v>0</v>
      </c>
      <c r="E7990">
        <v>0</v>
      </c>
      <c r="F7990" t="s">
        <v>1240</v>
      </c>
      <c r="G7990" s="3"/>
      <c r="H7990" s="3">
        <v>0</v>
      </c>
      <c r="I7990" s="9"/>
    </row>
    <row r="7991" spans="1:9">
      <c r="A7991" s="1" t="s">
        <v>1206</v>
      </c>
      <c r="B7991" s="1" t="s">
        <v>1239</v>
      </c>
      <c r="C7991" t="str">
        <f t="shared" si="124"/>
        <v xml:space="preserve"> </v>
      </c>
      <c r="D7991" s="1">
        <v>0</v>
      </c>
      <c r="E7991" s="1">
        <v>0</v>
      </c>
      <c r="F7991" s="1" t="s">
        <v>1240</v>
      </c>
      <c r="G7991" s="3"/>
      <c r="H7991" s="3">
        <v>0</v>
      </c>
      <c r="I7991" s="9"/>
    </row>
    <row r="7992" spans="1:9">
      <c r="A7992" t="s">
        <v>1206</v>
      </c>
      <c r="B7992" t="s">
        <v>1239</v>
      </c>
      <c r="C7992" t="str">
        <f t="shared" si="124"/>
        <v>CNCG 83</v>
      </c>
      <c r="D7992">
        <v>0</v>
      </c>
      <c r="E7992">
        <v>0</v>
      </c>
      <c r="F7992" t="s">
        <v>1240</v>
      </c>
      <c r="G7992" t="s">
        <v>15</v>
      </c>
      <c r="H7992" s="2">
        <f>H7976-SUMIF(G7977:G7991,"&lt;&gt;",H7977:H7991)</f>
        <v>252</v>
      </c>
    </row>
    <row r="7993" spans="1:9">
      <c r="A7993" s="1"/>
      <c r="B7993" s="1"/>
      <c r="C7993" t="str">
        <f t="shared" si="124"/>
        <v xml:space="preserve"> </v>
      </c>
      <c r="D7993" s="1"/>
      <c r="E7993" s="1"/>
      <c r="F7993" s="1"/>
      <c r="G7993" s="1"/>
      <c r="H7993" s="1"/>
      <c r="I7993" s="43"/>
    </row>
    <row r="7994" spans="1:9">
      <c r="A7994" t="s">
        <v>1206</v>
      </c>
      <c r="B7994" t="s">
        <v>1241</v>
      </c>
      <c r="C7994" t="str">
        <f t="shared" si="124"/>
        <v xml:space="preserve"> </v>
      </c>
      <c r="D7994">
        <v>0</v>
      </c>
      <c r="E7994">
        <v>0</v>
      </c>
      <c r="F7994" t="s">
        <v>1242</v>
      </c>
      <c r="G7994" t="s">
        <v>13</v>
      </c>
      <c r="H7994" s="2">
        <f>VLOOKUP(B7994,'uc_2024-25'!D:U, 18, FALSE)</f>
        <v>20</v>
      </c>
      <c r="I7994" s="9"/>
    </row>
    <row r="7995" spans="1:9">
      <c r="A7995" s="1" t="s">
        <v>1206</v>
      </c>
      <c r="B7995" s="1" t="s">
        <v>1241</v>
      </c>
      <c r="C7995" t="str">
        <f t="shared" si="124"/>
        <v xml:space="preserve"> </v>
      </c>
      <c r="D7995" s="1">
        <v>0</v>
      </c>
      <c r="E7995" s="1">
        <v>0</v>
      </c>
      <c r="F7995" s="1" t="s">
        <v>1242</v>
      </c>
      <c r="G7995" s="4" t="str">
        <f>VLOOKUP(B7994,'uc_2024-25'!D:AB, 25, FALSE)</f>
        <v>Manuel Lameiras de Figueiredo Campagnolo</v>
      </c>
      <c r="H7995" s="3">
        <v>20</v>
      </c>
      <c r="I7995" s="9"/>
    </row>
    <row r="7996" spans="1:9">
      <c r="A7996" t="s">
        <v>1206</v>
      </c>
      <c r="B7996" t="s">
        <v>1241</v>
      </c>
      <c r="C7996" t="str">
        <f t="shared" si="124"/>
        <v xml:space="preserve"> </v>
      </c>
      <c r="D7996">
        <v>0</v>
      </c>
      <c r="E7996">
        <v>0</v>
      </c>
      <c r="F7996" t="s">
        <v>1242</v>
      </c>
      <c r="G7996" s="3"/>
      <c r="H7996" s="3">
        <v>0</v>
      </c>
      <c r="I7996" s="9"/>
    </row>
    <row r="7997" spans="1:9">
      <c r="A7997" s="1" t="s">
        <v>1206</v>
      </c>
      <c r="B7997" s="1" t="s">
        <v>1241</v>
      </c>
      <c r="C7997" t="str">
        <f t="shared" si="124"/>
        <v xml:space="preserve"> </v>
      </c>
      <c r="D7997" s="1">
        <v>0</v>
      </c>
      <c r="E7997" s="1">
        <v>0</v>
      </c>
      <c r="F7997" s="1" t="s">
        <v>1242</v>
      </c>
      <c r="G7997" s="3"/>
      <c r="H7997" s="3">
        <v>0</v>
      </c>
      <c r="I7997" s="9"/>
    </row>
    <row r="7998" spans="1:9">
      <c r="A7998" t="s">
        <v>1206</v>
      </c>
      <c r="B7998" t="s">
        <v>1241</v>
      </c>
      <c r="C7998" t="str">
        <f t="shared" si="124"/>
        <v xml:space="preserve"> </v>
      </c>
      <c r="D7998">
        <v>0</v>
      </c>
      <c r="E7998">
        <v>0</v>
      </c>
      <c r="F7998" t="s">
        <v>1242</v>
      </c>
      <c r="G7998" s="3"/>
      <c r="H7998" s="3">
        <v>0</v>
      </c>
      <c r="I7998" s="9"/>
    </row>
    <row r="7999" spans="1:9">
      <c r="A7999" s="1" t="s">
        <v>1206</v>
      </c>
      <c r="B7999" s="1" t="s">
        <v>1241</v>
      </c>
      <c r="C7999" t="str">
        <f t="shared" si="124"/>
        <v xml:space="preserve"> </v>
      </c>
      <c r="D7999" s="1">
        <v>0</v>
      </c>
      <c r="E7999" s="1">
        <v>0</v>
      </c>
      <c r="F7999" s="1" t="s">
        <v>1242</v>
      </c>
      <c r="G7999" s="3"/>
      <c r="H7999" s="3">
        <v>0</v>
      </c>
      <c r="I7999" s="9"/>
    </row>
    <row r="8000" spans="1:9">
      <c r="A8000" t="s">
        <v>1206</v>
      </c>
      <c r="B8000" t="s">
        <v>1241</v>
      </c>
      <c r="C8000" t="str">
        <f t="shared" si="124"/>
        <v xml:space="preserve"> </v>
      </c>
      <c r="D8000">
        <v>0</v>
      </c>
      <c r="E8000">
        <v>0</v>
      </c>
      <c r="F8000" t="s">
        <v>1242</v>
      </c>
      <c r="G8000" s="3"/>
      <c r="H8000" s="3">
        <v>0</v>
      </c>
      <c r="I8000" s="9"/>
    </row>
    <row r="8001" spans="1:9">
      <c r="A8001" s="1" t="s">
        <v>1206</v>
      </c>
      <c r="B8001" s="1" t="s">
        <v>1241</v>
      </c>
      <c r="C8001" t="str">
        <f t="shared" si="124"/>
        <v xml:space="preserve"> </v>
      </c>
      <c r="D8001" s="1">
        <v>0</v>
      </c>
      <c r="E8001" s="1">
        <v>0</v>
      </c>
      <c r="F8001" s="1" t="s">
        <v>1242</v>
      </c>
      <c r="G8001" s="3"/>
      <c r="H8001" s="3">
        <v>0</v>
      </c>
      <c r="I8001" s="9"/>
    </row>
    <row r="8002" spans="1:9">
      <c r="A8002" t="s">
        <v>1206</v>
      </c>
      <c r="B8002" t="s">
        <v>1241</v>
      </c>
      <c r="C8002" t="str">
        <f t="shared" si="124"/>
        <v xml:space="preserve"> </v>
      </c>
      <c r="D8002">
        <v>0</v>
      </c>
      <c r="E8002">
        <v>0</v>
      </c>
      <c r="F8002" t="s">
        <v>1242</v>
      </c>
      <c r="G8002" s="3"/>
      <c r="H8002" s="3">
        <v>0</v>
      </c>
      <c r="I8002" s="9"/>
    </row>
    <row r="8003" spans="1:9">
      <c r="A8003" s="1" t="s">
        <v>1206</v>
      </c>
      <c r="B8003" s="1" t="s">
        <v>1241</v>
      </c>
      <c r="C8003" t="str">
        <f t="shared" ref="C8003:C8065" si="125">IF(G8003="Em falta (positivo); A mais (negativo):",B8003," ")</f>
        <v xml:space="preserve"> </v>
      </c>
      <c r="D8003" s="1">
        <v>0</v>
      </c>
      <c r="E8003" s="1">
        <v>0</v>
      </c>
      <c r="F8003" s="1" t="s">
        <v>1242</v>
      </c>
      <c r="G8003" s="3"/>
      <c r="H8003" s="3">
        <v>0</v>
      </c>
      <c r="I8003" s="9"/>
    </row>
    <row r="8004" spans="1:9">
      <c r="A8004" t="s">
        <v>1206</v>
      </c>
      <c r="B8004" t="s">
        <v>1241</v>
      </c>
      <c r="C8004" t="str">
        <f t="shared" si="125"/>
        <v xml:space="preserve"> </v>
      </c>
      <c r="D8004">
        <v>0</v>
      </c>
      <c r="E8004">
        <v>0</v>
      </c>
      <c r="F8004" t="s">
        <v>1242</v>
      </c>
      <c r="G8004" s="3"/>
      <c r="H8004" s="3">
        <v>0</v>
      </c>
      <c r="I8004" s="9"/>
    </row>
    <row r="8005" spans="1:9">
      <c r="A8005" s="1" t="s">
        <v>1206</v>
      </c>
      <c r="B8005" s="1" t="s">
        <v>1241</v>
      </c>
      <c r="C8005" t="str">
        <f t="shared" si="125"/>
        <v xml:space="preserve"> </v>
      </c>
      <c r="D8005" s="1">
        <v>0</v>
      </c>
      <c r="E8005" s="1">
        <v>0</v>
      </c>
      <c r="F8005" s="1" t="s">
        <v>1242</v>
      </c>
      <c r="G8005" s="3"/>
      <c r="H8005" s="3">
        <v>0</v>
      </c>
      <c r="I8005" s="9"/>
    </row>
    <row r="8006" spans="1:9">
      <c r="A8006" t="s">
        <v>1206</v>
      </c>
      <c r="B8006" t="s">
        <v>1241</v>
      </c>
      <c r="C8006" t="str">
        <f t="shared" si="125"/>
        <v xml:space="preserve"> </v>
      </c>
      <c r="D8006">
        <v>0</v>
      </c>
      <c r="E8006">
        <v>0</v>
      </c>
      <c r="F8006" t="s">
        <v>1242</v>
      </c>
      <c r="G8006" s="3"/>
      <c r="H8006" s="3">
        <v>0</v>
      </c>
      <c r="I8006" s="9"/>
    </row>
    <row r="8007" spans="1:9">
      <c r="A8007" s="1" t="s">
        <v>1206</v>
      </c>
      <c r="B8007" s="1" t="s">
        <v>1241</v>
      </c>
      <c r="C8007" t="str">
        <f t="shared" si="125"/>
        <v xml:space="preserve"> </v>
      </c>
      <c r="D8007" s="1">
        <v>0</v>
      </c>
      <c r="E8007" s="1">
        <v>0</v>
      </c>
      <c r="F8007" s="1" t="s">
        <v>1242</v>
      </c>
      <c r="G8007" s="3"/>
      <c r="H8007" s="3">
        <v>0</v>
      </c>
      <c r="I8007" s="9"/>
    </row>
    <row r="8008" spans="1:9">
      <c r="A8008" t="s">
        <v>1206</v>
      </c>
      <c r="B8008" t="s">
        <v>1241</v>
      </c>
      <c r="C8008" t="str">
        <f t="shared" si="125"/>
        <v xml:space="preserve"> </v>
      </c>
      <c r="D8008">
        <v>0</v>
      </c>
      <c r="E8008">
        <v>0</v>
      </c>
      <c r="F8008" t="s">
        <v>1242</v>
      </c>
      <c r="G8008" s="3"/>
      <c r="H8008" s="3">
        <v>0</v>
      </c>
      <c r="I8008" s="9"/>
    </row>
    <row r="8009" spans="1:9">
      <c r="A8009" s="1" t="s">
        <v>1206</v>
      </c>
      <c r="B8009" s="1" t="s">
        <v>1241</v>
      </c>
      <c r="C8009" t="str">
        <f t="shared" si="125"/>
        <v xml:space="preserve"> </v>
      </c>
      <c r="D8009" s="1">
        <v>0</v>
      </c>
      <c r="E8009" s="1">
        <v>0</v>
      </c>
      <c r="F8009" s="1" t="s">
        <v>1242</v>
      </c>
      <c r="G8009" s="3"/>
      <c r="H8009" s="3">
        <v>0</v>
      </c>
      <c r="I8009" s="9"/>
    </row>
    <row r="8010" spans="1:9">
      <c r="A8010" t="s">
        <v>1206</v>
      </c>
      <c r="B8010" t="s">
        <v>1241</v>
      </c>
      <c r="C8010" t="str">
        <f t="shared" si="125"/>
        <v>CNCG 42</v>
      </c>
      <c r="D8010">
        <v>0</v>
      </c>
      <c r="E8010">
        <v>0</v>
      </c>
      <c r="F8010" t="s">
        <v>1242</v>
      </c>
      <c r="G8010" t="s">
        <v>15</v>
      </c>
      <c r="H8010" s="2">
        <f>H7994-SUMIF(G7995:G8009,"&lt;&gt;",H7995:H8009)</f>
        <v>0</v>
      </c>
    </row>
    <row r="8011" spans="1:9">
      <c r="A8011" s="1"/>
      <c r="B8011" s="1"/>
      <c r="C8011" t="str">
        <f t="shared" si="125"/>
        <v xml:space="preserve"> </v>
      </c>
      <c r="D8011" s="1"/>
      <c r="E8011" s="1"/>
      <c r="F8011" s="1"/>
      <c r="G8011" s="1"/>
      <c r="H8011" s="1"/>
      <c r="I8011" s="43"/>
    </row>
    <row r="8012" spans="1:9">
      <c r="A8012" t="s">
        <v>1203</v>
      </c>
      <c r="B8012" t="s">
        <v>1243</v>
      </c>
      <c r="C8012" t="str">
        <f t="shared" si="125"/>
        <v xml:space="preserve"> </v>
      </c>
      <c r="D8012">
        <v>0</v>
      </c>
      <c r="E8012">
        <v>0</v>
      </c>
      <c r="F8012" t="s">
        <v>1244</v>
      </c>
      <c r="G8012" t="s">
        <v>13</v>
      </c>
      <c r="H8012" s="2">
        <f>VLOOKUP(B8012,'uc_2024-25'!D:U, 18, FALSE)</f>
        <v>18</v>
      </c>
      <c r="I8012" s="9"/>
    </row>
    <row r="8013" spans="1:9">
      <c r="A8013" s="1" t="s">
        <v>1203</v>
      </c>
      <c r="B8013" s="1" t="s">
        <v>1243</v>
      </c>
      <c r="C8013" t="str">
        <f t="shared" si="125"/>
        <v xml:space="preserve"> </v>
      </c>
      <c r="D8013" s="1">
        <v>0</v>
      </c>
      <c r="E8013" s="1">
        <v>0</v>
      </c>
      <c r="F8013" s="1" t="s">
        <v>1244</v>
      </c>
      <c r="G8013" s="4">
        <f>VLOOKUP(B8012,'uc_2024-25'!D:AB, 25, FALSE)</f>
        <v>0</v>
      </c>
      <c r="H8013" s="3">
        <v>0</v>
      </c>
      <c r="I8013" s="9"/>
    </row>
    <row r="8014" spans="1:9">
      <c r="A8014" t="s">
        <v>1203</v>
      </c>
      <c r="B8014" t="s">
        <v>1243</v>
      </c>
      <c r="C8014" t="str">
        <f t="shared" si="125"/>
        <v xml:space="preserve"> </v>
      </c>
      <c r="D8014">
        <v>0</v>
      </c>
      <c r="E8014">
        <v>0</v>
      </c>
      <c r="F8014" t="s">
        <v>1244</v>
      </c>
      <c r="G8014" s="3"/>
      <c r="H8014" s="3">
        <v>0</v>
      </c>
      <c r="I8014" s="9"/>
    </row>
    <row r="8015" spans="1:9">
      <c r="A8015" s="1" t="s">
        <v>1203</v>
      </c>
      <c r="B8015" s="1" t="s">
        <v>1243</v>
      </c>
      <c r="C8015" t="str">
        <f t="shared" si="125"/>
        <v xml:space="preserve"> </v>
      </c>
      <c r="D8015" s="1">
        <v>0</v>
      </c>
      <c r="E8015" s="1">
        <v>0</v>
      </c>
      <c r="F8015" s="1" t="s">
        <v>1244</v>
      </c>
      <c r="G8015" s="3"/>
      <c r="H8015" s="3">
        <v>0</v>
      </c>
      <c r="I8015" s="9"/>
    </row>
    <row r="8016" spans="1:9">
      <c r="A8016" t="s">
        <v>1203</v>
      </c>
      <c r="B8016" t="s">
        <v>1243</v>
      </c>
      <c r="C8016" t="str">
        <f t="shared" si="125"/>
        <v xml:space="preserve"> </v>
      </c>
      <c r="D8016">
        <v>0</v>
      </c>
      <c r="E8016">
        <v>0</v>
      </c>
      <c r="F8016" t="s">
        <v>1244</v>
      </c>
      <c r="G8016" s="3"/>
      <c r="H8016" s="3">
        <v>0</v>
      </c>
      <c r="I8016" s="9"/>
    </row>
    <row r="8017" spans="1:9">
      <c r="A8017" s="1" t="s">
        <v>1203</v>
      </c>
      <c r="B8017" s="1" t="s">
        <v>1243</v>
      </c>
      <c r="C8017" t="str">
        <f t="shared" si="125"/>
        <v xml:space="preserve"> </v>
      </c>
      <c r="D8017" s="1">
        <v>0</v>
      </c>
      <c r="E8017" s="1">
        <v>0</v>
      </c>
      <c r="F8017" s="1" t="s">
        <v>1244</v>
      </c>
      <c r="G8017" s="3"/>
      <c r="H8017" s="3">
        <v>0</v>
      </c>
      <c r="I8017" s="9"/>
    </row>
    <row r="8018" spans="1:9">
      <c r="A8018" t="s">
        <v>1203</v>
      </c>
      <c r="B8018" t="s">
        <v>1243</v>
      </c>
      <c r="C8018" t="str">
        <f t="shared" si="125"/>
        <v xml:space="preserve"> </v>
      </c>
      <c r="D8018">
        <v>0</v>
      </c>
      <c r="E8018">
        <v>0</v>
      </c>
      <c r="F8018" t="s">
        <v>1244</v>
      </c>
      <c r="G8018" s="3"/>
      <c r="H8018" s="3">
        <v>0</v>
      </c>
      <c r="I8018" s="9"/>
    </row>
    <row r="8019" spans="1:9">
      <c r="A8019" s="1" t="s">
        <v>1203</v>
      </c>
      <c r="B8019" s="1" t="s">
        <v>1243</v>
      </c>
      <c r="C8019" t="str">
        <f t="shared" si="125"/>
        <v xml:space="preserve"> </v>
      </c>
      <c r="D8019" s="1">
        <v>0</v>
      </c>
      <c r="E8019" s="1">
        <v>0</v>
      </c>
      <c r="F8019" s="1" t="s">
        <v>1244</v>
      </c>
      <c r="G8019" s="3"/>
      <c r="H8019" s="3">
        <v>0</v>
      </c>
      <c r="I8019" s="9"/>
    </row>
    <row r="8020" spans="1:9">
      <c r="A8020" t="s">
        <v>1203</v>
      </c>
      <c r="B8020" t="s">
        <v>1243</v>
      </c>
      <c r="C8020" t="str">
        <f t="shared" si="125"/>
        <v xml:space="preserve"> </v>
      </c>
      <c r="D8020">
        <v>0</v>
      </c>
      <c r="E8020">
        <v>0</v>
      </c>
      <c r="F8020" t="s">
        <v>1244</v>
      </c>
      <c r="G8020" s="3"/>
      <c r="H8020" s="3">
        <v>0</v>
      </c>
      <c r="I8020" s="9"/>
    </row>
    <row r="8021" spans="1:9">
      <c r="A8021" s="1" t="s">
        <v>1203</v>
      </c>
      <c r="B8021" s="1" t="s">
        <v>1243</v>
      </c>
      <c r="C8021" t="str">
        <f t="shared" si="125"/>
        <v xml:space="preserve"> </v>
      </c>
      <c r="D8021" s="1">
        <v>0</v>
      </c>
      <c r="E8021" s="1">
        <v>0</v>
      </c>
      <c r="F8021" s="1" t="s">
        <v>1244</v>
      </c>
      <c r="G8021" s="3"/>
      <c r="H8021" s="3">
        <v>0</v>
      </c>
      <c r="I8021" s="9"/>
    </row>
    <row r="8022" spans="1:9">
      <c r="A8022" t="s">
        <v>1203</v>
      </c>
      <c r="B8022" t="s">
        <v>1243</v>
      </c>
      <c r="C8022" t="str">
        <f t="shared" si="125"/>
        <v xml:space="preserve"> </v>
      </c>
      <c r="D8022">
        <v>0</v>
      </c>
      <c r="E8022">
        <v>0</v>
      </c>
      <c r="F8022" t="s">
        <v>1244</v>
      </c>
      <c r="G8022" s="3"/>
      <c r="H8022" s="3">
        <v>0</v>
      </c>
      <c r="I8022" s="9"/>
    </row>
    <row r="8023" spans="1:9">
      <c r="A8023" s="1" t="s">
        <v>1203</v>
      </c>
      <c r="B8023" s="1" t="s">
        <v>1243</v>
      </c>
      <c r="C8023" t="str">
        <f t="shared" si="125"/>
        <v xml:space="preserve"> </v>
      </c>
      <c r="D8023" s="1">
        <v>0</v>
      </c>
      <c r="E8023" s="1">
        <v>0</v>
      </c>
      <c r="F8023" s="1" t="s">
        <v>1244</v>
      </c>
      <c r="G8023" s="3"/>
      <c r="H8023" s="3">
        <v>0</v>
      </c>
      <c r="I8023" s="9"/>
    </row>
    <row r="8024" spans="1:9">
      <c r="A8024" t="s">
        <v>1203</v>
      </c>
      <c r="B8024" t="s">
        <v>1243</v>
      </c>
      <c r="C8024" t="str">
        <f t="shared" si="125"/>
        <v xml:space="preserve"> </v>
      </c>
      <c r="D8024">
        <v>0</v>
      </c>
      <c r="E8024">
        <v>0</v>
      </c>
      <c r="F8024" t="s">
        <v>1244</v>
      </c>
      <c r="G8024" s="3"/>
      <c r="H8024" s="3">
        <v>0</v>
      </c>
      <c r="I8024" s="9"/>
    </row>
    <row r="8025" spans="1:9">
      <c r="A8025" s="1" t="s">
        <v>1203</v>
      </c>
      <c r="B8025" s="1" t="s">
        <v>1243</v>
      </c>
      <c r="C8025" t="str">
        <f t="shared" si="125"/>
        <v xml:space="preserve"> </v>
      </c>
      <c r="D8025" s="1">
        <v>0</v>
      </c>
      <c r="E8025" s="1">
        <v>0</v>
      </c>
      <c r="F8025" s="1" t="s">
        <v>1244</v>
      </c>
      <c r="G8025" s="3"/>
      <c r="H8025" s="3">
        <v>0</v>
      </c>
      <c r="I8025" s="9"/>
    </row>
    <row r="8026" spans="1:9">
      <c r="A8026" t="s">
        <v>1203</v>
      </c>
      <c r="B8026" t="s">
        <v>1243</v>
      </c>
      <c r="C8026" t="str">
        <f t="shared" si="125"/>
        <v xml:space="preserve"> </v>
      </c>
      <c r="D8026">
        <v>0</v>
      </c>
      <c r="E8026">
        <v>0</v>
      </c>
      <c r="F8026" t="s">
        <v>1244</v>
      </c>
      <c r="G8026" s="3"/>
      <c r="H8026" s="3">
        <v>0</v>
      </c>
      <c r="I8026" s="9"/>
    </row>
    <row r="8027" spans="1:9">
      <c r="A8027" s="1" t="s">
        <v>1203</v>
      </c>
      <c r="B8027" s="1" t="s">
        <v>1243</v>
      </c>
      <c r="C8027" t="str">
        <f t="shared" si="125"/>
        <v xml:space="preserve"> </v>
      </c>
      <c r="D8027" s="1">
        <v>0</v>
      </c>
      <c r="E8027" s="1">
        <v>0</v>
      </c>
      <c r="F8027" s="1" t="s">
        <v>1244</v>
      </c>
      <c r="G8027" s="3"/>
      <c r="H8027" s="3">
        <v>0</v>
      </c>
      <c r="I8027" s="9"/>
    </row>
    <row r="8028" spans="1:9">
      <c r="A8028" t="s">
        <v>1203</v>
      </c>
      <c r="B8028" t="s">
        <v>1243</v>
      </c>
      <c r="C8028" t="str">
        <f t="shared" si="125"/>
        <v>CNCG 72</v>
      </c>
      <c r="D8028">
        <v>0</v>
      </c>
      <c r="E8028">
        <v>0</v>
      </c>
      <c r="F8028" t="s">
        <v>1244</v>
      </c>
      <c r="G8028" t="s">
        <v>15</v>
      </c>
      <c r="H8028" s="2">
        <f>H8012-SUMIF(G8013:G8027,"&lt;&gt;",H8013:H8027)</f>
        <v>18</v>
      </c>
    </row>
    <row r="8029" spans="1:9">
      <c r="A8029" s="1"/>
      <c r="B8029" s="1"/>
      <c r="C8029" t="str">
        <f t="shared" si="125"/>
        <v xml:space="preserve"> </v>
      </c>
      <c r="D8029" s="1"/>
      <c r="E8029" s="1"/>
      <c r="F8029" s="1"/>
      <c r="G8029" s="1"/>
      <c r="H8029" s="1"/>
      <c r="I8029" s="43"/>
    </row>
    <row r="8030" spans="1:9">
      <c r="A8030" t="s">
        <v>1206</v>
      </c>
      <c r="B8030" t="s">
        <v>1245</v>
      </c>
      <c r="C8030" t="str">
        <f t="shared" si="125"/>
        <v xml:space="preserve"> </v>
      </c>
      <c r="D8030">
        <v>0</v>
      </c>
      <c r="E8030">
        <v>0</v>
      </c>
      <c r="F8030" t="s">
        <v>1246</v>
      </c>
      <c r="G8030" t="s">
        <v>13</v>
      </c>
      <c r="H8030" s="2">
        <f>VLOOKUP(B8030,'uc_2024-25'!D:U, 18, FALSE)</f>
        <v>88</v>
      </c>
      <c r="I8030" s="9"/>
    </row>
    <row r="8031" spans="1:9">
      <c r="A8031" s="1" t="s">
        <v>1206</v>
      </c>
      <c r="B8031" s="1" t="s">
        <v>1245</v>
      </c>
      <c r="C8031" t="str">
        <f t="shared" si="125"/>
        <v xml:space="preserve"> </v>
      </c>
      <c r="D8031" s="1">
        <v>0</v>
      </c>
      <c r="E8031" s="1">
        <v>0</v>
      </c>
      <c r="F8031" s="1" t="s">
        <v>1246</v>
      </c>
      <c r="G8031" s="4">
        <f>VLOOKUP(B8030,'uc_2024-25'!D:AB, 25, FALSE)</f>
        <v>0</v>
      </c>
      <c r="H8031" s="3">
        <v>0</v>
      </c>
      <c r="I8031" s="9"/>
    </row>
    <row r="8032" spans="1:9">
      <c r="A8032" t="s">
        <v>1206</v>
      </c>
      <c r="B8032" t="s">
        <v>1245</v>
      </c>
      <c r="C8032" t="str">
        <f t="shared" si="125"/>
        <v xml:space="preserve"> </v>
      </c>
      <c r="D8032">
        <v>0</v>
      </c>
      <c r="E8032">
        <v>0</v>
      </c>
      <c r="F8032" t="s">
        <v>1246</v>
      </c>
      <c r="G8032" s="3"/>
      <c r="H8032" s="3">
        <v>0</v>
      </c>
      <c r="I8032" s="9"/>
    </row>
    <row r="8033" spans="1:9">
      <c r="A8033" s="1" t="s">
        <v>1206</v>
      </c>
      <c r="B8033" s="1" t="s">
        <v>1245</v>
      </c>
      <c r="C8033" t="str">
        <f t="shared" si="125"/>
        <v xml:space="preserve"> </v>
      </c>
      <c r="D8033" s="1">
        <v>0</v>
      </c>
      <c r="E8033" s="1">
        <v>0</v>
      </c>
      <c r="F8033" s="1" t="s">
        <v>1246</v>
      </c>
      <c r="G8033" s="3"/>
      <c r="H8033" s="3">
        <v>0</v>
      </c>
      <c r="I8033" s="9"/>
    </row>
    <row r="8034" spans="1:9">
      <c r="A8034" t="s">
        <v>1206</v>
      </c>
      <c r="B8034" t="s">
        <v>1245</v>
      </c>
      <c r="C8034" t="str">
        <f t="shared" si="125"/>
        <v xml:space="preserve"> </v>
      </c>
      <c r="D8034">
        <v>0</v>
      </c>
      <c r="E8034">
        <v>0</v>
      </c>
      <c r="F8034" t="s">
        <v>1246</v>
      </c>
      <c r="G8034" s="3"/>
      <c r="H8034" s="3">
        <v>0</v>
      </c>
      <c r="I8034" s="9"/>
    </row>
    <row r="8035" spans="1:9">
      <c r="A8035" s="1" t="s">
        <v>1206</v>
      </c>
      <c r="B8035" s="1" t="s">
        <v>1245</v>
      </c>
      <c r="C8035" t="str">
        <f t="shared" si="125"/>
        <v xml:space="preserve"> </v>
      </c>
      <c r="D8035" s="1">
        <v>0</v>
      </c>
      <c r="E8035" s="1">
        <v>0</v>
      </c>
      <c r="F8035" s="1" t="s">
        <v>1246</v>
      </c>
      <c r="G8035" s="3"/>
      <c r="H8035" s="3">
        <v>0</v>
      </c>
      <c r="I8035" s="9"/>
    </row>
    <row r="8036" spans="1:9">
      <c r="A8036" t="s">
        <v>1206</v>
      </c>
      <c r="B8036" t="s">
        <v>1245</v>
      </c>
      <c r="C8036" t="str">
        <f t="shared" si="125"/>
        <v xml:space="preserve"> </v>
      </c>
      <c r="D8036">
        <v>0</v>
      </c>
      <c r="E8036">
        <v>0</v>
      </c>
      <c r="F8036" t="s">
        <v>1246</v>
      </c>
      <c r="G8036" s="3"/>
      <c r="H8036" s="3">
        <v>0</v>
      </c>
      <c r="I8036" s="9"/>
    </row>
    <row r="8037" spans="1:9">
      <c r="A8037" s="1" t="s">
        <v>1206</v>
      </c>
      <c r="B8037" s="1" t="s">
        <v>1245</v>
      </c>
      <c r="C8037" t="str">
        <f t="shared" si="125"/>
        <v xml:space="preserve"> </v>
      </c>
      <c r="D8037" s="1">
        <v>0</v>
      </c>
      <c r="E8037" s="1">
        <v>0</v>
      </c>
      <c r="F8037" s="1" t="s">
        <v>1246</v>
      </c>
      <c r="G8037" s="3"/>
      <c r="H8037" s="3">
        <v>0</v>
      </c>
      <c r="I8037" s="9"/>
    </row>
    <row r="8038" spans="1:9">
      <c r="A8038" t="s">
        <v>1206</v>
      </c>
      <c r="B8038" t="s">
        <v>1245</v>
      </c>
      <c r="C8038" t="str">
        <f t="shared" si="125"/>
        <v xml:space="preserve"> </v>
      </c>
      <c r="D8038">
        <v>0</v>
      </c>
      <c r="E8038">
        <v>0</v>
      </c>
      <c r="F8038" t="s">
        <v>1246</v>
      </c>
      <c r="G8038" s="3"/>
      <c r="H8038" s="3">
        <v>0</v>
      </c>
      <c r="I8038" s="9"/>
    </row>
    <row r="8039" spans="1:9">
      <c r="A8039" s="1" t="s">
        <v>1206</v>
      </c>
      <c r="B8039" s="1" t="s">
        <v>1245</v>
      </c>
      <c r="C8039" t="str">
        <f t="shared" si="125"/>
        <v xml:space="preserve"> </v>
      </c>
      <c r="D8039" s="1">
        <v>0</v>
      </c>
      <c r="E8039" s="1">
        <v>0</v>
      </c>
      <c r="F8039" s="1" t="s">
        <v>1246</v>
      </c>
      <c r="G8039" s="3"/>
      <c r="H8039" s="3">
        <v>0</v>
      </c>
      <c r="I8039" s="9"/>
    </row>
    <row r="8040" spans="1:9">
      <c r="A8040" t="s">
        <v>1206</v>
      </c>
      <c r="B8040" t="s">
        <v>1245</v>
      </c>
      <c r="C8040" t="str">
        <f t="shared" si="125"/>
        <v xml:space="preserve"> </v>
      </c>
      <c r="D8040">
        <v>0</v>
      </c>
      <c r="E8040">
        <v>0</v>
      </c>
      <c r="F8040" t="s">
        <v>1246</v>
      </c>
      <c r="G8040" s="3"/>
      <c r="H8040" s="3">
        <v>0</v>
      </c>
      <c r="I8040" s="9"/>
    </row>
    <row r="8041" spans="1:9">
      <c r="A8041" s="1" t="s">
        <v>1206</v>
      </c>
      <c r="B8041" s="1" t="s">
        <v>1245</v>
      </c>
      <c r="C8041" t="str">
        <f t="shared" si="125"/>
        <v xml:space="preserve"> </v>
      </c>
      <c r="D8041" s="1">
        <v>0</v>
      </c>
      <c r="E8041" s="1">
        <v>0</v>
      </c>
      <c r="F8041" s="1" t="s">
        <v>1246</v>
      </c>
      <c r="G8041" s="3"/>
      <c r="H8041" s="3">
        <v>0</v>
      </c>
      <c r="I8041" s="9"/>
    </row>
    <row r="8042" spans="1:9">
      <c r="A8042" t="s">
        <v>1206</v>
      </c>
      <c r="B8042" t="s">
        <v>1245</v>
      </c>
      <c r="C8042" t="str">
        <f t="shared" si="125"/>
        <v xml:space="preserve"> </v>
      </c>
      <c r="D8042">
        <v>0</v>
      </c>
      <c r="E8042">
        <v>0</v>
      </c>
      <c r="F8042" t="s">
        <v>1246</v>
      </c>
      <c r="G8042" s="3"/>
      <c r="H8042" s="3">
        <v>0</v>
      </c>
      <c r="I8042" s="9"/>
    </row>
    <row r="8043" spans="1:9">
      <c r="A8043" s="1" t="s">
        <v>1206</v>
      </c>
      <c r="B8043" s="1" t="s">
        <v>1245</v>
      </c>
      <c r="C8043" t="str">
        <f t="shared" si="125"/>
        <v xml:space="preserve"> </v>
      </c>
      <c r="D8043" s="1">
        <v>0</v>
      </c>
      <c r="E8043" s="1">
        <v>0</v>
      </c>
      <c r="F8043" s="1" t="s">
        <v>1246</v>
      </c>
      <c r="G8043" s="3"/>
      <c r="H8043" s="3">
        <v>0</v>
      </c>
      <c r="I8043" s="9"/>
    </row>
    <row r="8044" spans="1:9">
      <c r="A8044" t="s">
        <v>1206</v>
      </c>
      <c r="B8044" t="s">
        <v>1245</v>
      </c>
      <c r="C8044" t="str">
        <f t="shared" si="125"/>
        <v xml:space="preserve"> </v>
      </c>
      <c r="D8044">
        <v>0</v>
      </c>
      <c r="E8044">
        <v>0</v>
      </c>
      <c r="F8044" t="s">
        <v>1246</v>
      </c>
      <c r="G8044" s="3"/>
      <c r="H8044" s="3">
        <v>0</v>
      </c>
      <c r="I8044" s="9"/>
    </row>
    <row r="8045" spans="1:9">
      <c r="A8045" s="1" t="s">
        <v>1206</v>
      </c>
      <c r="B8045" s="1" t="s">
        <v>1245</v>
      </c>
      <c r="C8045" t="str">
        <f t="shared" si="125"/>
        <v xml:space="preserve"> </v>
      </c>
      <c r="D8045" s="1">
        <v>0</v>
      </c>
      <c r="E8045" s="1">
        <v>0</v>
      </c>
      <c r="F8045" s="1" t="s">
        <v>1246</v>
      </c>
      <c r="G8045" s="3"/>
      <c r="H8045" s="3">
        <v>0</v>
      </c>
      <c r="I8045" s="9"/>
    </row>
    <row r="8046" spans="1:9">
      <c r="A8046" t="s">
        <v>1206</v>
      </c>
      <c r="B8046" t="s">
        <v>1245</v>
      </c>
      <c r="C8046" t="str">
        <f t="shared" si="125"/>
        <v>CNCG 81</v>
      </c>
      <c r="D8046">
        <v>0</v>
      </c>
      <c r="E8046">
        <v>0</v>
      </c>
      <c r="F8046" t="s">
        <v>1246</v>
      </c>
      <c r="G8046" t="s">
        <v>15</v>
      </c>
      <c r="H8046" s="2">
        <f>H8030-SUMIF(G8031:G8045,"&lt;&gt;",H8031:H8045)</f>
        <v>88</v>
      </c>
    </row>
    <row r="8047" spans="1:9">
      <c r="A8047" s="1"/>
      <c r="B8047" s="1"/>
      <c r="C8047" t="str">
        <f t="shared" si="125"/>
        <v xml:space="preserve"> </v>
      </c>
      <c r="D8047" s="1"/>
      <c r="E8047" s="1"/>
      <c r="F8047" s="1"/>
      <c r="G8047" s="1"/>
      <c r="H8047" s="1"/>
      <c r="I8047" s="43"/>
    </row>
    <row r="8048" spans="1:9">
      <c r="A8048" t="s">
        <v>1203</v>
      </c>
      <c r="B8048" t="s">
        <v>1247</v>
      </c>
      <c r="C8048" t="str">
        <f t="shared" si="125"/>
        <v xml:space="preserve"> </v>
      </c>
      <c r="D8048">
        <v>0</v>
      </c>
      <c r="E8048">
        <v>0</v>
      </c>
      <c r="F8048" t="s">
        <v>1248</v>
      </c>
      <c r="G8048" t="s">
        <v>13</v>
      </c>
      <c r="H8048" s="2">
        <f>VLOOKUP(B8048,'uc_2024-25'!D:U, 18, FALSE)</f>
        <v>6</v>
      </c>
      <c r="I8048" s="9"/>
    </row>
    <row r="8049" spans="1:9">
      <c r="A8049" s="1" t="s">
        <v>1203</v>
      </c>
      <c r="B8049" s="1" t="s">
        <v>1247</v>
      </c>
      <c r="C8049" t="str">
        <f t="shared" si="125"/>
        <v xml:space="preserve"> </v>
      </c>
      <c r="D8049" s="1">
        <v>0</v>
      </c>
      <c r="E8049" s="1">
        <v>0</v>
      </c>
      <c r="F8049" s="1" t="s">
        <v>1248</v>
      </c>
      <c r="G8049" s="4" t="str">
        <f>VLOOKUP(B8048,'uc_2024-25'!D:AB, 25, FALSE)</f>
        <v>Jorge Manuel Rodrigues Ricardo da Silva</v>
      </c>
      <c r="H8049" s="3">
        <v>0</v>
      </c>
      <c r="I8049" s="9"/>
    </row>
    <row r="8050" spans="1:9">
      <c r="A8050" t="s">
        <v>1203</v>
      </c>
      <c r="B8050" t="s">
        <v>1247</v>
      </c>
      <c r="C8050" t="str">
        <f t="shared" si="125"/>
        <v xml:space="preserve"> </v>
      </c>
      <c r="D8050">
        <v>0</v>
      </c>
      <c r="E8050">
        <v>0</v>
      </c>
      <c r="F8050" t="s">
        <v>1248</v>
      </c>
      <c r="G8050" s="3"/>
      <c r="H8050" s="3">
        <v>0</v>
      </c>
      <c r="I8050" s="9"/>
    </row>
    <row r="8051" spans="1:9">
      <c r="A8051" s="1" t="s">
        <v>1203</v>
      </c>
      <c r="B8051" s="1" t="s">
        <v>1247</v>
      </c>
      <c r="C8051" t="str">
        <f t="shared" si="125"/>
        <v xml:space="preserve"> </v>
      </c>
      <c r="D8051" s="1">
        <v>0</v>
      </c>
      <c r="E8051" s="1">
        <v>0</v>
      </c>
      <c r="F8051" s="1" t="s">
        <v>1248</v>
      </c>
      <c r="G8051" s="3"/>
      <c r="H8051" s="3">
        <v>0</v>
      </c>
      <c r="I8051" s="9"/>
    </row>
    <row r="8052" spans="1:9">
      <c r="A8052" t="s">
        <v>1203</v>
      </c>
      <c r="B8052" t="s">
        <v>1247</v>
      </c>
      <c r="C8052" t="str">
        <f t="shared" si="125"/>
        <v xml:space="preserve"> </v>
      </c>
      <c r="D8052">
        <v>0</v>
      </c>
      <c r="E8052">
        <v>0</v>
      </c>
      <c r="F8052" t="s">
        <v>1248</v>
      </c>
      <c r="G8052" s="3"/>
      <c r="H8052" s="3">
        <v>0</v>
      </c>
      <c r="I8052" s="9"/>
    </row>
    <row r="8053" spans="1:9">
      <c r="A8053" s="1" t="s">
        <v>1203</v>
      </c>
      <c r="B8053" s="1" t="s">
        <v>1247</v>
      </c>
      <c r="C8053" t="str">
        <f t="shared" si="125"/>
        <v xml:space="preserve"> </v>
      </c>
      <c r="D8053" s="1">
        <v>0</v>
      </c>
      <c r="E8053" s="1">
        <v>0</v>
      </c>
      <c r="F8053" s="1" t="s">
        <v>1248</v>
      </c>
      <c r="G8053" s="3"/>
      <c r="H8053" s="3">
        <v>0</v>
      </c>
      <c r="I8053" s="9"/>
    </row>
    <row r="8054" spans="1:9">
      <c r="A8054" t="s">
        <v>1203</v>
      </c>
      <c r="B8054" t="s">
        <v>1247</v>
      </c>
      <c r="C8054" t="str">
        <f t="shared" si="125"/>
        <v xml:space="preserve"> </v>
      </c>
      <c r="D8054">
        <v>0</v>
      </c>
      <c r="E8054">
        <v>0</v>
      </c>
      <c r="F8054" t="s">
        <v>1248</v>
      </c>
      <c r="G8054" s="3"/>
      <c r="H8054" s="3">
        <v>0</v>
      </c>
      <c r="I8054" s="9"/>
    </row>
    <row r="8055" spans="1:9">
      <c r="A8055" s="1" t="s">
        <v>1203</v>
      </c>
      <c r="B8055" s="1" t="s">
        <v>1247</v>
      </c>
      <c r="C8055" t="str">
        <f t="shared" si="125"/>
        <v xml:space="preserve"> </v>
      </c>
      <c r="D8055" s="1">
        <v>0</v>
      </c>
      <c r="E8055" s="1">
        <v>0</v>
      </c>
      <c r="F8055" s="1" t="s">
        <v>1248</v>
      </c>
      <c r="G8055" s="3"/>
      <c r="H8055" s="3">
        <v>0</v>
      </c>
      <c r="I8055" s="9"/>
    </row>
    <row r="8056" spans="1:9">
      <c r="A8056" t="s">
        <v>1203</v>
      </c>
      <c r="B8056" t="s">
        <v>1247</v>
      </c>
      <c r="C8056" t="str">
        <f t="shared" si="125"/>
        <v xml:space="preserve"> </v>
      </c>
      <c r="D8056">
        <v>0</v>
      </c>
      <c r="E8056">
        <v>0</v>
      </c>
      <c r="F8056" t="s">
        <v>1248</v>
      </c>
      <c r="G8056" s="3"/>
      <c r="H8056" s="3">
        <v>0</v>
      </c>
      <c r="I8056" s="9"/>
    </row>
    <row r="8057" spans="1:9">
      <c r="A8057" s="1" t="s">
        <v>1203</v>
      </c>
      <c r="B8057" s="1" t="s">
        <v>1247</v>
      </c>
      <c r="C8057" t="str">
        <f t="shared" si="125"/>
        <v xml:space="preserve"> </v>
      </c>
      <c r="D8057" s="1">
        <v>0</v>
      </c>
      <c r="E8057" s="1">
        <v>0</v>
      </c>
      <c r="F8057" s="1" t="s">
        <v>1248</v>
      </c>
      <c r="G8057" s="3"/>
      <c r="H8057" s="3">
        <v>0</v>
      </c>
      <c r="I8057" s="9"/>
    </row>
    <row r="8058" spans="1:9">
      <c r="A8058" t="s">
        <v>1203</v>
      </c>
      <c r="B8058" t="s">
        <v>1247</v>
      </c>
      <c r="C8058" t="str">
        <f t="shared" si="125"/>
        <v xml:space="preserve"> </v>
      </c>
      <c r="D8058">
        <v>0</v>
      </c>
      <c r="E8058">
        <v>0</v>
      </c>
      <c r="F8058" t="s">
        <v>1248</v>
      </c>
      <c r="G8058" s="3"/>
      <c r="H8058" s="3">
        <v>0</v>
      </c>
      <c r="I8058" s="9"/>
    </row>
    <row r="8059" spans="1:9">
      <c r="A8059" s="1" t="s">
        <v>1203</v>
      </c>
      <c r="B8059" s="1" t="s">
        <v>1247</v>
      </c>
      <c r="C8059" t="str">
        <f t="shared" si="125"/>
        <v xml:space="preserve"> </v>
      </c>
      <c r="D8059" s="1">
        <v>0</v>
      </c>
      <c r="E8059" s="1">
        <v>0</v>
      </c>
      <c r="F8059" s="1" t="s">
        <v>1248</v>
      </c>
      <c r="G8059" s="3"/>
      <c r="H8059" s="3">
        <v>0</v>
      </c>
      <c r="I8059" s="9"/>
    </row>
    <row r="8060" spans="1:9">
      <c r="A8060" t="s">
        <v>1203</v>
      </c>
      <c r="B8060" t="s">
        <v>1247</v>
      </c>
      <c r="C8060" t="str">
        <f t="shared" si="125"/>
        <v xml:space="preserve"> </v>
      </c>
      <c r="D8060">
        <v>0</v>
      </c>
      <c r="E8060">
        <v>0</v>
      </c>
      <c r="F8060" t="s">
        <v>1248</v>
      </c>
      <c r="G8060" s="3"/>
      <c r="H8060" s="3">
        <v>0</v>
      </c>
      <c r="I8060" s="9"/>
    </row>
    <row r="8061" spans="1:9">
      <c r="A8061" s="1" t="s">
        <v>1203</v>
      </c>
      <c r="B8061" s="1" t="s">
        <v>1247</v>
      </c>
      <c r="C8061" t="str">
        <f t="shared" si="125"/>
        <v xml:space="preserve"> </v>
      </c>
      <c r="D8061" s="1">
        <v>0</v>
      </c>
      <c r="E8061" s="1">
        <v>0</v>
      </c>
      <c r="F8061" s="1" t="s">
        <v>1248</v>
      </c>
      <c r="G8061" s="3"/>
      <c r="H8061" s="3">
        <v>0</v>
      </c>
      <c r="I8061" s="9"/>
    </row>
    <row r="8062" spans="1:9">
      <c r="A8062" t="s">
        <v>1203</v>
      </c>
      <c r="B8062" t="s">
        <v>1247</v>
      </c>
      <c r="C8062" t="str">
        <f t="shared" si="125"/>
        <v xml:space="preserve"> </v>
      </c>
      <c r="D8062">
        <v>0</v>
      </c>
      <c r="E8062">
        <v>0</v>
      </c>
      <c r="F8062" t="s">
        <v>1248</v>
      </c>
      <c r="G8062" s="3"/>
      <c r="H8062" s="3">
        <v>0</v>
      </c>
      <c r="I8062" s="9"/>
    </row>
    <row r="8063" spans="1:9">
      <c r="A8063" s="1" t="s">
        <v>1203</v>
      </c>
      <c r="B8063" s="1" t="s">
        <v>1247</v>
      </c>
      <c r="C8063" t="str">
        <f t="shared" si="125"/>
        <v xml:space="preserve"> </v>
      </c>
      <c r="D8063" s="1">
        <v>0</v>
      </c>
      <c r="E8063" s="1">
        <v>0</v>
      </c>
      <c r="F8063" s="1" t="s">
        <v>1248</v>
      </c>
      <c r="G8063" s="3"/>
      <c r="H8063" s="3">
        <v>0</v>
      </c>
      <c r="I8063" s="9"/>
    </row>
    <row r="8064" spans="1:9">
      <c r="A8064" t="s">
        <v>1203</v>
      </c>
      <c r="B8064" t="s">
        <v>1247</v>
      </c>
      <c r="C8064" t="str">
        <f t="shared" si="125"/>
        <v>CNCG 43</v>
      </c>
      <c r="D8064">
        <v>0</v>
      </c>
      <c r="E8064">
        <v>0</v>
      </c>
      <c r="F8064" t="s">
        <v>1248</v>
      </c>
      <c r="G8064" t="s">
        <v>15</v>
      </c>
      <c r="H8064" s="2">
        <f>H8048-SUMIF(G8049:G8063,"&lt;&gt;",H8049:H8063)</f>
        <v>6</v>
      </c>
    </row>
    <row r="8065" spans="1:9">
      <c r="A8065" s="1"/>
      <c r="B8065" s="1"/>
      <c r="C8065" t="str">
        <f t="shared" si="125"/>
        <v xml:space="preserve"> </v>
      </c>
      <c r="D8065" s="1"/>
      <c r="E8065" s="1"/>
      <c r="F8065" s="1"/>
      <c r="G8065" s="1"/>
      <c r="H8065" s="1"/>
      <c r="I8065" s="43"/>
    </row>
    <row r="8066" spans="1:9">
      <c r="F8066" s="32"/>
      <c r="I8066" s="54"/>
    </row>
  </sheetData>
  <sheetProtection algorithmName="SHA-512" hashValue="9TvtcwyWJUC/YESASCD9qcl9CuRha2qS3AvkGJoG8tff23fS9Pjz36walNbBnx7UA3zjvOyctIbrejgpdL2xKQ==" saltValue="2dSfjGGQfe0j/4HpVE6eig==" spinCount="100000" sheet="1" formatCells="0" formatColumns="0" formatRows="0" sort="0" autoFilter="0"/>
  <autoFilter ref="A1:I8065" xr:uid="{00000000-0009-0000-0000-000000000000}"/>
  <pageMargins left="0.75" right="0.75" top="1" bottom="1" header="0.5" footer="0.5"/>
  <legacyDrawing r:id="rId1"/>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RH!$B$3:$B$320</xm:f>
          </x14:formula1>
          <xm:sqref>G4:G17 G22:G35 G40:G53 G58:G71 G76:G89 G94:G107 G112:G125 G130:G143 G148:G161 G166:G179 G184:G197 G202:G215 G220:G233 G238:G251 G256:G269 G274:G287 G292:G305 G310:G323 G328:G341 G346:G359 G364:G377 G382:G395 G400:G413 G418:G431 G436:G449 G454:G467 G472:G485 G490:G503 G508:G521 G526:G539 G544:G557 G562:G575 G580:G593 G598:G611 G616:G629 G634:G647 G652:G665 G670:G683 G688:G701 G706:G719 G724:G737 G742:G755 G760:G773 G778:G791 G796:G809 G814:G827 G832:G845 G850:G863 G868:G881 G886:G899 G904:G917 G922:G935 G940:G953 G958:G971 G976:G989 G994:G1007 G1012:G1025 G1030:G1043 G1048:G1061 G1066:G1079 G1084:G1097 G1102:G1115 G1120:G1133 G1138:G1151 G1156:G1169 G1174:G1187 G1192:G1205 G1210:G1223 G1228:G1241 G1246:G1259 G1264:G1277 G1282:G1295 G1300:G1313 G1318:G1331 G1336:G1349 G1354:G1367 G1372:G1385 G1390:G1403 G1408:G1421 G1426:G1439 G1444:G1457 G1462:G1475 G1480:G1493 G1498:G1511 G1516:G1529 G1534:G1547 G1552:G1565 G1570:G1583 G1588:G1601 G1606:G1619 G1624:G1637 G1642:G1655 G1660:G1673 G1678:G1691 G1696:G1709 G1714:G1727 G1732:G1745 G1750:G1763 G1768:G1781 G1786:G1799 G1804:G1817 G1822:G1835 G1840:G1853 G1858:G1871 G1876:G1889 G1894:G1907 G1912:G1925 G1930:G1943 G1948:G1961 G1966:G1979 G1984:G1997 G2002:G2015 G2020:G2033 G2038:G2051 G2074:G2087 G2092:G2105 G2110:G2123 G2128:G2141 G2146:G2159 G2164:G2177 G2182:G2195 G2200:G2213 G2218:G2231 G2236:G2249 G2254:G2267 G2272:G2285 G2290:G2303 G2308:G2321 G2326:G2339 G2344:G2357 G2362:G2375 G2380:G2393 G2398:G2411 G2416:G2429 G2434:G2447 G2452:G2465 G2470:G2483 G2488:G2501 G2506:G2519 G2524:G2537 G2542:G2555 G2560:G2573 G2578:G2591 G2596:G2609 G2614:G2627 G2632:G2645 G2650:G2663 G2668:G2681 G2686:G2699 G2704:G2717 G2722:G2735 G2740:G2753 G2758:G2771 G2776:G2789 G2794:G2807 G2812:G2825 G2830:G2843 G2848:G2861 G2866:G2879 G2884:G2897 G2902:G2915 G2920:G2933 G2938:G2951 G2956:G2969 G2974:G2987 G2992:G3005 G3010:G3023 G3028:G3041 G3046:G3059 G3064:G3077 G3082:G3095 G3100:G3113 G3118:G3131 G3136:G3149 G3154:G3167 G3172:G3185 G3190:G3203 G3208:G3221 G3226:G3239 G3244:G3257 G3262:G3275 G3280:G3293 G3298:G3311 G3316:G3329 G3334:G3347 G3352:G3365 G3370:G3383 G3388:G3401 G3406:G3419 G3424:G3437 G3442:G3455 G3460:G3473 G3478:G3491 G3496:G3509 G3514:G3527 G3532:G3545 G3550:G3563 G3568:G3581 G3586:G3599 G3604:G3617 G3622:G3635 G3640:G3653 G3658:G3671 G3676:G3689 G3694:G3707 G3712:G3725 G3730:G3743 G3748:G3761 G3766:G3779 G3784:G3797 G3802:G3815 G3820:G3833 G3838:G3851 G3856:G3869 G3874:G3887 G3892:G3905 G3910:G3923 G3928:G3941 G3946:G3959 G3964:G3977 G3982:G3995 G4000:G4013 G4018:G4031 G4036:G4049 G4054:G4067 G4072:G4085 G4090:G4103 G4108:G4121 G4126:G4139 G4144:G4157 G4162:G4175 G4180:G4193 G4198:G4211 G4216:G4229 G4234:G4247 G4252:G4265 G4270:G4283 G4288:G4301 G4306:G4319 G4324:G4337 G4342:G4355 G4360:G4373 G4378:G4391 G4396:G4409 G4414:G4427 G4432:G4445 G4450:G4463 G4468:G4481 G4486:G4499 G4504:G4517 G4522:G4535 G4540:G4553 G4558:G4571 G4576:G4589 G4594:G4607 G4612:G4625 G4630:G4643 G4648:G4661 G4666:G4679 G4684:G4697 G4702:G4715 G4720:G4733 G4738:G4751 G4756:G4769 G4774:G4787 G4792:G4805 G4810:G4823 G4828:G4841 G4846:G4859 G4864:G4877 G4882:G4895 G4900:G4913 G4918:G4931 G4936:G4949 G4954:G4967 G4972:G4985 G4990:G5003 G5008:G5021 G5026:G5039 G5044:G5057 G5062:G5075 G5080:G5093 G5098:G5111 G5116:G5129 G5134:G5147 G5152:G5165 G5170:G5183 G5188:G5201 G5206:G5219 G5224:G5237 G5242:G5255 G5260:G5273 G5278:G5291 G5296:G5309 G5314:G5327 G5332:G5345 G5350:G5363 G5368:G5381 G5386:G5399 G5404:G5417 G5422:G5435 G5440:G5453 G5458:G5471 G5476:G5489 G5494:G5507 G5512:G5525 G5530:G5543 G5548:G5561 G5584:G5597 G5602:G5615 G5620:G5633 G5638:G5651 G5656:G5669 G5674:G5687 G5692:G5705 G5710:G5723 G5728:G5741 G5746:G5759 G5764:G5777 G5782:G5795 G5800:G5813 G5818:G5831 G5836:G5849 G5854:G5867 G5872:G5885 G5890:G5903 G5908:G5921 G5926:G5939 G5944:G5957 G5962:G5975 G5980:G5993 G5998:G6011 G6016:G6029 G6034:G6047 G6052:G6065 G6070:G6083 G6088:G6101 G6106:G6119 G6124:G6137 G6142:G6155 G6160:G6173 G6178:G6191 G6196:G6209 G6214:G6227 G6232:G6245 G6250:G6263 G6268:G6281 G6286:G6299 G6304:G6317 G6322:G6335 G6340:G6353 G6358:G6371 G6376:G6389 G6394:G6407 G6412:G6425 G6430:G6443 G6448:G6461 G6466:G6479 G6484:G6497 G6502:G6515 G6520:G6533 G6538:G6551 G6556:G6569 G6574:G6587 G6592:G6605 G6610:G6623 G6628:G6641 G6646:G6659 G6664:G6677 G6682:G6695 G6700:G6713 G6718:G6731 G5568:G5579 G6754:G6767 G6772:G6785 G6790:G6803 G6808:G6821 G6826:G6839 G6844:G6857 G6862:G6875 G6880:G6893 G6898:G6911 G6916:G6929 G6934:G6947 G6952:G6965 G6970:G6983 G6988:G7001 G7006:G7019 G7024:G7037 G7042:G7055 G7060:G7073 G7078:G7091 G7096:G7109 G7114:G7127 G7132:G7145 G7150:G7163 G7168:G7181 G7186:G7199 G7204:G7217 G7222:G7235 G7240:G7253 G7258:G7271 G7276:G7289 G7294:G7307 G7312:G7325 G7330:G7343 G7348:G7361 G7366:G7379 G7384:G7397 G7402:G7415 G7420:G7433 G7438:G7451 G7456:G7469 G7474:G7487 G7492:G7505 G7528:G7541 G7546:G7559 G7564:G7577 G7582:G7595 G7600:G7613 G7618:G7631 G7636:G7649 G7654:G7667 G7672:G7685 G7690:G7703 G7708:G7721 G7726:G7739 G7744:G7757 G7762:G7775 G7780:G7793 G7798:G7811 G7816:G7829 G7834:G7847 G7852:G7865 G7870:G7883 G7888:G7901 G7906:G7919 G7924:G7937 G7942:G7955 G7960:G7973 G7978:G7991 G7996:G8009 G8014:G8027 G8032:G8045 G8050:G8063 G2056:G2057 G2059:G2069 G5566 G6737:G6749 G7510:G7513 G7515:G7523</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450"/>
  <sheetViews>
    <sheetView workbookViewId="0">
      <pane xSplit="9" ySplit="180" topLeftCell="J700" activePane="bottomRight" state="frozen"/>
      <selection pane="bottomRight" activeCell="G107" sqref="G107"/>
      <selection pane="bottomLeft"/>
      <selection pane="topRight"/>
    </sheetView>
  </sheetViews>
  <sheetFormatPr defaultRowHeight="15"/>
  <cols>
    <col min="1" max="1" width="10.7109375" customWidth="1"/>
    <col min="2" max="2" width="16" customWidth="1"/>
    <col min="3" max="3" width="14.28515625" customWidth="1"/>
    <col min="4" max="4" width="13" customWidth="1"/>
    <col min="5" max="5" width="7.42578125" customWidth="1"/>
    <col min="6" max="7" width="8" customWidth="1"/>
    <col min="8" max="8" width="6" customWidth="1"/>
    <col min="9" max="9" width="47.140625" customWidth="1"/>
    <col min="10" max="10" width="8.5703125" customWidth="1"/>
    <col min="11" max="18" width="9.140625" customWidth="1"/>
    <col min="19" max="20" width="18.85546875" customWidth="1"/>
    <col min="21" max="21" width="12.7109375" customWidth="1"/>
    <col min="22" max="22" width="14.85546875" customWidth="1"/>
    <col min="23" max="23" width="9.140625" customWidth="1"/>
    <col min="24" max="24" width="49.42578125" customWidth="1"/>
    <col min="25" max="26" width="9.140625" customWidth="1"/>
    <col min="27" max="27" width="27.140625" customWidth="1"/>
    <col min="28" max="28" width="56.42578125" bestFit="1" customWidth="1"/>
    <col min="29" max="29" width="17.7109375" bestFit="1" customWidth="1"/>
    <col min="30" max="30" width="28" customWidth="1"/>
    <col min="31" max="31" width="10.28515625" customWidth="1"/>
  </cols>
  <sheetData>
    <row r="1" spans="1:30">
      <c r="A1" s="1" t="s">
        <v>0</v>
      </c>
      <c r="B1" s="1" t="s">
        <v>1249</v>
      </c>
      <c r="C1" s="1" t="s">
        <v>1250</v>
      </c>
      <c r="D1" s="1" t="s">
        <v>1</v>
      </c>
      <c r="E1" s="1" t="s">
        <v>1251</v>
      </c>
      <c r="F1" s="1" t="s">
        <v>2</v>
      </c>
      <c r="G1" s="1" t="s">
        <v>3</v>
      </c>
      <c r="H1" s="1" t="s">
        <v>1252</v>
      </c>
      <c r="I1" s="1" t="s">
        <v>4</v>
      </c>
      <c r="J1" s="1" t="s">
        <v>1253</v>
      </c>
      <c r="K1" s="1" t="s">
        <v>1254</v>
      </c>
      <c r="L1" s="1" t="s">
        <v>1255</v>
      </c>
      <c r="M1" s="1" t="s">
        <v>1256</v>
      </c>
      <c r="N1" s="1" t="s">
        <v>1257</v>
      </c>
      <c r="O1" s="1" t="s">
        <v>1258</v>
      </c>
      <c r="P1" s="1" t="s">
        <v>1259</v>
      </c>
      <c r="Q1" s="1" t="s">
        <v>1260</v>
      </c>
      <c r="R1" s="1" t="s">
        <v>1261</v>
      </c>
      <c r="S1" s="1" t="s">
        <v>1262</v>
      </c>
      <c r="T1" s="1" t="s">
        <v>1263</v>
      </c>
      <c r="U1" s="3" t="s">
        <v>1264</v>
      </c>
      <c r="V1" s="1" t="s">
        <v>1265</v>
      </c>
      <c r="W1" s="1" t="s">
        <v>1266</v>
      </c>
      <c r="X1" s="3" t="s">
        <v>1267</v>
      </c>
      <c r="Y1" s="1" t="s">
        <v>1268</v>
      </c>
      <c r="Z1" s="1" t="s">
        <v>1269</v>
      </c>
      <c r="AA1" s="1" t="s">
        <v>1270</v>
      </c>
      <c r="AB1" s="3" t="s">
        <v>1271</v>
      </c>
      <c r="AC1" s="1" t="s">
        <v>1272</v>
      </c>
      <c r="AD1" s="3" t="s">
        <v>1273</v>
      </c>
    </row>
    <row r="2" spans="1:30">
      <c r="A2" t="s">
        <v>8</v>
      </c>
      <c r="D2" t="s">
        <v>9</v>
      </c>
      <c r="F2" t="s">
        <v>10</v>
      </c>
      <c r="G2" t="s">
        <v>11</v>
      </c>
      <c r="H2">
        <v>5</v>
      </c>
      <c r="I2" t="s">
        <v>12</v>
      </c>
      <c r="U2" s="3"/>
      <c r="V2" s="2">
        <f t="shared" ref="V2:V65" si="0">U2-T2</f>
        <v>0</v>
      </c>
      <c r="W2" s="2">
        <f>VLOOKUP(D2,'DSD_2024-25'!C:H,6,FALSE)</f>
        <v>0</v>
      </c>
      <c r="X2" s="3"/>
      <c r="AB2" s="3"/>
      <c r="AC2" s="2" t="str">
        <f t="shared" ref="AC2:AC65" si="1">IF(AA2&lt;&gt;AB2,"alterado","---")</f>
        <v>---</v>
      </c>
      <c r="AD2" s="3"/>
    </row>
    <row r="3" spans="1:30">
      <c r="A3" s="1" t="s">
        <v>16</v>
      </c>
      <c r="B3" s="1" t="s">
        <v>1274</v>
      </c>
      <c r="C3" s="1"/>
      <c r="D3" s="1" t="s">
        <v>17</v>
      </c>
      <c r="E3" s="1" t="s">
        <v>1275</v>
      </c>
      <c r="F3" s="1">
        <v>2</v>
      </c>
      <c r="G3" s="1">
        <v>1</v>
      </c>
      <c r="H3" s="1">
        <v>6</v>
      </c>
      <c r="I3" s="1" t="s">
        <v>18</v>
      </c>
      <c r="J3" s="1">
        <v>160</v>
      </c>
      <c r="K3" s="1"/>
      <c r="L3" s="1"/>
      <c r="M3" s="1"/>
      <c r="N3" s="1"/>
      <c r="O3" s="1"/>
      <c r="P3" s="1"/>
      <c r="Q3" s="1"/>
      <c r="R3" s="1"/>
      <c r="S3" s="1">
        <v>56</v>
      </c>
      <c r="T3" s="1">
        <v>56</v>
      </c>
      <c r="U3" s="3">
        <v>56</v>
      </c>
      <c r="V3" s="4">
        <f t="shared" si="0"/>
        <v>0</v>
      </c>
      <c r="W3" s="2">
        <f>VLOOKUP(D3,'DSD_2024-25'!C:H,6,FALSE)</f>
        <v>0</v>
      </c>
      <c r="X3" s="3"/>
      <c r="Y3" s="1" t="s">
        <v>1276</v>
      </c>
      <c r="Z3" s="1"/>
      <c r="AA3" s="1" t="s">
        <v>1277</v>
      </c>
      <c r="AB3" s="3" t="s">
        <v>1277</v>
      </c>
      <c r="AC3" s="4" t="str">
        <f t="shared" si="1"/>
        <v>---</v>
      </c>
      <c r="AD3" s="3"/>
    </row>
    <row r="4" spans="1:30">
      <c r="A4" t="s">
        <v>16</v>
      </c>
      <c r="C4" t="s">
        <v>1278</v>
      </c>
      <c r="D4" t="s">
        <v>20</v>
      </c>
      <c r="E4" t="s">
        <v>1275</v>
      </c>
      <c r="F4" t="s">
        <v>21</v>
      </c>
      <c r="G4">
        <v>2</v>
      </c>
      <c r="H4">
        <v>6</v>
      </c>
      <c r="I4" t="s">
        <v>22</v>
      </c>
      <c r="J4">
        <v>168</v>
      </c>
      <c r="L4">
        <v>56</v>
      </c>
      <c r="S4">
        <v>56</v>
      </c>
      <c r="T4">
        <v>56</v>
      </c>
      <c r="U4" s="3">
        <v>112</v>
      </c>
      <c r="V4" s="2">
        <f t="shared" si="0"/>
        <v>56</v>
      </c>
      <c r="W4" s="2">
        <f>VLOOKUP(D4,'DSD_2024-25'!C:H,6,FALSE)</f>
        <v>0</v>
      </c>
      <c r="X4" s="3" t="s">
        <v>1279</v>
      </c>
      <c r="Y4" t="s">
        <v>1280</v>
      </c>
      <c r="AA4" t="s">
        <v>1281</v>
      </c>
      <c r="AB4" s="3" t="s">
        <v>1281</v>
      </c>
      <c r="AC4" s="2" t="str">
        <f t="shared" si="1"/>
        <v>---</v>
      </c>
      <c r="AD4" s="3"/>
    </row>
    <row r="5" spans="1:30">
      <c r="A5" s="1" t="s">
        <v>16</v>
      </c>
      <c r="B5" s="1" t="s">
        <v>1278</v>
      </c>
      <c r="C5" s="1"/>
      <c r="D5" s="1" t="s">
        <v>25</v>
      </c>
      <c r="E5" s="1" t="s">
        <v>1275</v>
      </c>
      <c r="F5" s="1">
        <v>1</v>
      </c>
      <c r="G5" s="1">
        <v>1</v>
      </c>
      <c r="H5" s="1">
        <v>6</v>
      </c>
      <c r="I5" s="1" t="s">
        <v>26</v>
      </c>
      <c r="J5" s="1">
        <v>168</v>
      </c>
      <c r="K5" s="1">
        <v>28</v>
      </c>
      <c r="L5" s="1">
        <v>28</v>
      </c>
      <c r="M5" s="1"/>
      <c r="N5" s="1"/>
      <c r="O5" s="1"/>
      <c r="P5" s="1"/>
      <c r="Q5" s="1"/>
      <c r="R5" s="1"/>
      <c r="S5" s="1">
        <v>56</v>
      </c>
      <c r="T5" s="1">
        <v>56</v>
      </c>
      <c r="U5" s="3">
        <v>84</v>
      </c>
      <c r="V5" s="4">
        <f t="shared" si="0"/>
        <v>28</v>
      </c>
      <c r="W5" s="2">
        <f>VLOOKUP(D5,'DSD_2024-25'!C:H,6,FALSE)</f>
        <v>0</v>
      </c>
      <c r="X5" s="3" t="s">
        <v>1282</v>
      </c>
      <c r="Y5" s="1"/>
      <c r="Z5" s="1"/>
      <c r="AA5" s="1" t="s">
        <v>39</v>
      </c>
      <c r="AB5" s="3" t="s">
        <v>39</v>
      </c>
      <c r="AC5" s="4" t="str">
        <f t="shared" si="1"/>
        <v>---</v>
      </c>
      <c r="AD5" s="3"/>
    </row>
    <row r="6" spans="1:30">
      <c r="A6" t="s">
        <v>34</v>
      </c>
      <c r="B6" t="s">
        <v>1283</v>
      </c>
      <c r="D6" t="s">
        <v>35</v>
      </c>
      <c r="E6" t="s">
        <v>1275</v>
      </c>
      <c r="F6">
        <v>2</v>
      </c>
      <c r="G6">
        <v>1</v>
      </c>
      <c r="H6">
        <v>6</v>
      </c>
      <c r="I6" t="s">
        <v>36</v>
      </c>
      <c r="J6">
        <v>168</v>
      </c>
      <c r="L6">
        <v>56</v>
      </c>
      <c r="S6">
        <v>56</v>
      </c>
      <c r="T6">
        <v>56</v>
      </c>
      <c r="U6" s="3">
        <v>56</v>
      </c>
      <c r="V6" s="2">
        <f t="shared" si="0"/>
        <v>0</v>
      </c>
      <c r="W6" s="2">
        <f>VLOOKUP(D6,'DSD_2024-25'!C:H,6,FALSE)</f>
        <v>0</v>
      </c>
      <c r="X6" s="3"/>
      <c r="AA6" t="s">
        <v>40</v>
      </c>
      <c r="AB6" s="3" t="s">
        <v>40</v>
      </c>
      <c r="AC6" s="2" t="str">
        <f t="shared" si="1"/>
        <v>---</v>
      </c>
      <c r="AD6" s="3"/>
    </row>
    <row r="7" spans="1:30">
      <c r="A7" s="1" t="s">
        <v>34</v>
      </c>
      <c r="B7" s="1" t="s">
        <v>1284</v>
      </c>
      <c r="C7" s="1"/>
      <c r="D7" s="1" t="s">
        <v>37</v>
      </c>
      <c r="E7" s="1" t="s">
        <v>1275</v>
      </c>
      <c r="F7" s="1">
        <v>3</v>
      </c>
      <c r="G7" s="1">
        <v>1</v>
      </c>
      <c r="H7" s="1">
        <v>6</v>
      </c>
      <c r="I7" s="1" t="s">
        <v>38</v>
      </c>
      <c r="J7" s="1">
        <v>168</v>
      </c>
      <c r="K7" s="1">
        <v>28</v>
      </c>
      <c r="L7" s="1">
        <v>14</v>
      </c>
      <c r="M7" s="1"/>
      <c r="N7" s="1">
        <v>14</v>
      </c>
      <c r="O7" s="1"/>
      <c r="P7" s="1"/>
      <c r="Q7" s="1"/>
      <c r="R7" s="1"/>
      <c r="S7" s="1">
        <v>56</v>
      </c>
      <c r="T7" s="1">
        <v>84</v>
      </c>
      <c r="U7" s="3">
        <v>112</v>
      </c>
      <c r="V7" s="4">
        <f t="shared" si="0"/>
        <v>28</v>
      </c>
      <c r="W7" s="2">
        <f>VLOOKUP(D7,'DSD_2024-25'!C:H,6,FALSE)</f>
        <v>0</v>
      </c>
      <c r="X7" s="3" t="s">
        <v>1282</v>
      </c>
      <c r="Y7" s="1"/>
      <c r="Z7" s="1"/>
      <c r="AA7" s="1" t="s">
        <v>39</v>
      </c>
      <c r="AB7" s="3" t="s">
        <v>761</v>
      </c>
      <c r="AC7" s="4" t="str">
        <f t="shared" si="1"/>
        <v>alterado</v>
      </c>
      <c r="AD7" s="3" t="s">
        <v>1285</v>
      </c>
    </row>
    <row r="8" spans="1:30">
      <c r="A8" t="s">
        <v>34</v>
      </c>
      <c r="B8" t="s">
        <v>1284</v>
      </c>
      <c r="D8" t="s">
        <v>41</v>
      </c>
      <c r="E8" t="s">
        <v>1275</v>
      </c>
      <c r="F8">
        <v>3</v>
      </c>
      <c r="G8">
        <v>2</v>
      </c>
      <c r="H8">
        <v>6</v>
      </c>
      <c r="I8" t="s">
        <v>42</v>
      </c>
      <c r="J8">
        <v>168</v>
      </c>
      <c r="K8">
        <v>28</v>
      </c>
      <c r="M8">
        <v>14</v>
      </c>
      <c r="N8">
        <v>14</v>
      </c>
      <c r="S8">
        <v>56</v>
      </c>
      <c r="T8">
        <v>84</v>
      </c>
      <c r="U8" s="3">
        <v>112</v>
      </c>
      <c r="V8" s="2">
        <f t="shared" si="0"/>
        <v>28</v>
      </c>
      <c r="W8" s="2">
        <f>VLOOKUP(D8,'DSD_2024-25'!C:H,6,FALSE)</f>
        <v>0</v>
      </c>
      <c r="X8" s="3" t="s">
        <v>1282</v>
      </c>
      <c r="AA8" t="s">
        <v>1286</v>
      </c>
      <c r="AB8" s="3" t="s">
        <v>761</v>
      </c>
      <c r="AC8" s="2" t="str">
        <f t="shared" si="1"/>
        <v>alterado</v>
      </c>
      <c r="AD8" s="3" t="s">
        <v>1285</v>
      </c>
    </row>
    <row r="9" spans="1:30">
      <c r="A9" s="1" t="s">
        <v>8</v>
      </c>
      <c r="B9" s="1" t="s">
        <v>1287</v>
      </c>
      <c r="C9" s="1"/>
      <c r="D9" s="1" t="s">
        <v>43</v>
      </c>
      <c r="E9" s="1" t="s">
        <v>1275</v>
      </c>
      <c r="F9" s="1">
        <v>1</v>
      </c>
      <c r="G9" s="1">
        <v>1</v>
      </c>
      <c r="H9" s="1">
        <v>3</v>
      </c>
      <c r="I9" s="1" t="s">
        <v>44</v>
      </c>
      <c r="J9" s="1">
        <v>75</v>
      </c>
      <c r="K9" s="1"/>
      <c r="L9" s="1">
        <v>24</v>
      </c>
      <c r="M9" s="1"/>
      <c r="N9" s="1"/>
      <c r="O9" s="1"/>
      <c r="P9" s="1"/>
      <c r="Q9" s="1"/>
      <c r="R9" s="1"/>
      <c r="S9" s="1">
        <v>24</v>
      </c>
      <c r="T9" s="1">
        <v>24</v>
      </c>
      <c r="U9" s="3">
        <v>24</v>
      </c>
      <c r="V9" s="4">
        <f t="shared" si="0"/>
        <v>0</v>
      </c>
      <c r="W9" s="2">
        <f>VLOOKUP(D9,'DSD_2024-25'!C:H,6,FALSE)</f>
        <v>0</v>
      </c>
      <c r="X9" s="3"/>
      <c r="Y9" s="1"/>
      <c r="Z9" s="1"/>
      <c r="AA9" s="1" t="s">
        <v>351</v>
      </c>
      <c r="AB9" s="3" t="s">
        <v>351</v>
      </c>
      <c r="AC9" s="4" t="str">
        <f t="shared" si="1"/>
        <v>---</v>
      </c>
      <c r="AD9" s="3"/>
    </row>
    <row r="10" spans="1:30">
      <c r="A10" t="s">
        <v>16</v>
      </c>
      <c r="B10" t="s">
        <v>1288</v>
      </c>
      <c r="D10" t="s">
        <v>51</v>
      </c>
      <c r="E10" t="s">
        <v>1275</v>
      </c>
      <c r="F10">
        <v>1</v>
      </c>
      <c r="G10">
        <v>2</v>
      </c>
      <c r="H10">
        <v>6</v>
      </c>
      <c r="I10" t="s">
        <v>52</v>
      </c>
      <c r="J10">
        <v>168</v>
      </c>
      <c r="K10">
        <v>14</v>
      </c>
      <c r="M10">
        <v>42</v>
      </c>
      <c r="S10">
        <v>56</v>
      </c>
      <c r="T10">
        <v>56</v>
      </c>
      <c r="U10" s="3">
        <v>56</v>
      </c>
      <c r="V10" s="2">
        <f t="shared" si="0"/>
        <v>0</v>
      </c>
      <c r="W10" s="2">
        <f>VLOOKUP(D10,'DSD_2024-25'!C:H,6,FALSE)</f>
        <v>0</v>
      </c>
      <c r="X10" s="3"/>
      <c r="Y10" t="s">
        <v>1276</v>
      </c>
      <c r="AA10" t="s">
        <v>476</v>
      </c>
      <c r="AB10" s="3" t="s">
        <v>476</v>
      </c>
      <c r="AC10" s="2" t="str">
        <f t="shared" si="1"/>
        <v>---</v>
      </c>
      <c r="AD10" s="3"/>
    </row>
    <row r="11" spans="1:30">
      <c r="A11" s="1" t="s">
        <v>8</v>
      </c>
      <c r="B11" s="1" t="s">
        <v>1287</v>
      </c>
      <c r="C11" s="1"/>
      <c r="D11" s="1" t="s">
        <v>55</v>
      </c>
      <c r="E11" s="1"/>
      <c r="F11" s="1" t="s">
        <v>10</v>
      </c>
      <c r="G11" s="1" t="s">
        <v>10</v>
      </c>
      <c r="H11" s="1">
        <v>3</v>
      </c>
      <c r="I11" s="1" t="s">
        <v>56</v>
      </c>
      <c r="J11" s="1"/>
      <c r="K11" s="1"/>
      <c r="L11" s="1"/>
      <c r="M11" s="1"/>
      <c r="N11" s="1"/>
      <c r="O11" s="1"/>
      <c r="P11" s="1"/>
      <c r="Q11" s="1"/>
      <c r="R11" s="1"/>
      <c r="S11" s="1"/>
      <c r="T11" s="1"/>
      <c r="U11" s="3"/>
      <c r="V11" s="4">
        <f t="shared" si="0"/>
        <v>0</v>
      </c>
      <c r="W11" s="2">
        <f>VLOOKUP(D11,'DSD_2024-25'!C:H,6,FALSE)</f>
        <v>0</v>
      </c>
      <c r="X11" s="3"/>
      <c r="Y11" s="1"/>
      <c r="Z11" s="1"/>
      <c r="AA11" s="1" t="s">
        <v>1289</v>
      </c>
      <c r="AB11" s="3" t="s">
        <v>1289</v>
      </c>
      <c r="AC11" s="4" t="str">
        <f t="shared" si="1"/>
        <v>---</v>
      </c>
      <c r="AD11" s="3"/>
    </row>
    <row r="12" spans="1:30">
      <c r="A12" t="s">
        <v>34</v>
      </c>
      <c r="B12" t="s">
        <v>1290</v>
      </c>
      <c r="D12" t="s">
        <v>59</v>
      </c>
      <c r="E12" t="s">
        <v>1275</v>
      </c>
      <c r="F12">
        <v>1</v>
      </c>
      <c r="G12">
        <v>1</v>
      </c>
      <c r="H12">
        <v>6</v>
      </c>
      <c r="I12" t="s">
        <v>60</v>
      </c>
      <c r="J12">
        <v>168</v>
      </c>
      <c r="K12">
        <v>21</v>
      </c>
      <c r="L12">
        <v>35</v>
      </c>
      <c r="S12">
        <v>56</v>
      </c>
      <c r="T12">
        <v>448</v>
      </c>
      <c r="U12" s="3">
        <f>448-35</f>
        <v>413</v>
      </c>
      <c r="V12" s="2">
        <f t="shared" si="0"/>
        <v>-35</v>
      </c>
      <c r="W12" s="2">
        <f>VLOOKUP(D12,'DSD_2024-25'!C:H,6,FALSE)</f>
        <v>0</v>
      </c>
      <c r="X12" s="3" t="s">
        <v>1291</v>
      </c>
      <c r="AA12" t="s">
        <v>102</v>
      </c>
      <c r="AB12" s="3" t="s">
        <v>102</v>
      </c>
      <c r="AC12" s="2" t="str">
        <f t="shared" si="1"/>
        <v>---</v>
      </c>
      <c r="AD12" s="3"/>
    </row>
    <row r="13" spans="1:30">
      <c r="A13" s="1" t="s">
        <v>34</v>
      </c>
      <c r="B13" s="1" t="s">
        <v>1283</v>
      </c>
      <c r="C13" s="1"/>
      <c r="D13" s="1" t="s">
        <v>66</v>
      </c>
      <c r="E13" s="1" t="s">
        <v>1275</v>
      </c>
      <c r="F13" s="1">
        <v>3</v>
      </c>
      <c r="G13" s="1">
        <v>1</v>
      </c>
      <c r="H13" s="1">
        <v>6</v>
      </c>
      <c r="I13" s="1" t="s">
        <v>67</v>
      </c>
      <c r="J13" s="1">
        <v>168</v>
      </c>
      <c r="K13" s="1">
        <v>35</v>
      </c>
      <c r="L13" s="1">
        <v>21</v>
      </c>
      <c r="M13" s="1"/>
      <c r="N13" s="1"/>
      <c r="O13" s="1"/>
      <c r="P13" s="1"/>
      <c r="Q13" s="1"/>
      <c r="R13" s="1"/>
      <c r="S13" s="1">
        <v>56</v>
      </c>
      <c r="T13" s="1">
        <v>56</v>
      </c>
      <c r="U13" s="3">
        <v>56</v>
      </c>
      <c r="V13" s="4">
        <f t="shared" si="0"/>
        <v>0</v>
      </c>
      <c r="W13" s="2">
        <f>VLOOKUP(D13,'DSD_2024-25'!C:H,6,FALSE)</f>
        <v>0</v>
      </c>
      <c r="X13" s="3"/>
      <c r="Y13" s="1"/>
      <c r="Z13" s="1"/>
      <c r="AA13" s="1" t="s">
        <v>30</v>
      </c>
      <c r="AB13" s="3" t="s">
        <v>30</v>
      </c>
      <c r="AC13" s="4" t="str">
        <f t="shared" si="1"/>
        <v>---</v>
      </c>
      <c r="AD13" s="3"/>
    </row>
    <row r="14" spans="1:30">
      <c r="A14" t="s">
        <v>16</v>
      </c>
      <c r="B14" t="s">
        <v>1292</v>
      </c>
      <c r="D14" t="s">
        <v>70</v>
      </c>
      <c r="E14" t="s">
        <v>1275</v>
      </c>
      <c r="F14">
        <v>1</v>
      </c>
      <c r="G14">
        <v>2</v>
      </c>
      <c r="H14">
        <v>3</v>
      </c>
      <c r="I14" t="s">
        <v>71</v>
      </c>
      <c r="J14">
        <v>84</v>
      </c>
      <c r="K14">
        <v>21</v>
      </c>
      <c r="L14">
        <v>7</v>
      </c>
      <c r="M14">
        <v>7</v>
      </c>
      <c r="S14">
        <v>35</v>
      </c>
      <c r="T14">
        <v>35</v>
      </c>
      <c r="U14" s="3">
        <v>35</v>
      </c>
      <c r="V14" s="2">
        <f t="shared" si="0"/>
        <v>0</v>
      </c>
      <c r="W14" s="2">
        <f>VLOOKUP(D14,'DSD_2024-25'!C:H,6,FALSE)</f>
        <v>0</v>
      </c>
      <c r="X14" s="3"/>
      <c r="Y14" t="s">
        <v>1276</v>
      </c>
      <c r="AA14" t="s">
        <v>79</v>
      </c>
      <c r="AB14" s="3" t="s">
        <v>79</v>
      </c>
      <c r="AC14" s="2" t="str">
        <f t="shared" si="1"/>
        <v>---</v>
      </c>
      <c r="AD14" s="3"/>
    </row>
    <row r="15" spans="1:30">
      <c r="A15" s="1" t="s">
        <v>16</v>
      </c>
      <c r="B15" s="1"/>
      <c r="C15" s="1" t="s">
        <v>1293</v>
      </c>
      <c r="D15" s="1" t="s">
        <v>73</v>
      </c>
      <c r="E15" s="1" t="s">
        <v>1275</v>
      </c>
      <c r="F15" s="1">
        <v>1</v>
      </c>
      <c r="G15" s="1">
        <v>1</v>
      </c>
      <c r="H15" s="1">
        <v>6</v>
      </c>
      <c r="I15" s="1" t="s">
        <v>74</v>
      </c>
      <c r="J15" s="1">
        <v>168</v>
      </c>
      <c r="K15" s="1"/>
      <c r="L15" s="1"/>
      <c r="M15" s="1"/>
      <c r="N15" s="1"/>
      <c r="O15" s="1"/>
      <c r="P15" s="1"/>
      <c r="Q15" s="1"/>
      <c r="R15" s="1"/>
      <c r="S15" s="1">
        <v>56</v>
      </c>
      <c r="T15" s="1">
        <v>56</v>
      </c>
      <c r="U15" s="3">
        <v>56</v>
      </c>
      <c r="V15" s="4">
        <f t="shared" si="0"/>
        <v>0</v>
      </c>
      <c r="W15" s="2">
        <f>VLOOKUP(D15,'DSD_2024-25'!C:H,6,FALSE)</f>
        <v>10</v>
      </c>
      <c r="X15" s="3"/>
      <c r="Y15" s="1" t="s">
        <v>1294</v>
      </c>
      <c r="Z15" s="1"/>
      <c r="AA15" s="1" t="s">
        <v>79</v>
      </c>
      <c r="AB15" s="3" t="s">
        <v>79</v>
      </c>
      <c r="AC15" s="4" t="str">
        <f t="shared" si="1"/>
        <v>---</v>
      </c>
      <c r="AD15" s="3"/>
    </row>
    <row r="16" spans="1:30">
      <c r="A16" t="s">
        <v>16</v>
      </c>
      <c r="C16" t="s">
        <v>1293</v>
      </c>
      <c r="D16" t="s">
        <v>76</v>
      </c>
      <c r="E16" t="s">
        <v>1275</v>
      </c>
      <c r="F16">
        <v>1</v>
      </c>
      <c r="G16">
        <v>1</v>
      </c>
      <c r="H16">
        <v>6</v>
      </c>
      <c r="I16" t="s">
        <v>77</v>
      </c>
      <c r="J16">
        <v>168</v>
      </c>
      <c r="S16">
        <v>56</v>
      </c>
      <c r="T16">
        <v>56</v>
      </c>
      <c r="U16" s="3">
        <v>56</v>
      </c>
      <c r="V16" s="2">
        <f t="shared" si="0"/>
        <v>0</v>
      </c>
      <c r="W16" s="2">
        <f>VLOOKUP(D16,'DSD_2024-25'!C:H,6,FALSE)</f>
        <v>0</v>
      </c>
      <c r="X16" s="3"/>
      <c r="Y16" t="s">
        <v>1294</v>
      </c>
      <c r="AA16" t="s">
        <v>648</v>
      </c>
      <c r="AB16" s="3" t="s">
        <v>648</v>
      </c>
      <c r="AC16" s="2" t="str">
        <f t="shared" si="1"/>
        <v>---</v>
      </c>
      <c r="AD16" s="3"/>
    </row>
    <row r="17" spans="1:30">
      <c r="A17" s="1" t="s">
        <v>34</v>
      </c>
      <c r="B17" s="1" t="s">
        <v>1295</v>
      </c>
      <c r="C17" s="1"/>
      <c r="D17" s="1" t="s">
        <v>83</v>
      </c>
      <c r="E17" s="1" t="s">
        <v>1275</v>
      </c>
      <c r="F17" s="1">
        <v>3</v>
      </c>
      <c r="G17" s="1">
        <v>2</v>
      </c>
      <c r="H17" s="1">
        <v>3</v>
      </c>
      <c r="I17" s="1" t="s">
        <v>84</v>
      </c>
      <c r="J17" s="1">
        <v>84</v>
      </c>
      <c r="K17" s="1">
        <v>14</v>
      </c>
      <c r="L17" s="1"/>
      <c r="M17" s="1">
        <v>14</v>
      </c>
      <c r="N17" s="1"/>
      <c r="O17" s="1"/>
      <c r="P17" s="1"/>
      <c r="Q17" s="1"/>
      <c r="R17" s="1"/>
      <c r="S17" s="1">
        <v>28</v>
      </c>
      <c r="T17" s="1">
        <v>28</v>
      </c>
      <c r="U17" s="3">
        <v>28</v>
      </c>
      <c r="V17" s="4">
        <f t="shared" si="0"/>
        <v>0</v>
      </c>
      <c r="W17" s="2">
        <f>VLOOKUP(D17,'DSD_2024-25'!C:H,6,FALSE)</f>
        <v>0</v>
      </c>
      <c r="X17" s="3"/>
      <c r="Y17" s="1" t="s">
        <v>1296</v>
      </c>
      <c r="Z17" s="1"/>
      <c r="AA17" s="1" t="s">
        <v>228</v>
      </c>
      <c r="AB17" s="3" t="s">
        <v>85</v>
      </c>
      <c r="AC17" s="4" t="str">
        <f t="shared" si="1"/>
        <v>alterado</v>
      </c>
      <c r="AD17" s="3"/>
    </row>
    <row r="18" spans="1:30">
      <c r="A18" t="s">
        <v>8</v>
      </c>
      <c r="D18" t="s">
        <v>87</v>
      </c>
      <c r="F18" t="s">
        <v>10</v>
      </c>
      <c r="G18" t="s">
        <v>11</v>
      </c>
      <c r="H18">
        <v>5</v>
      </c>
      <c r="I18" t="s">
        <v>88</v>
      </c>
      <c r="U18" s="3"/>
      <c r="V18" s="2">
        <f t="shared" si="0"/>
        <v>0</v>
      </c>
      <c r="W18" s="2">
        <f>VLOOKUP(D18,'DSD_2024-25'!C:H,6,FALSE)</f>
        <v>0</v>
      </c>
      <c r="X18" s="3"/>
      <c r="AB18" s="3"/>
      <c r="AC18" s="2" t="str">
        <f t="shared" si="1"/>
        <v>---</v>
      </c>
      <c r="AD18" s="3"/>
    </row>
    <row r="19" spans="1:30">
      <c r="A19" s="1" t="s">
        <v>34</v>
      </c>
      <c r="B19" s="1" t="s">
        <v>1297</v>
      </c>
      <c r="C19" s="1"/>
      <c r="D19" s="1" t="s">
        <v>89</v>
      </c>
      <c r="E19" s="1" t="s">
        <v>1275</v>
      </c>
      <c r="F19" s="1">
        <v>1</v>
      </c>
      <c r="G19" s="1">
        <v>1</v>
      </c>
      <c r="H19" s="1">
        <v>3</v>
      </c>
      <c r="I19" s="1" t="s">
        <v>90</v>
      </c>
      <c r="J19" s="1">
        <v>84</v>
      </c>
      <c r="K19" s="1">
        <v>14</v>
      </c>
      <c r="L19" s="1">
        <v>14</v>
      </c>
      <c r="M19" s="1"/>
      <c r="N19" s="1"/>
      <c r="O19" s="1"/>
      <c r="P19" s="1"/>
      <c r="Q19" s="1"/>
      <c r="R19" s="1"/>
      <c r="S19" s="1">
        <v>28</v>
      </c>
      <c r="T19" s="1">
        <v>28</v>
      </c>
      <c r="U19" s="3">
        <v>28</v>
      </c>
      <c r="V19" s="4">
        <f t="shared" si="0"/>
        <v>0</v>
      </c>
      <c r="W19" s="2">
        <f>VLOOKUP(D19,'DSD_2024-25'!C:H,6,FALSE)</f>
        <v>0</v>
      </c>
      <c r="X19" s="3"/>
      <c r="Y19" s="1" t="s">
        <v>1296</v>
      </c>
      <c r="Z19" s="1"/>
      <c r="AA19" s="1" t="s">
        <v>879</v>
      </c>
      <c r="AB19" s="3" t="s">
        <v>879</v>
      </c>
      <c r="AC19" s="4" t="str">
        <f t="shared" si="1"/>
        <v>---</v>
      </c>
      <c r="AD19" s="3"/>
    </row>
    <row r="20" spans="1:30">
      <c r="A20" t="s">
        <v>16</v>
      </c>
      <c r="B20" t="s">
        <v>1298</v>
      </c>
      <c r="D20" t="s">
        <v>92</v>
      </c>
      <c r="E20" t="s">
        <v>1275</v>
      </c>
      <c r="F20">
        <v>1</v>
      </c>
      <c r="G20">
        <v>2</v>
      </c>
      <c r="H20">
        <v>6</v>
      </c>
      <c r="I20" t="s">
        <v>93</v>
      </c>
      <c r="J20">
        <v>162</v>
      </c>
      <c r="K20">
        <v>14</v>
      </c>
      <c r="M20">
        <v>32</v>
      </c>
      <c r="Q20">
        <v>1</v>
      </c>
      <c r="S20">
        <v>47</v>
      </c>
      <c r="T20">
        <v>47</v>
      </c>
      <c r="U20" s="9"/>
      <c r="V20" s="2">
        <f t="shared" si="0"/>
        <v>-47</v>
      </c>
      <c r="W20" s="2">
        <f>VLOOKUP(D20,'DSD_2024-25'!C:H,6,FALSE)</f>
        <v>0</v>
      </c>
      <c r="X20" s="3"/>
      <c r="Y20" t="s">
        <v>1299</v>
      </c>
      <c r="AA20" t="s">
        <v>1289</v>
      </c>
      <c r="AB20" s="3" t="s">
        <v>1289</v>
      </c>
      <c r="AC20" s="2" t="str">
        <f t="shared" si="1"/>
        <v>---</v>
      </c>
      <c r="AD20" s="3"/>
    </row>
    <row r="21" spans="1:30">
      <c r="A21" s="1" t="s">
        <v>34</v>
      </c>
      <c r="B21" s="1" t="s">
        <v>1290</v>
      </c>
      <c r="C21" s="1"/>
      <c r="D21" s="1" t="s">
        <v>95</v>
      </c>
      <c r="E21" s="1" t="s">
        <v>1275</v>
      </c>
      <c r="F21" s="1">
        <v>1</v>
      </c>
      <c r="G21" s="1">
        <v>2</v>
      </c>
      <c r="H21" s="1">
        <v>6</v>
      </c>
      <c r="I21" s="1" t="s">
        <v>96</v>
      </c>
      <c r="J21" s="1">
        <v>168</v>
      </c>
      <c r="K21" s="1">
        <v>21</v>
      </c>
      <c r="L21" s="1">
        <v>35</v>
      </c>
      <c r="M21" s="1"/>
      <c r="N21" s="1"/>
      <c r="O21" s="1"/>
      <c r="P21" s="1"/>
      <c r="Q21" s="1"/>
      <c r="R21" s="1"/>
      <c r="S21" s="1">
        <v>56</v>
      </c>
      <c r="T21" s="1">
        <v>448</v>
      </c>
      <c r="U21" s="3">
        <f>413-35</f>
        <v>378</v>
      </c>
      <c r="V21" s="4">
        <f t="shared" si="0"/>
        <v>-70</v>
      </c>
      <c r="W21" s="2">
        <f>VLOOKUP(D21,'DSD_2024-25'!C:H,6,FALSE)</f>
        <v>0</v>
      </c>
      <c r="X21" s="3" t="s">
        <v>1300</v>
      </c>
      <c r="Y21" s="1"/>
      <c r="Z21" s="1"/>
      <c r="AA21" s="1" t="s">
        <v>65</v>
      </c>
      <c r="AB21" s="3" t="s">
        <v>65</v>
      </c>
      <c r="AC21" s="4" t="str">
        <f t="shared" si="1"/>
        <v>---</v>
      </c>
      <c r="AD21" s="3"/>
    </row>
    <row r="22" spans="1:30">
      <c r="A22" t="s">
        <v>34</v>
      </c>
      <c r="B22" t="s">
        <v>1301</v>
      </c>
      <c r="D22" t="s">
        <v>104</v>
      </c>
      <c r="E22" t="s">
        <v>1275</v>
      </c>
      <c r="F22">
        <v>2</v>
      </c>
      <c r="G22">
        <v>2</v>
      </c>
      <c r="H22">
        <v>6</v>
      </c>
      <c r="I22" t="s">
        <v>105</v>
      </c>
      <c r="J22">
        <v>168</v>
      </c>
      <c r="K22">
        <v>21</v>
      </c>
      <c r="L22">
        <v>15</v>
      </c>
      <c r="M22">
        <v>20</v>
      </c>
      <c r="S22">
        <v>56</v>
      </c>
      <c r="T22">
        <v>84</v>
      </c>
      <c r="U22" s="3">
        <v>84</v>
      </c>
      <c r="V22" s="2">
        <f t="shared" si="0"/>
        <v>0</v>
      </c>
      <c r="W22" s="2">
        <f>VLOOKUP(D22,'DSD_2024-25'!C:H,6,FALSE)</f>
        <v>0</v>
      </c>
      <c r="X22" s="3"/>
      <c r="AA22" t="s">
        <v>175</v>
      </c>
      <c r="AB22" s="3" t="s">
        <v>175</v>
      </c>
      <c r="AC22" s="2" t="str">
        <f t="shared" si="1"/>
        <v>---</v>
      </c>
      <c r="AD22" s="3"/>
    </row>
    <row r="23" spans="1:30">
      <c r="A23" s="1" t="s">
        <v>16</v>
      </c>
      <c r="B23" s="1" t="s">
        <v>1293</v>
      </c>
      <c r="C23" s="1"/>
      <c r="D23" s="1" t="s">
        <v>107</v>
      </c>
      <c r="E23" s="1" t="s">
        <v>1275</v>
      </c>
      <c r="F23" s="1">
        <v>1</v>
      </c>
      <c r="G23" s="1">
        <v>1</v>
      </c>
      <c r="H23" s="1">
        <v>3</v>
      </c>
      <c r="I23" s="1" t="s">
        <v>108</v>
      </c>
      <c r="J23" s="1">
        <v>84</v>
      </c>
      <c r="K23" s="1"/>
      <c r="L23" s="1"/>
      <c r="M23" s="1"/>
      <c r="N23" s="1"/>
      <c r="O23" s="1"/>
      <c r="P23" s="1"/>
      <c r="Q23" s="1"/>
      <c r="R23" s="1"/>
      <c r="S23" s="1">
        <v>28</v>
      </c>
      <c r="T23" s="1">
        <v>112</v>
      </c>
      <c r="U23" s="3">
        <v>42</v>
      </c>
      <c r="V23" s="4">
        <f t="shared" si="0"/>
        <v>-70</v>
      </c>
      <c r="W23" s="2">
        <f>VLOOKUP(D23,'DSD_2024-25'!C:H,6,FALSE)</f>
        <v>0</v>
      </c>
      <c r="X23" s="3" t="s">
        <v>1302</v>
      </c>
      <c r="Y23" s="1"/>
      <c r="Z23" s="1"/>
      <c r="AA23" s="1" t="s">
        <v>202</v>
      </c>
      <c r="AB23" s="3" t="s">
        <v>202</v>
      </c>
      <c r="AC23" s="4" t="str">
        <f t="shared" si="1"/>
        <v>---</v>
      </c>
      <c r="AD23" s="3"/>
    </row>
    <row r="24" spans="1:30">
      <c r="A24" t="s">
        <v>16</v>
      </c>
      <c r="B24" t="s">
        <v>1303</v>
      </c>
      <c r="C24" t="s">
        <v>1288</v>
      </c>
      <c r="D24" t="s">
        <v>109</v>
      </c>
      <c r="E24" t="s">
        <v>1275</v>
      </c>
      <c r="F24">
        <v>1</v>
      </c>
      <c r="G24">
        <v>2</v>
      </c>
      <c r="H24">
        <v>6</v>
      </c>
      <c r="I24" t="s">
        <v>110</v>
      </c>
      <c r="J24">
        <v>168</v>
      </c>
      <c r="L24">
        <v>35</v>
      </c>
      <c r="Q24">
        <v>4</v>
      </c>
      <c r="S24">
        <v>39</v>
      </c>
      <c r="T24">
        <v>35</v>
      </c>
      <c r="U24" s="3">
        <v>35</v>
      </c>
      <c r="V24" s="2">
        <f t="shared" si="0"/>
        <v>0</v>
      </c>
      <c r="W24" s="2">
        <f>VLOOKUP(D24,'DSD_2024-25'!C:H,6,FALSE)</f>
        <v>0</v>
      </c>
      <c r="X24" s="3"/>
      <c r="AA24" t="s">
        <v>141</v>
      </c>
      <c r="AB24" s="3" t="s">
        <v>141</v>
      </c>
      <c r="AC24" s="2" t="str">
        <f t="shared" si="1"/>
        <v>---</v>
      </c>
      <c r="AD24" s="3"/>
    </row>
    <row r="25" spans="1:30">
      <c r="A25" s="1" t="s">
        <v>34</v>
      </c>
      <c r="B25" s="1" t="s">
        <v>1283</v>
      </c>
      <c r="C25" s="1"/>
      <c r="D25" s="1" t="s">
        <v>112</v>
      </c>
      <c r="E25" s="1" t="s">
        <v>1275</v>
      </c>
      <c r="F25" s="1">
        <v>1</v>
      </c>
      <c r="G25" s="1">
        <v>1</v>
      </c>
      <c r="H25" s="1">
        <v>6</v>
      </c>
      <c r="I25" s="1" t="s">
        <v>113</v>
      </c>
      <c r="J25" s="1">
        <v>168</v>
      </c>
      <c r="K25" s="1">
        <v>28</v>
      </c>
      <c r="L25" s="1">
        <v>14</v>
      </c>
      <c r="M25" s="1">
        <v>14</v>
      </c>
      <c r="N25" s="1"/>
      <c r="O25" s="1"/>
      <c r="P25" s="1"/>
      <c r="Q25" s="1"/>
      <c r="R25" s="1"/>
      <c r="S25" s="1">
        <v>56</v>
      </c>
      <c r="T25" s="1">
        <v>56</v>
      </c>
      <c r="U25" s="3">
        <v>0</v>
      </c>
      <c r="V25" s="4">
        <f t="shared" si="0"/>
        <v>-56</v>
      </c>
      <c r="W25" s="2">
        <f>VLOOKUP(D25,'DSD_2024-25'!C:H,6,FALSE)</f>
        <v>0</v>
      </c>
      <c r="X25" s="3"/>
      <c r="Y25" s="1" t="s">
        <v>1304</v>
      </c>
      <c r="Z25" s="1"/>
      <c r="AA25" s="1" t="s">
        <v>1289</v>
      </c>
      <c r="AB25" s="3" t="s">
        <v>1289</v>
      </c>
      <c r="AC25" s="4" t="str">
        <f t="shared" si="1"/>
        <v>---</v>
      </c>
      <c r="AD25" s="3"/>
    </row>
    <row r="26" spans="1:30">
      <c r="A26" t="s">
        <v>34</v>
      </c>
      <c r="B26" t="s">
        <v>1283</v>
      </c>
      <c r="D26" t="s">
        <v>114</v>
      </c>
      <c r="E26" t="s">
        <v>1275</v>
      </c>
      <c r="F26">
        <v>1</v>
      </c>
      <c r="G26">
        <v>2</v>
      </c>
      <c r="H26">
        <v>6</v>
      </c>
      <c r="I26" t="s">
        <v>115</v>
      </c>
      <c r="J26">
        <v>168</v>
      </c>
      <c r="K26">
        <v>28</v>
      </c>
      <c r="L26">
        <v>14</v>
      </c>
      <c r="M26">
        <v>14</v>
      </c>
      <c r="S26">
        <v>56</v>
      </c>
      <c r="T26">
        <v>56</v>
      </c>
      <c r="U26" s="3">
        <v>0</v>
      </c>
      <c r="V26" s="2">
        <f t="shared" si="0"/>
        <v>-56</v>
      </c>
      <c r="W26" s="2">
        <f>VLOOKUP(D26,'DSD_2024-25'!C:H,6,FALSE)</f>
        <v>0</v>
      </c>
      <c r="X26" s="3"/>
      <c r="Y26" t="s">
        <v>1304</v>
      </c>
      <c r="AA26" t="s">
        <v>1289</v>
      </c>
      <c r="AB26" s="3" t="s">
        <v>1289</v>
      </c>
      <c r="AC26" s="2" t="str">
        <f t="shared" si="1"/>
        <v>---</v>
      </c>
      <c r="AD26" s="3"/>
    </row>
    <row r="27" spans="1:30">
      <c r="A27" s="1" t="s">
        <v>16</v>
      </c>
      <c r="B27" s="1" t="s">
        <v>1274</v>
      </c>
      <c r="C27" s="1"/>
      <c r="D27" s="1" t="s">
        <v>116</v>
      </c>
      <c r="E27" s="1" t="s">
        <v>1305</v>
      </c>
      <c r="F27" s="1">
        <v>1</v>
      </c>
      <c r="G27" s="1">
        <v>2</v>
      </c>
      <c r="H27" s="1">
        <v>3</v>
      </c>
      <c r="I27" s="1" t="s">
        <v>117</v>
      </c>
      <c r="J27" s="1">
        <v>60</v>
      </c>
      <c r="K27" s="1"/>
      <c r="L27" s="1"/>
      <c r="M27" s="1"/>
      <c r="N27" s="1"/>
      <c r="O27" s="1"/>
      <c r="P27" s="1"/>
      <c r="Q27" s="1"/>
      <c r="R27" s="1"/>
      <c r="S27" s="1">
        <v>30</v>
      </c>
      <c r="T27" s="1">
        <v>30</v>
      </c>
      <c r="U27" s="3">
        <v>0</v>
      </c>
      <c r="V27" s="4">
        <f t="shared" si="0"/>
        <v>-30</v>
      </c>
      <c r="W27" s="2">
        <f>VLOOKUP(D27,'DSD_2024-25'!C:H,6,FALSE)</f>
        <v>0</v>
      </c>
      <c r="X27" s="3"/>
      <c r="Y27" s="1" t="s">
        <v>1306</v>
      </c>
      <c r="Z27" s="1"/>
      <c r="AA27" s="1" t="s">
        <v>1289</v>
      </c>
      <c r="AB27" s="3" t="s">
        <v>1289</v>
      </c>
      <c r="AC27" s="4" t="str">
        <f t="shared" si="1"/>
        <v>---</v>
      </c>
      <c r="AD27" s="3"/>
    </row>
    <row r="28" spans="1:30">
      <c r="A28" t="s">
        <v>8</v>
      </c>
      <c r="D28" t="s">
        <v>118</v>
      </c>
      <c r="F28">
        <v>1</v>
      </c>
      <c r="G28">
        <v>1</v>
      </c>
      <c r="H28">
        <v>6</v>
      </c>
      <c r="I28" t="s">
        <v>119</v>
      </c>
      <c r="U28" s="3"/>
      <c r="V28" s="2">
        <f t="shared" si="0"/>
        <v>0</v>
      </c>
      <c r="W28" s="2">
        <f>VLOOKUP(D28,'DSD_2024-25'!C:H,6,FALSE)</f>
        <v>0</v>
      </c>
      <c r="X28" s="3"/>
      <c r="Y28" t="s">
        <v>1307</v>
      </c>
      <c r="AB28" s="3"/>
      <c r="AC28" s="2" t="str">
        <f t="shared" si="1"/>
        <v>---</v>
      </c>
      <c r="AD28" s="3"/>
    </row>
    <row r="29" spans="1:30">
      <c r="A29" s="1" t="s">
        <v>34</v>
      </c>
      <c r="B29" s="1" t="s">
        <v>1283</v>
      </c>
      <c r="C29" s="1"/>
      <c r="D29" s="1" t="s">
        <v>120</v>
      </c>
      <c r="E29" s="1" t="s">
        <v>1275</v>
      </c>
      <c r="F29" s="1">
        <v>2</v>
      </c>
      <c r="G29" s="1">
        <v>2</v>
      </c>
      <c r="H29" s="1">
        <v>3</v>
      </c>
      <c r="I29" s="1" t="s">
        <v>121</v>
      </c>
      <c r="J29" s="1">
        <v>84</v>
      </c>
      <c r="K29" s="1">
        <v>14</v>
      </c>
      <c r="L29" s="1">
        <v>14</v>
      </c>
      <c r="M29" s="1"/>
      <c r="N29" s="1"/>
      <c r="O29" s="1"/>
      <c r="P29" s="1"/>
      <c r="Q29" s="1"/>
      <c r="R29" s="1"/>
      <c r="S29" s="1">
        <v>28</v>
      </c>
      <c r="T29" s="1">
        <v>28</v>
      </c>
      <c r="U29" s="3">
        <v>28</v>
      </c>
      <c r="V29" s="4">
        <f t="shared" si="0"/>
        <v>0</v>
      </c>
      <c r="W29" s="2">
        <f>VLOOKUP(D29,'DSD_2024-25'!C:H,6,FALSE)</f>
        <v>2</v>
      </c>
      <c r="X29" s="3"/>
      <c r="Y29" s="1" t="s">
        <v>1296</v>
      </c>
      <c r="Z29" s="1"/>
      <c r="AA29" s="1" t="s">
        <v>649</v>
      </c>
      <c r="AB29" s="3" t="s">
        <v>649</v>
      </c>
      <c r="AC29" s="4" t="str">
        <f t="shared" si="1"/>
        <v>---</v>
      </c>
      <c r="AD29" s="3"/>
    </row>
    <row r="30" spans="1:30">
      <c r="A30" t="s">
        <v>16</v>
      </c>
      <c r="B30" t="s">
        <v>1303</v>
      </c>
      <c r="D30" t="s">
        <v>124</v>
      </c>
      <c r="E30" t="s">
        <v>1275</v>
      </c>
      <c r="F30">
        <v>1</v>
      </c>
      <c r="G30">
        <v>2</v>
      </c>
      <c r="H30">
        <v>6</v>
      </c>
      <c r="I30" t="s">
        <v>125</v>
      </c>
      <c r="J30">
        <v>168</v>
      </c>
      <c r="L30">
        <v>35</v>
      </c>
      <c r="Q30">
        <v>4</v>
      </c>
      <c r="S30">
        <v>39</v>
      </c>
      <c r="T30">
        <v>35</v>
      </c>
      <c r="U30" s="9">
        <v>35</v>
      </c>
      <c r="V30" s="2">
        <f t="shared" si="0"/>
        <v>0</v>
      </c>
      <c r="W30" s="2">
        <f>VLOOKUP(D30,'DSD_2024-25'!C:H,6,FALSE)</f>
        <v>0</v>
      </c>
      <c r="X30" s="3"/>
      <c r="AA30" t="s">
        <v>29</v>
      </c>
      <c r="AB30" s="3" t="s">
        <v>29</v>
      </c>
      <c r="AC30" s="2" t="str">
        <f t="shared" si="1"/>
        <v>---</v>
      </c>
      <c r="AD30" s="3"/>
    </row>
    <row r="31" spans="1:30">
      <c r="A31" s="1" t="s">
        <v>34</v>
      </c>
      <c r="B31" s="1" t="s">
        <v>1283</v>
      </c>
      <c r="C31" s="1"/>
      <c r="D31" s="1" t="s">
        <v>126</v>
      </c>
      <c r="E31" s="1" t="s">
        <v>1275</v>
      </c>
      <c r="F31" s="1">
        <v>2</v>
      </c>
      <c r="G31" s="1">
        <v>2</v>
      </c>
      <c r="H31" s="1">
        <v>3</v>
      </c>
      <c r="I31" s="1" t="s">
        <v>127</v>
      </c>
      <c r="J31" s="1">
        <v>84</v>
      </c>
      <c r="K31" s="1">
        <v>18</v>
      </c>
      <c r="L31" s="1">
        <v>10</v>
      </c>
      <c r="M31" s="1"/>
      <c r="N31" s="1"/>
      <c r="O31" s="1"/>
      <c r="P31" s="1"/>
      <c r="Q31" s="1"/>
      <c r="R31" s="1"/>
      <c r="S31" s="1">
        <v>28</v>
      </c>
      <c r="T31" s="1">
        <v>28</v>
      </c>
      <c r="U31" s="3">
        <v>0</v>
      </c>
      <c r="V31" s="4">
        <f t="shared" si="0"/>
        <v>-28</v>
      </c>
      <c r="W31" s="2">
        <f>VLOOKUP(D31,'DSD_2024-25'!C:H,6,FALSE)</f>
        <v>0</v>
      </c>
      <c r="X31" s="3"/>
      <c r="Y31" s="1" t="s">
        <v>1308</v>
      </c>
      <c r="Z31" s="1"/>
      <c r="AA31" s="1" t="s">
        <v>1289</v>
      </c>
      <c r="AB31" s="3" t="s">
        <v>1289</v>
      </c>
      <c r="AC31" s="4" t="str">
        <f t="shared" si="1"/>
        <v>---</v>
      </c>
      <c r="AD31" s="3"/>
    </row>
    <row r="32" spans="1:30">
      <c r="A32" t="s">
        <v>16</v>
      </c>
      <c r="C32" t="s">
        <v>1309</v>
      </c>
      <c r="D32" t="s">
        <v>128</v>
      </c>
      <c r="E32" t="s">
        <v>1305</v>
      </c>
      <c r="F32">
        <v>2</v>
      </c>
      <c r="G32">
        <v>1</v>
      </c>
      <c r="H32">
        <v>6</v>
      </c>
      <c r="I32" t="s">
        <v>129</v>
      </c>
      <c r="J32">
        <v>168</v>
      </c>
      <c r="K32">
        <v>21</v>
      </c>
      <c r="O32">
        <v>28</v>
      </c>
      <c r="S32">
        <v>49</v>
      </c>
      <c r="T32">
        <v>49</v>
      </c>
      <c r="U32" s="3">
        <v>0</v>
      </c>
      <c r="V32" s="2">
        <f t="shared" si="0"/>
        <v>-49</v>
      </c>
      <c r="W32" s="2">
        <f>VLOOKUP(D32,'DSD_2024-25'!C:H,6,FALSE)</f>
        <v>0</v>
      </c>
      <c r="X32" s="3"/>
      <c r="Y32" t="s">
        <v>1310</v>
      </c>
      <c r="AA32" t="s">
        <v>1289</v>
      </c>
      <c r="AB32" s="3" t="s">
        <v>1289</v>
      </c>
      <c r="AC32" s="2" t="str">
        <f t="shared" si="1"/>
        <v>---</v>
      </c>
      <c r="AD32" s="3"/>
    </row>
    <row r="33" spans="1:30">
      <c r="A33" s="1" t="s">
        <v>16</v>
      </c>
      <c r="B33" s="1"/>
      <c r="C33" s="1" t="s">
        <v>1288</v>
      </c>
      <c r="D33" s="1" t="s">
        <v>130</v>
      </c>
      <c r="E33" s="1" t="s">
        <v>1305</v>
      </c>
      <c r="F33" s="1">
        <v>1</v>
      </c>
      <c r="G33" s="1">
        <v>1</v>
      </c>
      <c r="H33" s="1">
        <v>6</v>
      </c>
      <c r="I33" s="1" t="s">
        <v>131</v>
      </c>
      <c r="J33" s="1">
        <v>168</v>
      </c>
      <c r="K33" s="1"/>
      <c r="L33" s="1">
        <v>56</v>
      </c>
      <c r="M33" s="1"/>
      <c r="N33" s="1"/>
      <c r="O33" s="1"/>
      <c r="P33" s="1"/>
      <c r="Q33" s="1"/>
      <c r="R33" s="1"/>
      <c r="S33" s="1">
        <v>56</v>
      </c>
      <c r="T33" s="1">
        <v>56</v>
      </c>
      <c r="U33" s="3">
        <v>0</v>
      </c>
      <c r="V33" s="4">
        <f t="shared" si="0"/>
        <v>-56</v>
      </c>
      <c r="W33" s="2">
        <f>VLOOKUP(D33,'DSD_2024-25'!C:H,6,FALSE)</f>
        <v>0</v>
      </c>
      <c r="X33" s="3"/>
      <c r="Y33" s="1" t="s">
        <v>1311</v>
      </c>
      <c r="Z33" s="1"/>
      <c r="AA33" s="1" t="s">
        <v>1289</v>
      </c>
      <c r="AB33" s="3" t="s">
        <v>1289</v>
      </c>
      <c r="AC33" s="4" t="str">
        <f t="shared" si="1"/>
        <v>---</v>
      </c>
      <c r="AD33" s="3"/>
    </row>
    <row r="34" spans="1:30">
      <c r="A34" t="s">
        <v>16</v>
      </c>
      <c r="B34" t="s">
        <v>1312</v>
      </c>
      <c r="D34" t="s">
        <v>132</v>
      </c>
      <c r="E34" t="s">
        <v>1275</v>
      </c>
      <c r="F34">
        <v>1</v>
      </c>
      <c r="G34">
        <v>1</v>
      </c>
      <c r="H34">
        <v>6</v>
      </c>
      <c r="I34" t="s">
        <v>133</v>
      </c>
      <c r="J34">
        <v>168</v>
      </c>
      <c r="K34">
        <v>35</v>
      </c>
      <c r="L34">
        <v>35</v>
      </c>
      <c r="Q34">
        <v>14</v>
      </c>
      <c r="S34">
        <v>84</v>
      </c>
      <c r="T34">
        <v>70</v>
      </c>
      <c r="U34" s="3">
        <v>70</v>
      </c>
      <c r="V34" s="2">
        <f t="shared" si="0"/>
        <v>0</v>
      </c>
      <c r="W34" s="2">
        <f>VLOOKUP(D34,'DSD_2024-25'!C:H,6,FALSE)</f>
        <v>70</v>
      </c>
      <c r="X34" s="3" t="s">
        <v>134</v>
      </c>
      <c r="AA34" t="s">
        <v>879</v>
      </c>
      <c r="AB34" s="3" t="s">
        <v>879</v>
      </c>
      <c r="AC34" s="2" t="str">
        <f t="shared" si="1"/>
        <v>---</v>
      </c>
      <c r="AD34" s="3"/>
    </row>
    <row r="35" spans="1:30">
      <c r="A35" s="1" t="s">
        <v>34</v>
      </c>
      <c r="B35" s="1" t="s">
        <v>1313</v>
      </c>
      <c r="C35" s="1"/>
      <c r="D35" s="1" t="s">
        <v>135</v>
      </c>
      <c r="E35" s="1" t="s">
        <v>1275</v>
      </c>
      <c r="F35" s="1">
        <v>3</v>
      </c>
      <c r="G35" s="1">
        <v>1</v>
      </c>
      <c r="H35" s="1">
        <v>6</v>
      </c>
      <c r="I35" s="1" t="s">
        <v>136</v>
      </c>
      <c r="J35" s="1">
        <v>168</v>
      </c>
      <c r="K35" s="1">
        <v>28</v>
      </c>
      <c r="L35" s="1"/>
      <c r="M35" s="1">
        <v>28</v>
      </c>
      <c r="N35" s="1"/>
      <c r="O35" s="1"/>
      <c r="P35" s="1"/>
      <c r="Q35" s="1"/>
      <c r="R35" s="1"/>
      <c r="S35" s="1">
        <v>56</v>
      </c>
      <c r="T35" s="1">
        <v>84</v>
      </c>
      <c r="U35" s="3">
        <v>56</v>
      </c>
      <c r="V35" s="4">
        <f t="shared" si="0"/>
        <v>-28</v>
      </c>
      <c r="W35" s="2">
        <f>VLOOKUP(D35,'DSD_2024-25'!C:H,6,FALSE)</f>
        <v>0</v>
      </c>
      <c r="X35" s="3" t="s">
        <v>1314</v>
      </c>
      <c r="Y35" s="1"/>
      <c r="Z35" s="1"/>
      <c r="AA35" s="1" t="s">
        <v>879</v>
      </c>
      <c r="AB35" s="3" t="s">
        <v>320</v>
      </c>
      <c r="AC35" s="4" t="str">
        <f t="shared" si="1"/>
        <v>alterado</v>
      </c>
      <c r="AD35" s="3" t="s">
        <v>1315</v>
      </c>
    </row>
    <row r="36" spans="1:30">
      <c r="A36" t="s">
        <v>34</v>
      </c>
      <c r="B36" t="s">
        <v>1316</v>
      </c>
      <c r="D36" t="s">
        <v>138</v>
      </c>
      <c r="E36" t="s">
        <v>1275</v>
      </c>
      <c r="F36">
        <v>3</v>
      </c>
      <c r="G36">
        <v>2</v>
      </c>
      <c r="H36">
        <v>6</v>
      </c>
      <c r="I36" t="s">
        <v>139</v>
      </c>
      <c r="J36">
        <v>168</v>
      </c>
      <c r="K36">
        <v>28</v>
      </c>
      <c r="L36">
        <v>10</v>
      </c>
      <c r="N36">
        <v>10</v>
      </c>
      <c r="O36">
        <v>8</v>
      </c>
      <c r="S36">
        <v>56</v>
      </c>
      <c r="T36">
        <v>96</v>
      </c>
      <c r="U36" s="3">
        <v>96</v>
      </c>
      <c r="V36" s="2">
        <f t="shared" si="0"/>
        <v>0</v>
      </c>
      <c r="W36" s="2">
        <f>VLOOKUP(D36,'DSD_2024-25'!C:H,6,FALSE)</f>
        <v>0</v>
      </c>
      <c r="X36" s="3"/>
      <c r="AA36" t="s">
        <v>50</v>
      </c>
      <c r="AB36" s="3" t="s">
        <v>50</v>
      </c>
      <c r="AC36" s="2" t="str">
        <f t="shared" si="1"/>
        <v>---</v>
      </c>
      <c r="AD36" s="3"/>
    </row>
    <row r="37" spans="1:30">
      <c r="A37" s="1" t="s">
        <v>8</v>
      </c>
      <c r="B37" s="1"/>
      <c r="C37" s="1"/>
      <c r="D37" s="1" t="s">
        <v>142</v>
      </c>
      <c r="E37" s="1"/>
      <c r="F37" s="1">
        <v>1</v>
      </c>
      <c r="G37" s="1">
        <v>1</v>
      </c>
      <c r="H37" s="1">
        <v>6</v>
      </c>
      <c r="I37" s="1" t="s">
        <v>143</v>
      </c>
      <c r="J37" s="1"/>
      <c r="K37" s="1"/>
      <c r="L37" s="1"/>
      <c r="M37" s="1"/>
      <c r="N37" s="1"/>
      <c r="O37" s="1"/>
      <c r="P37" s="1"/>
      <c r="Q37" s="1"/>
      <c r="R37" s="1"/>
      <c r="S37" s="1"/>
      <c r="T37" s="1"/>
      <c r="U37" s="3"/>
      <c r="V37" s="4">
        <f t="shared" si="0"/>
        <v>0</v>
      </c>
      <c r="W37" s="2">
        <f>VLOOKUP(D37,'DSD_2024-25'!C:H,6,FALSE)</f>
        <v>-9</v>
      </c>
      <c r="X37" s="3"/>
      <c r="Y37" s="1" t="s">
        <v>1317</v>
      </c>
      <c r="Z37" s="1"/>
      <c r="AA37" s="1" t="s">
        <v>32</v>
      </c>
      <c r="AB37" s="3" t="s">
        <v>32</v>
      </c>
      <c r="AC37" s="4" t="str">
        <f t="shared" si="1"/>
        <v>---</v>
      </c>
      <c r="AD37" s="3"/>
    </row>
    <row r="38" spans="1:30">
      <c r="A38" t="s">
        <v>16</v>
      </c>
      <c r="B38" t="s">
        <v>1312</v>
      </c>
      <c r="D38" t="s">
        <v>148</v>
      </c>
      <c r="E38" t="s">
        <v>1275</v>
      </c>
      <c r="F38">
        <v>2</v>
      </c>
      <c r="G38">
        <v>1</v>
      </c>
      <c r="H38">
        <v>6</v>
      </c>
      <c r="I38" t="s">
        <v>149</v>
      </c>
      <c r="J38">
        <v>168</v>
      </c>
      <c r="K38">
        <v>35</v>
      </c>
      <c r="L38">
        <v>35</v>
      </c>
      <c r="Q38">
        <v>14</v>
      </c>
      <c r="S38">
        <v>84</v>
      </c>
      <c r="T38">
        <v>70</v>
      </c>
      <c r="U38" s="3">
        <v>0</v>
      </c>
      <c r="V38" s="2">
        <f t="shared" si="0"/>
        <v>-70</v>
      </c>
      <c r="W38" s="2">
        <f>VLOOKUP(D38,'DSD_2024-25'!C:H,6,FALSE)</f>
        <v>0</v>
      </c>
      <c r="X38" s="3" t="s">
        <v>1318</v>
      </c>
      <c r="AA38" t="s">
        <v>363</v>
      </c>
      <c r="AB38" s="3" t="s">
        <v>363</v>
      </c>
      <c r="AC38" s="2" t="str">
        <f t="shared" si="1"/>
        <v>---</v>
      </c>
      <c r="AD38" s="3"/>
    </row>
    <row r="39" spans="1:30">
      <c r="A39" s="1" t="s">
        <v>16</v>
      </c>
      <c r="B39" s="1"/>
      <c r="C39" s="1" t="s">
        <v>1309</v>
      </c>
      <c r="D39" s="1" t="s">
        <v>152</v>
      </c>
      <c r="E39" s="1" t="s">
        <v>1275</v>
      </c>
      <c r="F39" s="1">
        <v>1</v>
      </c>
      <c r="G39" s="1">
        <v>1</v>
      </c>
      <c r="H39" s="1">
        <v>6</v>
      </c>
      <c r="I39" s="1" t="s">
        <v>153</v>
      </c>
      <c r="J39" s="1">
        <v>168</v>
      </c>
      <c r="K39" s="1">
        <v>28</v>
      </c>
      <c r="L39" s="1">
        <v>28</v>
      </c>
      <c r="M39" s="1"/>
      <c r="N39" s="1"/>
      <c r="O39" s="1"/>
      <c r="P39" s="1"/>
      <c r="Q39" s="1"/>
      <c r="R39" s="1"/>
      <c r="S39" s="1">
        <v>56</v>
      </c>
      <c r="T39" s="1">
        <v>56</v>
      </c>
      <c r="U39" s="3">
        <v>56</v>
      </c>
      <c r="V39" s="4">
        <f t="shared" si="0"/>
        <v>0</v>
      </c>
      <c r="W39" s="2">
        <f>VLOOKUP(D39,'DSD_2024-25'!C:H,6,FALSE)</f>
        <v>0</v>
      </c>
      <c r="X39" s="3"/>
      <c r="Y39" s="1" t="s">
        <v>1319</v>
      </c>
      <c r="Z39" s="1" t="s">
        <v>1320</v>
      </c>
      <c r="AA39" s="1" t="s">
        <v>363</v>
      </c>
      <c r="AB39" s="3" t="s">
        <v>363</v>
      </c>
      <c r="AC39" s="4" t="str">
        <f t="shared" si="1"/>
        <v>---</v>
      </c>
      <c r="AD39" s="3"/>
    </row>
    <row r="40" spans="1:30">
      <c r="A40" t="s">
        <v>34</v>
      </c>
      <c r="B40" t="s">
        <v>1321</v>
      </c>
      <c r="D40" t="s">
        <v>158</v>
      </c>
      <c r="E40" t="s">
        <v>1275</v>
      </c>
      <c r="F40">
        <v>3</v>
      </c>
      <c r="G40">
        <v>1</v>
      </c>
      <c r="H40">
        <v>6</v>
      </c>
      <c r="I40" t="s">
        <v>159</v>
      </c>
      <c r="J40">
        <v>168</v>
      </c>
      <c r="K40">
        <v>28</v>
      </c>
      <c r="L40">
        <v>28</v>
      </c>
      <c r="S40">
        <v>56</v>
      </c>
      <c r="T40">
        <v>84</v>
      </c>
      <c r="U40" s="3">
        <v>84</v>
      </c>
      <c r="V40" s="2">
        <f t="shared" si="0"/>
        <v>0</v>
      </c>
      <c r="W40" s="2">
        <f>VLOOKUP(D40,'DSD_2024-25'!C:H,6,FALSE)</f>
        <v>0</v>
      </c>
      <c r="X40" s="3" t="s">
        <v>1322</v>
      </c>
      <c r="AA40" t="s">
        <v>171</v>
      </c>
      <c r="AB40" s="3" t="s">
        <v>171</v>
      </c>
      <c r="AC40" s="2" t="str">
        <f t="shared" si="1"/>
        <v>---</v>
      </c>
      <c r="AD40" s="3"/>
    </row>
    <row r="41" spans="1:30">
      <c r="A41" s="1" t="s">
        <v>34</v>
      </c>
      <c r="B41" s="1" t="s">
        <v>1321</v>
      </c>
      <c r="C41" s="1"/>
      <c r="D41" s="1" t="s">
        <v>162</v>
      </c>
      <c r="E41" s="1" t="s">
        <v>1275</v>
      </c>
      <c r="F41" s="1">
        <v>2</v>
      </c>
      <c r="G41" s="1">
        <v>1</v>
      </c>
      <c r="H41" s="1">
        <v>6</v>
      </c>
      <c r="I41" s="1" t="s">
        <v>163</v>
      </c>
      <c r="J41" s="1">
        <v>168</v>
      </c>
      <c r="K41" s="1">
        <v>21</v>
      </c>
      <c r="L41" s="1"/>
      <c r="M41" s="1">
        <v>35</v>
      </c>
      <c r="N41" s="1"/>
      <c r="O41" s="1"/>
      <c r="P41" s="1"/>
      <c r="Q41" s="1"/>
      <c r="R41" s="1"/>
      <c r="S41" s="1">
        <v>56</v>
      </c>
      <c r="T41" s="1">
        <v>91</v>
      </c>
      <c r="U41" s="3">
        <v>91</v>
      </c>
      <c r="V41" s="4">
        <f t="shared" si="0"/>
        <v>0</v>
      </c>
      <c r="W41" s="2">
        <f>VLOOKUP(D41,'DSD_2024-25'!C:H,6,FALSE)</f>
        <v>0</v>
      </c>
      <c r="X41" s="3"/>
      <c r="Y41" s="1"/>
      <c r="Z41" s="1"/>
      <c r="AA41" s="1" t="s">
        <v>24</v>
      </c>
      <c r="AB41" s="3" t="s">
        <v>24</v>
      </c>
      <c r="AC41" s="4" t="str">
        <f t="shared" si="1"/>
        <v>---</v>
      </c>
      <c r="AD41" s="3"/>
    </row>
    <row r="42" spans="1:30">
      <c r="A42" t="s">
        <v>34</v>
      </c>
      <c r="B42" t="s">
        <v>1321</v>
      </c>
      <c r="D42" t="s">
        <v>166</v>
      </c>
      <c r="E42" t="s">
        <v>1275</v>
      </c>
      <c r="F42">
        <v>1</v>
      </c>
      <c r="G42">
        <v>1</v>
      </c>
      <c r="H42">
        <v>6</v>
      </c>
      <c r="I42" t="s">
        <v>167</v>
      </c>
      <c r="J42">
        <v>168</v>
      </c>
      <c r="K42">
        <v>21</v>
      </c>
      <c r="M42">
        <v>27</v>
      </c>
      <c r="O42">
        <v>8</v>
      </c>
      <c r="S42">
        <v>56</v>
      </c>
      <c r="T42">
        <v>83</v>
      </c>
      <c r="U42" s="3">
        <v>83</v>
      </c>
      <c r="V42" s="2">
        <f t="shared" si="0"/>
        <v>0</v>
      </c>
      <c r="W42" s="2">
        <f>VLOOKUP(D42,'DSD_2024-25'!C:H,6,FALSE)</f>
        <v>0</v>
      </c>
      <c r="X42" s="3"/>
      <c r="AA42" t="s">
        <v>170</v>
      </c>
      <c r="AB42" s="3" t="s">
        <v>170</v>
      </c>
      <c r="AC42" s="2" t="str">
        <f t="shared" si="1"/>
        <v>---</v>
      </c>
      <c r="AD42" s="3"/>
    </row>
    <row r="43" spans="1:30">
      <c r="A43" s="1" t="s">
        <v>34</v>
      </c>
      <c r="B43" s="1" t="s">
        <v>1323</v>
      </c>
      <c r="C43" s="1"/>
      <c r="D43" s="1" t="s">
        <v>168</v>
      </c>
      <c r="E43" s="1" t="s">
        <v>1275</v>
      </c>
      <c r="F43" s="1">
        <v>1</v>
      </c>
      <c r="G43" s="1">
        <v>1</v>
      </c>
      <c r="H43" s="1">
        <v>6</v>
      </c>
      <c r="I43" s="1" t="s">
        <v>169</v>
      </c>
      <c r="J43" s="1">
        <v>168</v>
      </c>
      <c r="K43" s="1">
        <v>21</v>
      </c>
      <c r="L43" s="1"/>
      <c r="M43" s="1">
        <v>35</v>
      </c>
      <c r="N43" s="1"/>
      <c r="O43" s="1"/>
      <c r="P43" s="1"/>
      <c r="Q43" s="1"/>
      <c r="R43" s="1"/>
      <c r="S43" s="1">
        <v>56</v>
      </c>
      <c r="T43" s="1">
        <v>364</v>
      </c>
      <c r="U43" s="3">
        <v>364</v>
      </c>
      <c r="V43" s="4">
        <f t="shared" si="0"/>
        <v>0</v>
      </c>
      <c r="W43" s="2">
        <f>VLOOKUP(D43,'DSD_2024-25'!C:H,6,FALSE)</f>
        <v>0</v>
      </c>
      <c r="X43" s="3"/>
      <c r="Y43" s="1"/>
      <c r="Z43" s="1"/>
      <c r="AA43" s="1" t="s">
        <v>742</v>
      </c>
      <c r="AB43" s="3" t="s">
        <v>742</v>
      </c>
      <c r="AC43" s="4" t="str">
        <f t="shared" si="1"/>
        <v>---</v>
      </c>
      <c r="AD43" s="3"/>
    </row>
    <row r="44" spans="1:30">
      <c r="A44" t="s">
        <v>8</v>
      </c>
      <c r="C44" t="s">
        <v>1156</v>
      </c>
      <c r="D44" t="s">
        <v>173</v>
      </c>
      <c r="E44" t="s">
        <v>1275</v>
      </c>
      <c r="F44">
        <v>1</v>
      </c>
      <c r="G44" t="s">
        <v>21</v>
      </c>
      <c r="H44">
        <v>6</v>
      </c>
      <c r="I44" t="s">
        <v>174</v>
      </c>
      <c r="J44">
        <v>168</v>
      </c>
      <c r="S44">
        <v>84</v>
      </c>
      <c r="T44">
        <v>84</v>
      </c>
      <c r="U44" s="3">
        <v>56</v>
      </c>
      <c r="V44" s="2">
        <f t="shared" si="0"/>
        <v>-28</v>
      </c>
      <c r="W44" s="2">
        <f>VLOOKUP(D44,'DSD_2024-25'!C:H,6,FALSE)</f>
        <v>0</v>
      </c>
      <c r="X44" s="3" t="s">
        <v>1324</v>
      </c>
      <c r="AA44" t="s">
        <v>161</v>
      </c>
      <c r="AB44" s="3" t="s">
        <v>161</v>
      </c>
      <c r="AC44" s="2" t="str">
        <f t="shared" si="1"/>
        <v>---</v>
      </c>
      <c r="AD44" s="3"/>
    </row>
    <row r="45" spans="1:30">
      <c r="A45" s="1" t="s">
        <v>34</v>
      </c>
      <c r="B45" s="1" t="s">
        <v>1325</v>
      </c>
      <c r="C45" s="1"/>
      <c r="D45" s="1" t="s">
        <v>176</v>
      </c>
      <c r="E45" s="1" t="s">
        <v>1275</v>
      </c>
      <c r="F45" s="1">
        <v>1</v>
      </c>
      <c r="G45" s="1">
        <v>2</v>
      </c>
      <c r="H45" s="1">
        <v>6</v>
      </c>
      <c r="I45" s="1" t="s">
        <v>177</v>
      </c>
      <c r="J45" s="1">
        <v>168</v>
      </c>
      <c r="K45" s="1">
        <v>21</v>
      </c>
      <c r="L45" s="1">
        <v>27</v>
      </c>
      <c r="M45" s="1">
        <v>8</v>
      </c>
      <c r="N45" s="1"/>
      <c r="O45" s="1"/>
      <c r="P45" s="1"/>
      <c r="Q45" s="1"/>
      <c r="R45" s="1"/>
      <c r="S45" s="1">
        <v>56</v>
      </c>
      <c r="T45" s="1">
        <v>56</v>
      </c>
      <c r="U45" s="3">
        <v>56</v>
      </c>
      <c r="V45" s="4">
        <f t="shared" si="0"/>
        <v>0</v>
      </c>
      <c r="W45" s="2">
        <f>VLOOKUP(D45,'DSD_2024-25'!C:H,6,FALSE)</f>
        <v>0</v>
      </c>
      <c r="X45" s="3"/>
      <c r="Y45" s="1"/>
      <c r="Z45" s="1"/>
      <c r="AA45" s="1" t="s">
        <v>53</v>
      </c>
      <c r="AB45" s="3" t="s">
        <v>53</v>
      </c>
      <c r="AC45" s="4" t="str">
        <f t="shared" si="1"/>
        <v>---</v>
      </c>
      <c r="AD45" s="3"/>
    </row>
    <row r="46" spans="1:30">
      <c r="A46" t="s">
        <v>34</v>
      </c>
      <c r="B46" t="s">
        <v>1321</v>
      </c>
      <c r="D46" t="s">
        <v>179</v>
      </c>
      <c r="E46" t="s">
        <v>1275</v>
      </c>
      <c r="F46">
        <v>2</v>
      </c>
      <c r="G46">
        <v>1</v>
      </c>
      <c r="H46">
        <v>6</v>
      </c>
      <c r="I46" t="s">
        <v>180</v>
      </c>
      <c r="J46">
        <v>168</v>
      </c>
      <c r="K46">
        <v>21</v>
      </c>
      <c r="L46">
        <v>15</v>
      </c>
      <c r="M46">
        <v>15</v>
      </c>
      <c r="O46">
        <v>5</v>
      </c>
      <c r="S46">
        <v>56</v>
      </c>
      <c r="T46">
        <v>86</v>
      </c>
      <c r="U46" s="9">
        <v>91</v>
      </c>
      <c r="V46" s="2">
        <f t="shared" si="0"/>
        <v>5</v>
      </c>
      <c r="W46" s="2">
        <f>VLOOKUP(D46,'DSD_2024-25'!C:H,6,FALSE)</f>
        <v>0</v>
      </c>
      <c r="X46" s="3" t="s">
        <v>1326</v>
      </c>
      <c r="AA46" t="s">
        <v>562</v>
      </c>
      <c r="AB46" s="3" t="s">
        <v>562</v>
      </c>
      <c r="AC46" s="2" t="str">
        <f t="shared" si="1"/>
        <v>---</v>
      </c>
      <c r="AD46" s="3"/>
    </row>
    <row r="47" spans="1:30">
      <c r="A47" s="1" t="s">
        <v>34</v>
      </c>
      <c r="B47" s="1" t="s">
        <v>1321</v>
      </c>
      <c r="C47" s="1"/>
      <c r="D47" s="1" t="s">
        <v>183</v>
      </c>
      <c r="E47" s="1" t="s">
        <v>1275</v>
      </c>
      <c r="F47" s="1">
        <v>2</v>
      </c>
      <c r="G47" s="1">
        <v>2</v>
      </c>
      <c r="H47" s="1">
        <v>6</v>
      </c>
      <c r="I47" s="1" t="s">
        <v>184</v>
      </c>
      <c r="J47" s="1">
        <v>168</v>
      </c>
      <c r="K47" s="1">
        <v>21</v>
      </c>
      <c r="L47" s="1"/>
      <c r="M47" s="1">
        <v>21</v>
      </c>
      <c r="N47" s="1">
        <v>7</v>
      </c>
      <c r="O47" s="1">
        <v>7</v>
      </c>
      <c r="P47" s="1"/>
      <c r="Q47" s="1"/>
      <c r="R47" s="1"/>
      <c r="S47" s="1">
        <v>56</v>
      </c>
      <c r="T47" s="1">
        <v>77</v>
      </c>
      <c r="U47" s="3">
        <v>77</v>
      </c>
      <c r="V47" s="4">
        <f t="shared" si="0"/>
        <v>0</v>
      </c>
      <c r="W47" s="2">
        <f>VLOOKUP(D47,'DSD_2024-25'!C:H,6,FALSE)</f>
        <v>0</v>
      </c>
      <c r="X47" s="3"/>
      <c r="Y47" s="1"/>
      <c r="Z47" s="1"/>
      <c r="AA47" s="1" t="s">
        <v>562</v>
      </c>
      <c r="AB47" s="3" t="s">
        <v>562</v>
      </c>
      <c r="AC47" s="4" t="str">
        <f t="shared" si="1"/>
        <v>---</v>
      </c>
      <c r="AD47" s="3"/>
    </row>
    <row r="48" spans="1:30">
      <c r="A48" t="s">
        <v>34</v>
      </c>
      <c r="B48" t="s">
        <v>1321</v>
      </c>
      <c r="D48" t="s">
        <v>188</v>
      </c>
      <c r="E48" t="s">
        <v>1275</v>
      </c>
      <c r="F48">
        <v>3</v>
      </c>
      <c r="G48">
        <v>1</v>
      </c>
      <c r="H48">
        <v>6</v>
      </c>
      <c r="I48" t="s">
        <v>189</v>
      </c>
      <c r="J48">
        <v>168</v>
      </c>
      <c r="K48">
        <v>28</v>
      </c>
      <c r="M48">
        <v>16</v>
      </c>
      <c r="O48">
        <v>12</v>
      </c>
      <c r="S48">
        <v>56</v>
      </c>
      <c r="T48">
        <v>72</v>
      </c>
      <c r="U48" s="3">
        <v>72</v>
      </c>
      <c r="V48" s="2">
        <f t="shared" si="0"/>
        <v>0</v>
      </c>
      <c r="W48" s="2">
        <f>VLOOKUP(D48,'DSD_2024-25'!C:H,6,FALSE)</f>
        <v>1.5</v>
      </c>
      <c r="X48" s="3"/>
      <c r="AA48" t="s">
        <v>562</v>
      </c>
      <c r="AB48" s="3" t="s">
        <v>562</v>
      </c>
      <c r="AC48" s="2" t="str">
        <f t="shared" si="1"/>
        <v>---</v>
      </c>
      <c r="AD48" s="3"/>
    </row>
    <row r="49" spans="1:30">
      <c r="A49" s="1" t="s">
        <v>34</v>
      </c>
      <c r="B49" s="1" t="s">
        <v>1321</v>
      </c>
      <c r="C49" s="1"/>
      <c r="D49" s="1" t="s">
        <v>191</v>
      </c>
      <c r="E49" s="1" t="s">
        <v>1275</v>
      </c>
      <c r="F49" s="1">
        <v>1</v>
      </c>
      <c r="G49" s="1">
        <v>2</v>
      </c>
      <c r="H49" s="1">
        <v>6</v>
      </c>
      <c r="I49" s="1" t="s">
        <v>192</v>
      </c>
      <c r="J49" s="1">
        <v>168</v>
      </c>
      <c r="K49" s="1">
        <v>28</v>
      </c>
      <c r="L49" s="1">
        <v>14</v>
      </c>
      <c r="M49" s="1">
        <v>8</v>
      </c>
      <c r="N49" s="1"/>
      <c r="O49" s="1">
        <v>6</v>
      </c>
      <c r="P49" s="1"/>
      <c r="Q49" s="1"/>
      <c r="R49" s="1"/>
      <c r="S49" s="1">
        <v>56</v>
      </c>
      <c r="T49" s="1">
        <v>84</v>
      </c>
      <c r="U49" s="3">
        <v>84</v>
      </c>
      <c r="V49" s="4">
        <f t="shared" si="0"/>
        <v>0</v>
      </c>
      <c r="W49" s="2">
        <f>VLOOKUP(D49,'DSD_2024-25'!C:H,6,FALSE)</f>
        <v>0</v>
      </c>
      <c r="X49" s="3"/>
      <c r="Y49" s="1"/>
      <c r="Z49" s="1"/>
      <c r="AA49" s="1" t="s">
        <v>562</v>
      </c>
      <c r="AB49" s="3" t="s">
        <v>562</v>
      </c>
      <c r="AC49" s="4" t="str">
        <f t="shared" si="1"/>
        <v>---</v>
      </c>
      <c r="AD49" s="3"/>
    </row>
    <row r="50" spans="1:30">
      <c r="A50" t="s">
        <v>16</v>
      </c>
      <c r="B50" t="s">
        <v>1292</v>
      </c>
      <c r="D50" t="s">
        <v>193</v>
      </c>
      <c r="E50" t="s">
        <v>1305</v>
      </c>
      <c r="F50">
        <v>1</v>
      </c>
      <c r="G50">
        <v>1</v>
      </c>
      <c r="H50">
        <v>4</v>
      </c>
      <c r="I50" t="s">
        <v>194</v>
      </c>
      <c r="J50">
        <v>112</v>
      </c>
      <c r="K50">
        <v>21</v>
      </c>
      <c r="L50">
        <v>14</v>
      </c>
      <c r="M50">
        <v>14</v>
      </c>
      <c r="S50">
        <v>49</v>
      </c>
      <c r="T50">
        <v>49</v>
      </c>
      <c r="U50" s="3">
        <v>0</v>
      </c>
      <c r="V50" s="2">
        <f t="shared" si="0"/>
        <v>-49</v>
      </c>
      <c r="W50" s="2">
        <f>VLOOKUP(D50,'DSD_2024-25'!C:H,6,FALSE)</f>
        <v>0</v>
      </c>
      <c r="X50" s="3"/>
      <c r="Y50" t="s">
        <v>1327</v>
      </c>
      <c r="AA50" t="s">
        <v>1289</v>
      </c>
      <c r="AB50" s="3" t="s">
        <v>1289</v>
      </c>
      <c r="AC50" s="2" t="str">
        <f t="shared" si="1"/>
        <v>---</v>
      </c>
      <c r="AD50" s="3"/>
    </row>
    <row r="51" spans="1:30">
      <c r="A51" s="1" t="s">
        <v>34</v>
      </c>
      <c r="B51" s="1" t="s">
        <v>1321</v>
      </c>
      <c r="C51" s="1"/>
      <c r="D51" s="1" t="s">
        <v>195</v>
      </c>
      <c r="E51" s="1" t="s">
        <v>1275</v>
      </c>
      <c r="F51" s="1">
        <v>3</v>
      </c>
      <c r="G51" s="1">
        <v>2</v>
      </c>
      <c r="H51" s="1">
        <v>6</v>
      </c>
      <c r="I51" s="1" t="s">
        <v>196</v>
      </c>
      <c r="J51" s="1">
        <v>168</v>
      </c>
      <c r="K51" s="1">
        <v>21</v>
      </c>
      <c r="L51" s="1">
        <v>25</v>
      </c>
      <c r="M51" s="1"/>
      <c r="N51" s="1">
        <v>5</v>
      </c>
      <c r="O51" s="1">
        <v>5</v>
      </c>
      <c r="P51" s="1"/>
      <c r="Q51" s="1"/>
      <c r="R51" s="1"/>
      <c r="S51" s="1">
        <v>56</v>
      </c>
      <c r="T51" s="1">
        <v>91</v>
      </c>
      <c r="U51" s="3">
        <v>91</v>
      </c>
      <c r="V51" s="4">
        <f t="shared" si="0"/>
        <v>0</v>
      </c>
      <c r="W51" s="2">
        <f>VLOOKUP(D51,'DSD_2024-25'!C:H,6,FALSE)</f>
        <v>0</v>
      </c>
      <c r="X51" s="3"/>
      <c r="Y51" s="1"/>
      <c r="Z51" s="1"/>
      <c r="AA51" s="1" t="s">
        <v>170</v>
      </c>
      <c r="AB51" s="3" t="s">
        <v>170</v>
      </c>
      <c r="AC51" s="4" t="str">
        <f t="shared" si="1"/>
        <v>---</v>
      </c>
      <c r="AD51" s="3"/>
    </row>
    <row r="52" spans="1:30">
      <c r="A52" t="s">
        <v>34</v>
      </c>
      <c r="B52" t="s">
        <v>1301</v>
      </c>
      <c r="D52" t="s">
        <v>200</v>
      </c>
      <c r="E52" t="s">
        <v>1275</v>
      </c>
      <c r="F52">
        <v>2</v>
      </c>
      <c r="G52">
        <v>2</v>
      </c>
      <c r="H52">
        <v>6</v>
      </c>
      <c r="I52" t="s">
        <v>201</v>
      </c>
      <c r="J52">
        <v>168</v>
      </c>
      <c r="K52">
        <v>21</v>
      </c>
      <c r="M52">
        <v>35</v>
      </c>
      <c r="S52">
        <v>56</v>
      </c>
      <c r="T52">
        <v>91</v>
      </c>
      <c r="U52" s="3">
        <v>91</v>
      </c>
      <c r="V52" s="2">
        <f t="shared" si="0"/>
        <v>0</v>
      </c>
      <c r="W52" s="2">
        <f>VLOOKUP(D52,'DSD_2024-25'!C:H,6,FALSE)</f>
        <v>19.5</v>
      </c>
      <c r="X52" s="3"/>
      <c r="AA52" t="s">
        <v>198</v>
      </c>
      <c r="AB52" s="3" t="s">
        <v>198</v>
      </c>
      <c r="AC52" s="2" t="str">
        <f t="shared" si="1"/>
        <v>---</v>
      </c>
      <c r="AD52" s="3"/>
    </row>
    <row r="53" spans="1:30">
      <c r="A53" s="1" t="s">
        <v>16</v>
      </c>
      <c r="B53" s="1"/>
      <c r="C53" s="1" t="s">
        <v>1278</v>
      </c>
      <c r="D53" s="1" t="s">
        <v>205</v>
      </c>
      <c r="E53" s="1" t="s">
        <v>1275</v>
      </c>
      <c r="F53" s="1" t="s">
        <v>21</v>
      </c>
      <c r="G53" s="1">
        <v>2</v>
      </c>
      <c r="H53" s="1">
        <v>6</v>
      </c>
      <c r="I53" s="1" t="s">
        <v>206</v>
      </c>
      <c r="J53" s="1">
        <v>168</v>
      </c>
      <c r="K53" s="1">
        <v>26</v>
      </c>
      <c r="L53" s="1">
        <v>14</v>
      </c>
      <c r="M53" s="1">
        <v>16</v>
      </c>
      <c r="N53" s="1"/>
      <c r="O53" s="1"/>
      <c r="P53" s="1"/>
      <c r="Q53" s="1"/>
      <c r="R53" s="1"/>
      <c r="S53" s="1">
        <v>56</v>
      </c>
      <c r="T53" s="1">
        <v>56</v>
      </c>
      <c r="U53" s="3">
        <v>56</v>
      </c>
      <c r="V53" s="4">
        <f t="shared" si="0"/>
        <v>0</v>
      </c>
      <c r="W53" s="2">
        <f>VLOOKUP(D53,'DSD_2024-25'!C:H,6,FALSE)</f>
        <v>0</v>
      </c>
      <c r="X53" s="3"/>
      <c r="Y53" s="1" t="s">
        <v>1280</v>
      </c>
      <c r="Z53" s="1" t="s">
        <v>1328</v>
      </c>
      <c r="AA53" s="1"/>
      <c r="AB53" s="3" t="s">
        <v>197</v>
      </c>
      <c r="AC53" s="4" t="str">
        <f t="shared" si="1"/>
        <v>alterado</v>
      </c>
      <c r="AD53" s="3" t="s">
        <v>1329</v>
      </c>
    </row>
    <row r="54" spans="1:30">
      <c r="A54" t="s">
        <v>34</v>
      </c>
      <c r="B54" t="s">
        <v>1284</v>
      </c>
      <c r="D54" t="s">
        <v>209</v>
      </c>
      <c r="E54" t="s">
        <v>1275</v>
      </c>
      <c r="F54">
        <v>1</v>
      </c>
      <c r="G54">
        <v>2</v>
      </c>
      <c r="H54">
        <v>3</v>
      </c>
      <c r="I54" t="s">
        <v>210</v>
      </c>
      <c r="J54">
        <v>84</v>
      </c>
      <c r="K54">
        <v>14</v>
      </c>
      <c r="M54">
        <v>14</v>
      </c>
      <c r="S54">
        <v>28</v>
      </c>
      <c r="T54">
        <v>56</v>
      </c>
      <c r="U54" s="3">
        <v>56</v>
      </c>
      <c r="V54" s="2">
        <f t="shared" si="0"/>
        <v>0</v>
      </c>
      <c r="W54" s="2">
        <f>VLOOKUP(D54,'DSD_2024-25'!C:H,6,FALSE)</f>
        <v>0</v>
      </c>
      <c r="X54" s="3"/>
      <c r="Y54" t="s">
        <v>1296</v>
      </c>
      <c r="AA54" t="s">
        <v>50</v>
      </c>
      <c r="AB54" s="3" t="s">
        <v>50</v>
      </c>
      <c r="AC54" s="2" t="str">
        <f t="shared" si="1"/>
        <v>---</v>
      </c>
      <c r="AD54" s="3"/>
    </row>
    <row r="55" spans="1:30">
      <c r="A55" s="1" t="s">
        <v>34</v>
      </c>
      <c r="B55" s="1" t="s">
        <v>1330</v>
      </c>
      <c r="C55" s="1"/>
      <c r="D55" s="1" t="s">
        <v>211</v>
      </c>
      <c r="E55" s="1" t="s">
        <v>1275</v>
      </c>
      <c r="F55" s="1">
        <v>1</v>
      </c>
      <c r="G55" s="1">
        <v>2</v>
      </c>
      <c r="H55" s="1">
        <v>3</v>
      </c>
      <c r="I55" s="1" t="s">
        <v>212</v>
      </c>
      <c r="J55" s="1">
        <v>84</v>
      </c>
      <c r="K55" s="1">
        <v>14</v>
      </c>
      <c r="L55" s="1"/>
      <c r="M55" s="1">
        <v>14</v>
      </c>
      <c r="N55" s="1"/>
      <c r="O55" s="1"/>
      <c r="P55" s="1"/>
      <c r="Q55" s="1"/>
      <c r="R55" s="1"/>
      <c r="S55" s="1">
        <v>28</v>
      </c>
      <c r="T55" s="1">
        <v>140</v>
      </c>
      <c r="U55" s="3">
        <v>140</v>
      </c>
      <c r="V55" s="4">
        <f t="shared" si="0"/>
        <v>0</v>
      </c>
      <c r="W55" s="2">
        <f>VLOOKUP(D55,'DSD_2024-25'!C:H,6,FALSE)</f>
        <v>0</v>
      </c>
      <c r="X55" s="3"/>
      <c r="Y55" s="1" t="s">
        <v>1296</v>
      </c>
      <c r="Z55" s="1"/>
      <c r="AA55" s="1" t="s">
        <v>54</v>
      </c>
      <c r="AB55" s="3" t="s">
        <v>54</v>
      </c>
      <c r="AC55" s="4" t="str">
        <f t="shared" si="1"/>
        <v>---</v>
      </c>
      <c r="AD55" s="3"/>
    </row>
    <row r="56" spans="1:30">
      <c r="A56" t="s">
        <v>34</v>
      </c>
      <c r="B56" t="s">
        <v>1331</v>
      </c>
      <c r="D56" t="s">
        <v>213</v>
      </c>
      <c r="E56" t="s">
        <v>1275</v>
      </c>
      <c r="F56">
        <v>1</v>
      </c>
      <c r="G56">
        <v>1</v>
      </c>
      <c r="H56">
        <v>3</v>
      </c>
      <c r="I56" t="s">
        <v>214</v>
      </c>
      <c r="J56">
        <v>84</v>
      </c>
      <c r="K56">
        <v>7</v>
      </c>
      <c r="L56">
        <v>21</v>
      </c>
      <c r="S56">
        <v>28</v>
      </c>
      <c r="T56">
        <v>91</v>
      </c>
      <c r="U56" s="3">
        <v>112</v>
      </c>
      <c r="V56" s="2">
        <f t="shared" si="0"/>
        <v>21</v>
      </c>
      <c r="W56" s="2">
        <f>VLOOKUP(D56,'DSD_2024-25'!C:H,6,FALSE)</f>
        <v>0</v>
      </c>
      <c r="X56" s="3" t="s">
        <v>1332</v>
      </c>
      <c r="Y56" t="s">
        <v>1296</v>
      </c>
      <c r="AA56" t="s">
        <v>569</v>
      </c>
      <c r="AB56" s="3" t="s">
        <v>569</v>
      </c>
      <c r="AC56" s="2" t="str">
        <f t="shared" si="1"/>
        <v>---</v>
      </c>
      <c r="AD56" s="3"/>
    </row>
    <row r="57" spans="1:30">
      <c r="A57" s="1" t="s">
        <v>16</v>
      </c>
      <c r="B57" s="1" t="s">
        <v>1333</v>
      </c>
      <c r="C57" s="1"/>
      <c r="D57" s="1" t="s">
        <v>217</v>
      </c>
      <c r="E57" s="1" t="s">
        <v>1275</v>
      </c>
      <c r="F57" s="1">
        <v>1</v>
      </c>
      <c r="G57" s="1">
        <v>2</v>
      </c>
      <c r="H57" s="1">
        <v>3</v>
      </c>
      <c r="I57" s="1" t="s">
        <v>218</v>
      </c>
      <c r="J57" s="1">
        <v>84</v>
      </c>
      <c r="K57" s="1"/>
      <c r="L57" s="1"/>
      <c r="M57" s="1"/>
      <c r="N57" s="1"/>
      <c r="O57" s="1"/>
      <c r="P57" s="1"/>
      <c r="Q57" s="1"/>
      <c r="R57" s="1"/>
      <c r="S57" s="1">
        <v>28</v>
      </c>
      <c r="T57" s="1">
        <v>28</v>
      </c>
      <c r="U57" s="3">
        <v>28</v>
      </c>
      <c r="V57" s="4">
        <f t="shared" si="0"/>
        <v>0</v>
      </c>
      <c r="W57" s="2">
        <f>VLOOKUP(D57,'DSD_2024-25'!C:H,6,FALSE)</f>
        <v>2</v>
      </c>
      <c r="X57" s="3"/>
      <c r="Y57" s="1" t="s">
        <v>1276</v>
      </c>
      <c r="Z57" s="1"/>
      <c r="AA57" s="1" t="s">
        <v>30</v>
      </c>
      <c r="AB57" s="3" t="s">
        <v>30</v>
      </c>
      <c r="AC57" s="4" t="str">
        <f t="shared" si="1"/>
        <v>---</v>
      </c>
      <c r="AD57" s="3"/>
    </row>
    <row r="58" spans="1:30">
      <c r="A58" t="s">
        <v>8</v>
      </c>
      <c r="D58" t="s">
        <v>221</v>
      </c>
      <c r="F58" t="s">
        <v>10</v>
      </c>
      <c r="G58" t="s">
        <v>10</v>
      </c>
      <c r="H58">
        <v>5</v>
      </c>
      <c r="I58" t="s">
        <v>222</v>
      </c>
      <c r="U58" s="3"/>
      <c r="V58" s="2">
        <f t="shared" si="0"/>
        <v>0</v>
      </c>
      <c r="W58" s="2">
        <f>VLOOKUP(D58,'DSD_2024-25'!C:H,6,FALSE)</f>
        <v>0</v>
      </c>
      <c r="X58" s="3"/>
      <c r="AB58" s="3"/>
      <c r="AC58" s="2" t="str">
        <f t="shared" si="1"/>
        <v>---</v>
      </c>
      <c r="AD58" s="3"/>
    </row>
    <row r="59" spans="1:30">
      <c r="A59" s="1" t="s">
        <v>34</v>
      </c>
      <c r="B59" s="1" t="s">
        <v>1321</v>
      </c>
      <c r="C59" s="1"/>
      <c r="D59" s="1" t="s">
        <v>223</v>
      </c>
      <c r="E59" s="1" t="s">
        <v>1275</v>
      </c>
      <c r="F59" s="1">
        <v>2</v>
      </c>
      <c r="G59" s="1">
        <v>2</v>
      </c>
      <c r="H59" s="1">
        <v>6</v>
      </c>
      <c r="I59" s="1" t="s">
        <v>224</v>
      </c>
      <c r="J59" s="1">
        <v>168</v>
      </c>
      <c r="K59" s="1">
        <v>21</v>
      </c>
      <c r="L59" s="1">
        <v>21</v>
      </c>
      <c r="M59" s="1"/>
      <c r="N59" s="1">
        <v>14</v>
      </c>
      <c r="O59" s="1"/>
      <c r="P59" s="1"/>
      <c r="Q59" s="1"/>
      <c r="R59" s="1"/>
      <c r="S59" s="1">
        <v>56</v>
      </c>
      <c r="T59" s="1">
        <v>77</v>
      </c>
      <c r="U59" s="3">
        <v>91</v>
      </c>
      <c r="V59" s="4">
        <f t="shared" si="0"/>
        <v>14</v>
      </c>
      <c r="W59" s="2">
        <f>VLOOKUP(D59,'DSD_2024-25'!C:H,6,FALSE)</f>
        <v>0</v>
      </c>
      <c r="X59" s="3" t="s">
        <v>1334</v>
      </c>
      <c r="Y59" s="1"/>
      <c r="Z59" s="1"/>
      <c r="AA59" s="1" t="s">
        <v>501</v>
      </c>
      <c r="AB59" s="3" t="s">
        <v>501</v>
      </c>
      <c r="AC59" s="4" t="str">
        <f t="shared" si="1"/>
        <v>---</v>
      </c>
      <c r="AD59" s="3"/>
    </row>
    <row r="60" spans="1:30">
      <c r="A60" t="s">
        <v>16</v>
      </c>
      <c r="C60" t="s">
        <v>1288</v>
      </c>
      <c r="D60" t="s">
        <v>229</v>
      </c>
      <c r="E60" t="s">
        <v>1305</v>
      </c>
      <c r="F60">
        <v>1</v>
      </c>
      <c r="G60">
        <v>1</v>
      </c>
      <c r="H60">
        <v>6</v>
      </c>
      <c r="I60" t="s">
        <v>230</v>
      </c>
      <c r="J60">
        <v>168</v>
      </c>
      <c r="K60">
        <v>28</v>
      </c>
      <c r="M60">
        <v>28</v>
      </c>
      <c r="S60">
        <v>56</v>
      </c>
      <c r="T60">
        <v>56</v>
      </c>
      <c r="U60" s="3">
        <v>0</v>
      </c>
      <c r="V60" s="2">
        <f t="shared" si="0"/>
        <v>-56</v>
      </c>
      <c r="W60" s="2">
        <f>VLOOKUP(D60,'DSD_2024-25'!C:H,6,FALSE)</f>
        <v>0</v>
      </c>
      <c r="X60" s="3"/>
      <c r="Y60" t="s">
        <v>1311</v>
      </c>
      <c r="AA60" t="s">
        <v>1289</v>
      </c>
      <c r="AB60" s="3" t="s">
        <v>1289</v>
      </c>
      <c r="AC60" s="2" t="str">
        <f t="shared" si="1"/>
        <v>---</v>
      </c>
      <c r="AD60" s="3"/>
    </row>
    <row r="61" spans="1:30">
      <c r="A61" s="1" t="s">
        <v>34</v>
      </c>
      <c r="B61" s="1" t="s">
        <v>1335</v>
      </c>
      <c r="C61" s="1"/>
      <c r="D61" s="1" t="s">
        <v>231</v>
      </c>
      <c r="E61" s="1" t="s">
        <v>1275</v>
      </c>
      <c r="F61" s="1">
        <v>2</v>
      </c>
      <c r="G61" s="1">
        <v>1</v>
      </c>
      <c r="H61" s="1">
        <v>6</v>
      </c>
      <c r="I61" s="1" t="s">
        <v>232</v>
      </c>
      <c r="J61" s="1">
        <v>168</v>
      </c>
      <c r="K61" s="1">
        <v>21</v>
      </c>
      <c r="L61" s="1">
        <v>35</v>
      </c>
      <c r="M61" s="1"/>
      <c r="N61" s="1"/>
      <c r="O61" s="1"/>
      <c r="P61" s="1"/>
      <c r="Q61" s="1"/>
      <c r="R61" s="1"/>
      <c r="S61" s="1">
        <v>56</v>
      </c>
      <c r="T61" s="1">
        <v>252</v>
      </c>
      <c r="U61" s="3">
        <v>252</v>
      </c>
      <c r="V61" s="4">
        <f t="shared" si="0"/>
        <v>0</v>
      </c>
      <c r="W61" s="2">
        <f>VLOOKUP(D61,'DSD_2024-25'!C:H,6,FALSE)</f>
        <v>0</v>
      </c>
      <c r="X61" s="3"/>
      <c r="Y61" s="1"/>
      <c r="Z61" s="1"/>
      <c r="AA61" s="1" t="s">
        <v>476</v>
      </c>
      <c r="AB61" s="3" t="s">
        <v>476</v>
      </c>
      <c r="AC61" s="4" t="str">
        <f t="shared" si="1"/>
        <v>---</v>
      </c>
      <c r="AD61" s="3"/>
    </row>
    <row r="62" spans="1:30">
      <c r="A62" t="s">
        <v>34</v>
      </c>
      <c r="B62" t="s">
        <v>1295</v>
      </c>
      <c r="D62" t="s">
        <v>234</v>
      </c>
      <c r="E62" t="s">
        <v>1275</v>
      </c>
      <c r="F62">
        <v>3</v>
      </c>
      <c r="G62">
        <v>1</v>
      </c>
      <c r="H62">
        <v>6</v>
      </c>
      <c r="I62" t="s">
        <v>235</v>
      </c>
      <c r="J62">
        <v>168</v>
      </c>
      <c r="K62">
        <v>21</v>
      </c>
      <c r="L62">
        <v>35</v>
      </c>
      <c r="S62">
        <v>56</v>
      </c>
      <c r="T62">
        <v>56</v>
      </c>
      <c r="U62" s="3">
        <v>56</v>
      </c>
      <c r="V62" s="2">
        <f t="shared" si="0"/>
        <v>0</v>
      </c>
      <c r="W62" s="2">
        <f>VLOOKUP(D62,'DSD_2024-25'!C:H,6,FALSE)</f>
        <v>0</v>
      </c>
      <c r="X62" s="3"/>
      <c r="AA62" t="s">
        <v>386</v>
      </c>
      <c r="AB62" s="3" t="s">
        <v>386</v>
      </c>
      <c r="AC62" s="2" t="str">
        <f t="shared" si="1"/>
        <v>---</v>
      </c>
      <c r="AD62" s="3"/>
    </row>
    <row r="63" spans="1:30">
      <c r="A63" s="1" t="s">
        <v>34</v>
      </c>
      <c r="B63" s="1" t="s">
        <v>1283</v>
      </c>
      <c r="C63" s="1"/>
      <c r="D63" s="1" t="s">
        <v>236</v>
      </c>
      <c r="E63" s="1" t="s">
        <v>1275</v>
      </c>
      <c r="F63" s="1">
        <v>2</v>
      </c>
      <c r="G63" s="1">
        <v>1</v>
      </c>
      <c r="H63" s="1">
        <v>3</v>
      </c>
      <c r="I63" s="1" t="s">
        <v>237</v>
      </c>
      <c r="J63" s="1">
        <v>84</v>
      </c>
      <c r="K63" s="1">
        <v>18</v>
      </c>
      <c r="L63" s="1">
        <v>10</v>
      </c>
      <c r="M63" s="1"/>
      <c r="N63" s="1"/>
      <c r="O63" s="1"/>
      <c r="P63" s="1"/>
      <c r="Q63" s="1"/>
      <c r="R63" s="1"/>
      <c r="S63" s="1">
        <v>28</v>
      </c>
      <c r="T63" s="1">
        <v>28</v>
      </c>
      <c r="U63" s="3">
        <v>0</v>
      </c>
      <c r="V63" s="4">
        <f t="shared" si="0"/>
        <v>-28</v>
      </c>
      <c r="W63" s="2">
        <f>VLOOKUP(D63,'DSD_2024-25'!C:H,6,FALSE)</f>
        <v>0</v>
      </c>
      <c r="X63" s="3"/>
      <c r="Y63" s="1" t="s">
        <v>1336</v>
      </c>
      <c r="Z63" s="1"/>
      <c r="AA63" s="1" t="s">
        <v>1289</v>
      </c>
      <c r="AB63" s="3" t="s">
        <v>1289</v>
      </c>
      <c r="AC63" s="4" t="str">
        <f t="shared" si="1"/>
        <v>---</v>
      </c>
      <c r="AD63" s="3"/>
    </row>
    <row r="64" spans="1:30">
      <c r="A64" t="s">
        <v>16</v>
      </c>
      <c r="B64" t="s">
        <v>1337</v>
      </c>
      <c r="D64" t="s">
        <v>238</v>
      </c>
      <c r="E64" t="s">
        <v>1275</v>
      </c>
      <c r="F64">
        <v>1</v>
      </c>
      <c r="G64">
        <v>1</v>
      </c>
      <c r="H64">
        <v>6</v>
      </c>
      <c r="I64" t="s">
        <v>239</v>
      </c>
      <c r="J64">
        <v>168</v>
      </c>
      <c r="L64">
        <v>56</v>
      </c>
      <c r="S64">
        <v>56</v>
      </c>
      <c r="T64">
        <v>70</v>
      </c>
      <c r="U64" s="3">
        <v>70</v>
      </c>
      <c r="V64" s="2">
        <f t="shared" si="0"/>
        <v>0</v>
      </c>
      <c r="W64" s="2">
        <f>VLOOKUP(D64,'DSD_2024-25'!C:H,6,FALSE)</f>
        <v>0</v>
      </c>
      <c r="X64" s="3"/>
      <c r="AA64" t="s">
        <v>400</v>
      </c>
      <c r="AB64" s="3" t="s">
        <v>400</v>
      </c>
      <c r="AC64" s="2" t="str">
        <f t="shared" si="1"/>
        <v>---</v>
      </c>
      <c r="AD64" s="3"/>
    </row>
    <row r="65" spans="1:30">
      <c r="A65" s="1" t="s">
        <v>16</v>
      </c>
      <c r="B65" s="1" t="s">
        <v>1293</v>
      </c>
      <c r="C65" s="1"/>
      <c r="D65" s="1" t="s">
        <v>244</v>
      </c>
      <c r="E65" s="1" t="s">
        <v>1275</v>
      </c>
      <c r="F65" s="1">
        <v>1</v>
      </c>
      <c r="G65" s="1">
        <v>1</v>
      </c>
      <c r="H65" s="1">
        <v>6</v>
      </c>
      <c r="I65" s="1" t="s">
        <v>245</v>
      </c>
      <c r="J65" s="1">
        <v>168</v>
      </c>
      <c r="K65" s="1"/>
      <c r="L65" s="1"/>
      <c r="M65" s="1"/>
      <c r="N65" s="1"/>
      <c r="O65" s="1"/>
      <c r="P65" s="1"/>
      <c r="Q65" s="1"/>
      <c r="R65" s="1"/>
      <c r="S65" s="1">
        <v>56</v>
      </c>
      <c r="T65" s="1">
        <v>56</v>
      </c>
      <c r="U65" s="3">
        <v>56</v>
      </c>
      <c r="V65" s="4">
        <f t="shared" si="0"/>
        <v>0</v>
      </c>
      <c r="W65" s="2">
        <f>VLOOKUP(D65,'DSD_2024-25'!C:H,6,FALSE)</f>
        <v>54</v>
      </c>
      <c r="X65" s="3" t="s">
        <v>1338</v>
      </c>
      <c r="Y65" s="1"/>
      <c r="Z65" s="1"/>
      <c r="AA65" s="1" t="s">
        <v>140</v>
      </c>
      <c r="AB65" s="3" t="s">
        <v>140</v>
      </c>
      <c r="AC65" s="4" t="str">
        <f t="shared" si="1"/>
        <v>---</v>
      </c>
      <c r="AD65" s="3"/>
    </row>
    <row r="66" spans="1:30">
      <c r="A66" t="s">
        <v>16</v>
      </c>
      <c r="B66" t="s">
        <v>1333</v>
      </c>
      <c r="D66" t="s">
        <v>247</v>
      </c>
      <c r="E66" t="s">
        <v>1275</v>
      </c>
      <c r="F66">
        <v>2</v>
      </c>
      <c r="G66">
        <v>2</v>
      </c>
      <c r="H66">
        <v>1.5</v>
      </c>
      <c r="I66" t="s">
        <v>248</v>
      </c>
      <c r="J66">
        <v>42</v>
      </c>
      <c r="S66">
        <v>14</v>
      </c>
      <c r="T66">
        <v>23</v>
      </c>
      <c r="U66" s="3">
        <v>23</v>
      </c>
      <c r="V66" s="2">
        <f t="shared" ref="V66:V129" si="2">U66-T66</f>
        <v>0</v>
      </c>
      <c r="W66" s="2">
        <f>VLOOKUP(D66,'DSD_2024-25'!C:H,6,FALSE)</f>
        <v>0</v>
      </c>
      <c r="X66" s="3"/>
      <c r="Y66" t="s">
        <v>1276</v>
      </c>
      <c r="AA66" t="s">
        <v>404</v>
      </c>
      <c r="AB66" s="3" t="s">
        <v>404</v>
      </c>
      <c r="AC66" s="2" t="str">
        <f t="shared" ref="AC66:AC129" si="3">IF(AA66&lt;&gt;AB66,"alterado","---")</f>
        <v>---</v>
      </c>
      <c r="AD66" s="3"/>
    </row>
    <row r="67" spans="1:30">
      <c r="A67" s="1" t="s">
        <v>16</v>
      </c>
      <c r="B67" s="1" t="s">
        <v>1309</v>
      </c>
      <c r="C67" s="1"/>
      <c r="D67" s="1" t="s">
        <v>249</v>
      </c>
      <c r="E67" s="1" t="s">
        <v>1305</v>
      </c>
      <c r="F67" s="1">
        <v>1</v>
      </c>
      <c r="G67" s="1">
        <v>2</v>
      </c>
      <c r="H67" s="1">
        <v>6</v>
      </c>
      <c r="I67" s="1" t="s">
        <v>250</v>
      </c>
      <c r="J67" s="1">
        <v>168</v>
      </c>
      <c r="K67" s="1">
        <v>21</v>
      </c>
      <c r="L67" s="1">
        <v>14</v>
      </c>
      <c r="M67" s="1">
        <v>14</v>
      </c>
      <c r="N67" s="1"/>
      <c r="O67" s="1"/>
      <c r="P67" s="1"/>
      <c r="Q67" s="1"/>
      <c r="R67" s="1"/>
      <c r="S67" s="1">
        <v>49</v>
      </c>
      <c r="T67" s="1">
        <v>49</v>
      </c>
      <c r="U67" s="3">
        <v>0</v>
      </c>
      <c r="V67" s="4">
        <f t="shared" si="2"/>
        <v>-49</v>
      </c>
      <c r="W67" s="2">
        <f>VLOOKUP(D67,'DSD_2024-25'!C:H,6,FALSE)</f>
        <v>0</v>
      </c>
      <c r="X67" s="3"/>
      <c r="Y67" s="1" t="s">
        <v>1339</v>
      </c>
      <c r="Z67" s="1"/>
      <c r="AA67" s="1" t="s">
        <v>1289</v>
      </c>
      <c r="AB67" s="3" t="s">
        <v>1289</v>
      </c>
      <c r="AC67" s="4" t="str">
        <f t="shared" si="3"/>
        <v>---</v>
      </c>
      <c r="AD67" s="3"/>
    </row>
    <row r="68" spans="1:30">
      <c r="A68" t="s">
        <v>16</v>
      </c>
      <c r="B68" t="s">
        <v>1337</v>
      </c>
      <c r="D68" t="s">
        <v>251</v>
      </c>
      <c r="E68" t="s">
        <v>1275</v>
      </c>
      <c r="F68">
        <v>2</v>
      </c>
      <c r="G68">
        <v>1</v>
      </c>
      <c r="H68">
        <v>6</v>
      </c>
      <c r="I68" t="s">
        <v>252</v>
      </c>
      <c r="J68">
        <v>168</v>
      </c>
      <c r="K68">
        <v>32</v>
      </c>
      <c r="M68">
        <v>24</v>
      </c>
      <c r="S68">
        <v>56</v>
      </c>
      <c r="T68">
        <v>100</v>
      </c>
      <c r="U68" s="3">
        <v>100</v>
      </c>
      <c r="V68" s="2">
        <f t="shared" si="2"/>
        <v>0</v>
      </c>
      <c r="W68" s="2">
        <f>VLOOKUP(D68,'DSD_2024-25'!C:H,6,FALSE)</f>
        <v>0</v>
      </c>
      <c r="X68" s="3"/>
      <c r="AA68" t="s">
        <v>240</v>
      </c>
      <c r="AB68" s="3" t="s">
        <v>240</v>
      </c>
      <c r="AC68" s="2" t="str">
        <f t="shared" si="3"/>
        <v>---</v>
      </c>
      <c r="AD68" s="3"/>
    </row>
    <row r="69" spans="1:30">
      <c r="A69" s="1" t="s">
        <v>16</v>
      </c>
      <c r="B69" s="1" t="s">
        <v>1288</v>
      </c>
      <c r="C69" s="1" t="s">
        <v>1309</v>
      </c>
      <c r="D69" s="1" t="s">
        <v>253</v>
      </c>
      <c r="E69" s="1" t="s">
        <v>1275</v>
      </c>
      <c r="F69" s="1">
        <v>1</v>
      </c>
      <c r="G69" s="1">
        <v>1</v>
      </c>
      <c r="H69" s="1">
        <v>6</v>
      </c>
      <c r="I69" s="1" t="s">
        <v>254</v>
      </c>
      <c r="J69" s="1">
        <v>168</v>
      </c>
      <c r="K69" s="1">
        <v>28</v>
      </c>
      <c r="L69" s="1">
        <v>20</v>
      </c>
      <c r="M69" s="1">
        <v>8</v>
      </c>
      <c r="N69" s="1"/>
      <c r="O69" s="1"/>
      <c r="P69" s="1"/>
      <c r="Q69" s="1"/>
      <c r="R69" s="1"/>
      <c r="S69" s="1">
        <v>56</v>
      </c>
      <c r="T69" s="1">
        <v>56</v>
      </c>
      <c r="U69" s="3">
        <v>56</v>
      </c>
      <c r="V69" s="4">
        <f t="shared" si="2"/>
        <v>0</v>
      </c>
      <c r="W69" s="2">
        <f>VLOOKUP(D69,'DSD_2024-25'!C:H,6,FALSE)</f>
        <v>0</v>
      </c>
      <c r="X69" s="3"/>
      <c r="Y69" s="1"/>
      <c r="Z69" s="1"/>
      <c r="AA69" s="1" t="s">
        <v>1161</v>
      </c>
      <c r="AB69" s="3" t="s">
        <v>1161</v>
      </c>
      <c r="AC69" s="4" t="str">
        <f t="shared" si="3"/>
        <v>---</v>
      </c>
      <c r="AD69" s="3"/>
    </row>
    <row r="70" spans="1:30">
      <c r="A70" t="s">
        <v>16</v>
      </c>
      <c r="B70" t="s">
        <v>1288</v>
      </c>
      <c r="D70" t="s">
        <v>256</v>
      </c>
      <c r="E70" t="s">
        <v>1275</v>
      </c>
      <c r="F70">
        <v>1</v>
      </c>
      <c r="G70">
        <v>2</v>
      </c>
      <c r="H70">
        <v>6</v>
      </c>
      <c r="I70" t="s">
        <v>257</v>
      </c>
      <c r="J70">
        <v>168</v>
      </c>
      <c r="L70">
        <v>48</v>
      </c>
      <c r="N70">
        <v>8</v>
      </c>
      <c r="S70">
        <v>56</v>
      </c>
      <c r="T70">
        <v>56</v>
      </c>
      <c r="U70" s="3">
        <v>56</v>
      </c>
      <c r="V70" s="2">
        <f t="shared" si="2"/>
        <v>0</v>
      </c>
      <c r="W70" s="2">
        <f>VLOOKUP(D70,'DSD_2024-25'!C:H,6,FALSE)</f>
        <v>0</v>
      </c>
      <c r="X70" s="3"/>
      <c r="Y70" t="s">
        <v>1276</v>
      </c>
      <c r="AA70" t="s">
        <v>320</v>
      </c>
      <c r="AB70" s="3" t="s">
        <v>320</v>
      </c>
      <c r="AC70" s="2" t="str">
        <f t="shared" si="3"/>
        <v>---</v>
      </c>
      <c r="AD70" s="3"/>
    </row>
    <row r="71" spans="1:30">
      <c r="A71" s="1" t="s">
        <v>16</v>
      </c>
      <c r="B71" s="1" t="s">
        <v>1293</v>
      </c>
      <c r="C71" s="1"/>
      <c r="D71" s="1" t="s">
        <v>258</v>
      </c>
      <c r="E71" s="1" t="s">
        <v>1275</v>
      </c>
      <c r="F71" s="1">
        <v>2</v>
      </c>
      <c r="G71" s="1">
        <v>1</v>
      </c>
      <c r="H71" s="1">
        <v>3</v>
      </c>
      <c r="I71" s="1" t="s">
        <v>259</v>
      </c>
      <c r="J71" s="1">
        <v>84</v>
      </c>
      <c r="K71" s="1"/>
      <c r="L71" s="1"/>
      <c r="M71" s="1"/>
      <c r="N71" s="1"/>
      <c r="O71" s="1"/>
      <c r="P71" s="1"/>
      <c r="Q71" s="1"/>
      <c r="R71" s="1"/>
      <c r="S71" s="1">
        <v>28</v>
      </c>
      <c r="T71" s="1">
        <v>28</v>
      </c>
      <c r="U71" s="3">
        <v>28</v>
      </c>
      <c r="V71" s="4">
        <f t="shared" si="2"/>
        <v>0</v>
      </c>
      <c r="W71" s="2">
        <f>VLOOKUP(D71,'DSD_2024-25'!C:H,6,FALSE)</f>
        <v>0</v>
      </c>
      <c r="X71" s="3"/>
      <c r="Y71" s="1"/>
      <c r="Z71" s="1"/>
      <c r="AA71" s="1" t="s">
        <v>198</v>
      </c>
      <c r="AB71" s="3" t="s">
        <v>198</v>
      </c>
      <c r="AC71" s="4" t="str">
        <f t="shared" si="3"/>
        <v>---</v>
      </c>
      <c r="AD71" s="3"/>
    </row>
    <row r="72" spans="1:30">
      <c r="A72" t="s">
        <v>16</v>
      </c>
      <c r="C72" t="s">
        <v>1278</v>
      </c>
      <c r="D72" t="s">
        <v>260</v>
      </c>
      <c r="E72" t="s">
        <v>1275</v>
      </c>
      <c r="F72" t="s">
        <v>21</v>
      </c>
      <c r="G72">
        <v>2</v>
      </c>
      <c r="H72">
        <v>6</v>
      </c>
      <c r="I72" t="s">
        <v>261</v>
      </c>
      <c r="J72">
        <v>168</v>
      </c>
      <c r="K72">
        <v>22</v>
      </c>
      <c r="L72">
        <v>34</v>
      </c>
      <c r="S72">
        <v>56</v>
      </c>
      <c r="T72">
        <v>56</v>
      </c>
      <c r="U72" s="3">
        <v>56</v>
      </c>
      <c r="V72" s="2">
        <f t="shared" si="2"/>
        <v>0</v>
      </c>
      <c r="W72" s="2">
        <f>VLOOKUP(D72,'DSD_2024-25'!C:H,6,FALSE)</f>
        <v>0</v>
      </c>
      <c r="X72" s="3"/>
      <c r="Y72" t="s">
        <v>1280</v>
      </c>
      <c r="AA72" t="s">
        <v>40</v>
      </c>
      <c r="AB72" s="3" t="s">
        <v>40</v>
      </c>
      <c r="AC72" s="2" t="str">
        <f t="shared" si="3"/>
        <v>---</v>
      </c>
      <c r="AD72" s="3"/>
    </row>
    <row r="73" spans="1:30">
      <c r="A73" s="1" t="s">
        <v>16</v>
      </c>
      <c r="B73" s="1" t="s">
        <v>1298</v>
      </c>
      <c r="C73" s="1"/>
      <c r="D73" s="1" t="s">
        <v>262</v>
      </c>
      <c r="E73" s="1" t="s">
        <v>1275</v>
      </c>
      <c r="F73" s="1">
        <v>1</v>
      </c>
      <c r="G73" s="1">
        <v>1</v>
      </c>
      <c r="H73" s="1">
        <v>6</v>
      </c>
      <c r="I73" s="1" t="s">
        <v>263</v>
      </c>
      <c r="J73" s="1">
        <v>162</v>
      </c>
      <c r="K73" s="1">
        <v>20</v>
      </c>
      <c r="L73" s="1"/>
      <c r="M73" s="1">
        <v>25</v>
      </c>
      <c r="N73" s="1"/>
      <c r="O73" s="1"/>
      <c r="P73" s="1"/>
      <c r="Q73" s="1">
        <v>1</v>
      </c>
      <c r="R73" s="1"/>
      <c r="S73" s="1">
        <v>46</v>
      </c>
      <c r="T73" s="1">
        <v>46</v>
      </c>
      <c r="U73" s="3">
        <v>0</v>
      </c>
      <c r="V73" s="4">
        <f t="shared" si="2"/>
        <v>-46</v>
      </c>
      <c r="W73" s="2">
        <f>VLOOKUP(D73,'DSD_2024-25'!C:H,6,FALSE)</f>
        <v>0</v>
      </c>
      <c r="X73" s="3"/>
      <c r="Y73" s="1" t="s">
        <v>1340</v>
      </c>
      <c r="Z73" s="1"/>
      <c r="AA73" s="1" t="s">
        <v>1289</v>
      </c>
      <c r="AB73" s="3" t="s">
        <v>1289</v>
      </c>
      <c r="AC73" s="4" t="str">
        <f t="shared" si="3"/>
        <v>---</v>
      </c>
      <c r="AD73" s="3"/>
    </row>
    <row r="74" spans="1:30">
      <c r="A74" t="s">
        <v>16</v>
      </c>
      <c r="B74" t="s">
        <v>1337</v>
      </c>
      <c r="D74" t="s">
        <v>264</v>
      </c>
      <c r="E74" t="s">
        <v>1275</v>
      </c>
      <c r="F74">
        <v>2</v>
      </c>
      <c r="G74">
        <v>1</v>
      </c>
      <c r="H74">
        <v>3</v>
      </c>
      <c r="I74" t="s">
        <v>265</v>
      </c>
      <c r="J74">
        <v>84</v>
      </c>
      <c r="L74">
        <v>28</v>
      </c>
      <c r="S74">
        <v>28</v>
      </c>
      <c r="T74">
        <v>35</v>
      </c>
      <c r="U74" s="3">
        <v>35</v>
      </c>
      <c r="V74" s="2">
        <f t="shared" si="2"/>
        <v>0</v>
      </c>
      <c r="W74" s="2">
        <f>VLOOKUP(D74,'DSD_2024-25'!C:H,6,FALSE)</f>
        <v>0</v>
      </c>
      <c r="X74" s="3"/>
      <c r="AA74" t="s">
        <v>400</v>
      </c>
      <c r="AB74" s="3" t="s">
        <v>400</v>
      </c>
      <c r="AC74" s="2" t="str">
        <f t="shared" si="3"/>
        <v>---</v>
      </c>
      <c r="AD74" s="3"/>
    </row>
    <row r="75" spans="1:30">
      <c r="A75" s="1" t="s">
        <v>16</v>
      </c>
      <c r="B75" s="1" t="s">
        <v>1293</v>
      </c>
      <c r="C75" s="1"/>
      <c r="D75" s="1" t="s">
        <v>268</v>
      </c>
      <c r="E75" s="1" t="s">
        <v>1275</v>
      </c>
      <c r="F75" s="1">
        <v>2</v>
      </c>
      <c r="G75" s="1">
        <v>1</v>
      </c>
      <c r="H75" s="1">
        <v>6</v>
      </c>
      <c r="I75" s="1" t="s">
        <v>269</v>
      </c>
      <c r="J75" s="1">
        <v>168</v>
      </c>
      <c r="K75" s="1"/>
      <c r="L75" s="1"/>
      <c r="M75" s="1"/>
      <c r="N75" s="1"/>
      <c r="O75" s="1"/>
      <c r="P75" s="1"/>
      <c r="Q75" s="1"/>
      <c r="R75" s="1"/>
      <c r="S75" s="1">
        <v>56</v>
      </c>
      <c r="T75" s="1">
        <v>56</v>
      </c>
      <c r="U75" s="3">
        <v>56</v>
      </c>
      <c r="V75" s="4">
        <f t="shared" si="2"/>
        <v>0</v>
      </c>
      <c r="W75" s="2">
        <f>VLOOKUP(D75,'DSD_2024-25'!C:H,6,FALSE)</f>
        <v>0</v>
      </c>
      <c r="X75" s="3"/>
      <c r="Y75" s="1"/>
      <c r="Z75" s="1"/>
      <c r="AA75" s="1" t="s">
        <v>203</v>
      </c>
      <c r="AB75" s="3" t="s">
        <v>203</v>
      </c>
      <c r="AC75" s="4" t="str">
        <f t="shared" si="3"/>
        <v>---</v>
      </c>
      <c r="AD75" s="3"/>
    </row>
    <row r="76" spans="1:30">
      <c r="A76" t="s">
        <v>34</v>
      </c>
      <c r="B76" t="s">
        <v>1295</v>
      </c>
      <c r="D76" t="s">
        <v>270</v>
      </c>
      <c r="E76" t="s">
        <v>1275</v>
      </c>
      <c r="F76">
        <v>1</v>
      </c>
      <c r="G76">
        <v>1</v>
      </c>
      <c r="H76">
        <v>6</v>
      </c>
      <c r="I76" t="s">
        <v>271</v>
      </c>
      <c r="J76">
        <v>168</v>
      </c>
      <c r="K76">
        <v>28</v>
      </c>
      <c r="L76">
        <v>28</v>
      </c>
      <c r="S76">
        <v>56</v>
      </c>
      <c r="T76">
        <v>56</v>
      </c>
      <c r="U76" s="3">
        <v>56</v>
      </c>
      <c r="V76" s="2">
        <f t="shared" si="2"/>
        <v>0</v>
      </c>
      <c r="W76" s="2">
        <f>VLOOKUP(D76,'DSD_2024-25'!C:H,6,FALSE)</f>
        <v>44</v>
      </c>
      <c r="X76" s="3"/>
      <c r="AA76" t="s">
        <v>314</v>
      </c>
      <c r="AB76" s="3" t="s">
        <v>314</v>
      </c>
      <c r="AC76" s="2" t="str">
        <f t="shared" si="3"/>
        <v>---</v>
      </c>
      <c r="AD76" s="3"/>
    </row>
    <row r="77" spans="1:30">
      <c r="A77" s="1" t="s">
        <v>34</v>
      </c>
      <c r="B77" s="1" t="s">
        <v>1295</v>
      </c>
      <c r="C77" s="1"/>
      <c r="D77" s="1" t="s">
        <v>273</v>
      </c>
      <c r="E77" s="1" t="s">
        <v>1275</v>
      </c>
      <c r="F77" s="1">
        <v>1</v>
      </c>
      <c r="G77" s="1">
        <v>2</v>
      </c>
      <c r="H77" s="1">
        <v>6</v>
      </c>
      <c r="I77" s="1" t="s">
        <v>274</v>
      </c>
      <c r="J77" s="1">
        <v>168</v>
      </c>
      <c r="K77" s="1">
        <v>21</v>
      </c>
      <c r="L77" s="1">
        <v>35</v>
      </c>
      <c r="M77" s="1"/>
      <c r="N77" s="1"/>
      <c r="O77" s="1"/>
      <c r="P77" s="1"/>
      <c r="Q77" s="1"/>
      <c r="R77" s="1"/>
      <c r="S77" s="1">
        <v>56</v>
      </c>
      <c r="T77" s="1">
        <v>56</v>
      </c>
      <c r="U77" s="3">
        <v>56</v>
      </c>
      <c r="V77" s="4">
        <f t="shared" si="2"/>
        <v>0</v>
      </c>
      <c r="W77" s="2">
        <f>VLOOKUP(D77,'DSD_2024-25'!C:H,6,FALSE)</f>
        <v>0</v>
      </c>
      <c r="X77" s="3"/>
      <c r="Y77" s="1"/>
      <c r="Z77" s="1"/>
      <c r="AA77" s="1" t="s">
        <v>791</v>
      </c>
      <c r="AB77" s="3" t="s">
        <v>791</v>
      </c>
      <c r="AC77" s="4" t="str">
        <f t="shared" si="3"/>
        <v>---</v>
      </c>
      <c r="AD77" s="3"/>
    </row>
    <row r="78" spans="1:30">
      <c r="A78" t="s">
        <v>34</v>
      </c>
      <c r="B78" t="s">
        <v>1295</v>
      </c>
      <c r="D78" t="s">
        <v>276</v>
      </c>
      <c r="E78" t="s">
        <v>1275</v>
      </c>
      <c r="F78">
        <v>2</v>
      </c>
      <c r="G78">
        <v>1</v>
      </c>
      <c r="H78">
        <v>6</v>
      </c>
      <c r="I78" t="s">
        <v>277</v>
      </c>
      <c r="J78">
        <v>168</v>
      </c>
      <c r="K78">
        <v>14</v>
      </c>
      <c r="M78">
        <v>42</v>
      </c>
      <c r="S78">
        <v>56</v>
      </c>
      <c r="T78">
        <v>56</v>
      </c>
      <c r="U78" s="3">
        <v>56</v>
      </c>
      <c r="V78" s="2">
        <f t="shared" si="2"/>
        <v>0</v>
      </c>
      <c r="W78" s="2">
        <f>VLOOKUP(D78,'DSD_2024-25'!C:H,6,FALSE)</f>
        <v>25</v>
      </c>
      <c r="X78" s="3"/>
      <c r="AA78" t="s">
        <v>314</v>
      </c>
      <c r="AB78" s="3" t="s">
        <v>314</v>
      </c>
      <c r="AC78" s="2" t="str">
        <f t="shared" si="3"/>
        <v>---</v>
      </c>
      <c r="AD78" s="3"/>
    </row>
    <row r="79" spans="1:30">
      <c r="A79" s="1" t="s">
        <v>16</v>
      </c>
      <c r="B79" s="1" t="s">
        <v>1341</v>
      </c>
      <c r="C79" s="1"/>
      <c r="D79" s="1" t="s">
        <v>279</v>
      </c>
      <c r="E79" s="1" t="s">
        <v>1275</v>
      </c>
      <c r="F79" s="1">
        <v>1</v>
      </c>
      <c r="G79" s="1">
        <v>2</v>
      </c>
      <c r="H79" s="1">
        <v>6</v>
      </c>
      <c r="I79" s="1" t="s">
        <v>280</v>
      </c>
      <c r="J79" s="1">
        <v>168</v>
      </c>
      <c r="K79" s="1">
        <v>6</v>
      </c>
      <c r="L79" s="1">
        <v>24</v>
      </c>
      <c r="M79" s="1">
        <v>12</v>
      </c>
      <c r="N79" s="1">
        <v>8</v>
      </c>
      <c r="O79" s="1">
        <v>6</v>
      </c>
      <c r="P79" s="1"/>
      <c r="Q79" s="1"/>
      <c r="R79" s="1"/>
      <c r="S79" s="1">
        <v>56</v>
      </c>
      <c r="T79" s="1">
        <v>98</v>
      </c>
      <c r="U79" s="3">
        <v>56</v>
      </c>
      <c r="V79" s="4">
        <f t="shared" si="2"/>
        <v>-42</v>
      </c>
      <c r="W79" s="2">
        <f>VLOOKUP(D79,'DSD_2024-25'!C:H,6,FALSE)</f>
        <v>50</v>
      </c>
      <c r="X79" s="3"/>
      <c r="Y79" s="1"/>
      <c r="Z79" s="1"/>
      <c r="AA79" s="1" t="s">
        <v>314</v>
      </c>
      <c r="AB79" s="3" t="s">
        <v>314</v>
      </c>
      <c r="AC79" s="4" t="str">
        <f t="shared" si="3"/>
        <v>---</v>
      </c>
      <c r="AD79" s="3"/>
    </row>
    <row r="80" spans="1:30">
      <c r="A80" t="s">
        <v>8</v>
      </c>
      <c r="D80" t="s">
        <v>284</v>
      </c>
      <c r="F80">
        <v>1</v>
      </c>
      <c r="G80">
        <v>1</v>
      </c>
      <c r="H80">
        <v>12.5</v>
      </c>
      <c r="I80" t="s">
        <v>285</v>
      </c>
      <c r="U80" s="3"/>
      <c r="V80" s="2">
        <f t="shared" si="2"/>
        <v>0</v>
      </c>
      <c r="W80" s="2">
        <f>VLOOKUP(D80,'DSD_2024-25'!C:H,6,FALSE)</f>
        <v>0</v>
      </c>
      <c r="X80" s="3"/>
      <c r="Y80" t="s">
        <v>1307</v>
      </c>
      <c r="AB80" s="3"/>
      <c r="AC80" s="2" t="str">
        <f t="shared" si="3"/>
        <v>---</v>
      </c>
      <c r="AD80" s="3"/>
    </row>
    <row r="81" spans="1:30">
      <c r="A81" s="1" t="s">
        <v>8</v>
      </c>
      <c r="B81" s="1"/>
      <c r="C81" s="1"/>
      <c r="D81" s="1" t="s">
        <v>286</v>
      </c>
      <c r="E81" s="1"/>
      <c r="F81" s="1">
        <v>1</v>
      </c>
      <c r="G81" s="1">
        <v>1</v>
      </c>
      <c r="H81" s="1">
        <v>7.5</v>
      </c>
      <c r="I81" s="1" t="s">
        <v>287</v>
      </c>
      <c r="J81" s="1"/>
      <c r="K81" s="1"/>
      <c r="L81" s="1"/>
      <c r="M81" s="1"/>
      <c r="N81" s="1"/>
      <c r="O81" s="1"/>
      <c r="P81" s="1"/>
      <c r="Q81" s="1"/>
      <c r="R81" s="1"/>
      <c r="S81" s="1"/>
      <c r="T81" s="1"/>
      <c r="U81" s="3"/>
      <c r="V81" s="4">
        <f t="shared" si="2"/>
        <v>0</v>
      </c>
      <c r="W81" s="2">
        <f>VLOOKUP(D81,'DSD_2024-25'!C:H,6,FALSE)</f>
        <v>0</v>
      </c>
      <c r="X81" s="3"/>
      <c r="Y81" s="1" t="s">
        <v>1307</v>
      </c>
      <c r="Z81" s="1"/>
      <c r="AA81" s="1"/>
      <c r="AB81" s="3"/>
      <c r="AC81" s="4" t="str">
        <f t="shared" si="3"/>
        <v>---</v>
      </c>
      <c r="AD81" s="3"/>
    </row>
    <row r="82" spans="1:30">
      <c r="A82" t="s">
        <v>8</v>
      </c>
      <c r="D82" t="s">
        <v>288</v>
      </c>
      <c r="F82">
        <v>1</v>
      </c>
      <c r="G82">
        <v>2</v>
      </c>
      <c r="H82">
        <v>7.5</v>
      </c>
      <c r="I82" t="s">
        <v>289</v>
      </c>
      <c r="U82" s="3"/>
      <c r="V82" s="2">
        <f t="shared" si="2"/>
        <v>0</v>
      </c>
      <c r="W82" s="2">
        <f>VLOOKUP(D82,'DSD_2024-25'!C:H,6,FALSE)</f>
        <v>0</v>
      </c>
      <c r="X82" s="3"/>
      <c r="Y82" t="s">
        <v>1307</v>
      </c>
      <c r="AB82" s="3"/>
      <c r="AC82" s="2" t="str">
        <f t="shared" si="3"/>
        <v>---</v>
      </c>
      <c r="AD82" s="3"/>
    </row>
    <row r="83" spans="1:30">
      <c r="A83" s="1" t="s">
        <v>8</v>
      </c>
      <c r="B83" s="1"/>
      <c r="C83" s="1"/>
      <c r="D83" s="1" t="s">
        <v>290</v>
      </c>
      <c r="E83" s="1"/>
      <c r="F83" s="1">
        <v>1</v>
      </c>
      <c r="G83" s="1">
        <v>1</v>
      </c>
      <c r="H83" s="1">
        <v>6</v>
      </c>
      <c r="I83" s="1" t="s">
        <v>291</v>
      </c>
      <c r="J83" s="1"/>
      <c r="K83" s="1"/>
      <c r="L83" s="1"/>
      <c r="M83" s="1"/>
      <c r="N83" s="1"/>
      <c r="O83" s="1"/>
      <c r="P83" s="1"/>
      <c r="Q83" s="1"/>
      <c r="R83" s="1"/>
      <c r="S83" s="1"/>
      <c r="T83" s="1"/>
      <c r="U83" s="3"/>
      <c r="V83" s="4">
        <f t="shared" si="2"/>
        <v>0</v>
      </c>
      <c r="W83" s="2">
        <f>VLOOKUP(D83,'DSD_2024-25'!C:H,6,FALSE)</f>
        <v>0</v>
      </c>
      <c r="X83" s="3"/>
      <c r="Y83" s="1" t="s">
        <v>1317</v>
      </c>
      <c r="Z83" s="1"/>
      <c r="AA83" s="1" t="s">
        <v>1289</v>
      </c>
      <c r="AB83" s="3" t="s">
        <v>1289</v>
      </c>
      <c r="AC83" s="4" t="str">
        <f t="shared" si="3"/>
        <v>---</v>
      </c>
      <c r="AD83" s="3"/>
    </row>
    <row r="84" spans="1:30">
      <c r="A84" t="s">
        <v>16</v>
      </c>
      <c r="B84" t="s">
        <v>1292</v>
      </c>
      <c r="D84" t="s">
        <v>292</v>
      </c>
      <c r="E84" t="s">
        <v>1305</v>
      </c>
      <c r="F84">
        <v>1</v>
      </c>
      <c r="G84">
        <v>2</v>
      </c>
      <c r="H84">
        <v>2.5</v>
      </c>
      <c r="I84" t="s">
        <v>293</v>
      </c>
      <c r="J84">
        <v>70</v>
      </c>
      <c r="K84">
        <v>14</v>
      </c>
      <c r="L84">
        <v>14</v>
      </c>
      <c r="S84">
        <v>28</v>
      </c>
      <c r="T84">
        <v>28</v>
      </c>
      <c r="U84" s="3">
        <v>0</v>
      </c>
      <c r="V84" s="2">
        <f t="shared" si="2"/>
        <v>-28</v>
      </c>
      <c r="W84" s="2">
        <f>VLOOKUP(D84,'DSD_2024-25'!C:H,6,FALSE)</f>
        <v>0</v>
      </c>
      <c r="X84" s="3"/>
      <c r="Y84" t="s">
        <v>1342</v>
      </c>
      <c r="AA84" t="s">
        <v>1289</v>
      </c>
      <c r="AB84" s="3" t="s">
        <v>1289</v>
      </c>
      <c r="AC84" s="2" t="str">
        <f t="shared" si="3"/>
        <v>---</v>
      </c>
      <c r="AD84" s="3"/>
    </row>
    <row r="85" spans="1:30">
      <c r="A85" s="1" t="s">
        <v>16</v>
      </c>
      <c r="B85" s="1"/>
      <c r="C85" s="1" t="s">
        <v>1309</v>
      </c>
      <c r="D85" s="1" t="s">
        <v>294</v>
      </c>
      <c r="E85" s="1" t="s">
        <v>1305</v>
      </c>
      <c r="F85" s="1">
        <v>1</v>
      </c>
      <c r="G85" s="1">
        <v>2</v>
      </c>
      <c r="H85" s="1">
        <v>6</v>
      </c>
      <c r="I85" s="1" t="s">
        <v>295</v>
      </c>
      <c r="J85" s="1">
        <v>168</v>
      </c>
      <c r="K85" s="1">
        <v>28</v>
      </c>
      <c r="L85" s="1">
        <v>21</v>
      </c>
      <c r="M85" s="1"/>
      <c r="N85" s="1"/>
      <c r="O85" s="1"/>
      <c r="P85" s="1"/>
      <c r="Q85" s="1"/>
      <c r="R85" s="1"/>
      <c r="S85" s="1">
        <v>49</v>
      </c>
      <c r="T85" s="1">
        <v>49</v>
      </c>
      <c r="U85" s="3">
        <v>0</v>
      </c>
      <c r="V85" s="4">
        <f t="shared" si="2"/>
        <v>-49</v>
      </c>
      <c r="W85" s="2">
        <f>VLOOKUP(D85,'DSD_2024-25'!C:H,6,FALSE)</f>
        <v>0</v>
      </c>
      <c r="X85" s="3"/>
      <c r="Y85" s="1" t="s">
        <v>1343</v>
      </c>
      <c r="Z85" s="1"/>
      <c r="AA85" s="1" t="s">
        <v>1289</v>
      </c>
      <c r="AB85" s="3" t="s">
        <v>1289</v>
      </c>
      <c r="AC85" s="4" t="str">
        <f t="shared" si="3"/>
        <v>---</v>
      </c>
      <c r="AD85" s="3"/>
    </row>
    <row r="86" spans="1:30">
      <c r="A86" t="s">
        <v>8</v>
      </c>
      <c r="B86" t="s">
        <v>1344</v>
      </c>
      <c r="D86" t="s">
        <v>296</v>
      </c>
      <c r="F86" t="s">
        <v>10</v>
      </c>
      <c r="G86" t="s">
        <v>11</v>
      </c>
      <c r="H86">
        <v>12</v>
      </c>
      <c r="I86" t="s">
        <v>297</v>
      </c>
      <c r="J86">
        <v>320</v>
      </c>
      <c r="L86">
        <v>39</v>
      </c>
      <c r="U86" s="3"/>
      <c r="V86" s="2">
        <f t="shared" si="2"/>
        <v>0</v>
      </c>
      <c r="W86" s="2">
        <f>VLOOKUP(D86,'DSD_2024-25'!C:H,6,FALSE)</f>
        <v>0</v>
      </c>
      <c r="X86" s="3"/>
      <c r="AB86" s="3"/>
      <c r="AC86" s="2" t="str">
        <f t="shared" si="3"/>
        <v>---</v>
      </c>
      <c r="AD86" s="3"/>
    </row>
    <row r="87" spans="1:30">
      <c r="A87" s="1" t="s">
        <v>16</v>
      </c>
      <c r="B87" s="1" t="s">
        <v>1345</v>
      </c>
      <c r="C87" s="1" t="s">
        <v>1346</v>
      </c>
      <c r="D87" s="1" t="s">
        <v>299</v>
      </c>
      <c r="E87" s="1" t="s">
        <v>1275</v>
      </c>
      <c r="F87" s="1" t="s">
        <v>21</v>
      </c>
      <c r="G87" s="1" t="s">
        <v>21</v>
      </c>
      <c r="H87" s="1">
        <v>6</v>
      </c>
      <c r="I87" s="1" t="s">
        <v>300</v>
      </c>
      <c r="J87" s="1">
        <v>168</v>
      </c>
      <c r="K87" s="1"/>
      <c r="L87" s="1">
        <v>56</v>
      </c>
      <c r="M87" s="1"/>
      <c r="N87" s="1"/>
      <c r="O87" s="1"/>
      <c r="P87" s="1"/>
      <c r="Q87" s="1"/>
      <c r="R87" s="1"/>
      <c r="S87" s="1">
        <v>56</v>
      </c>
      <c r="T87" s="1">
        <v>56</v>
      </c>
      <c r="U87" s="3">
        <v>56</v>
      </c>
      <c r="V87" s="4">
        <f t="shared" si="2"/>
        <v>0</v>
      </c>
      <c r="W87" s="2">
        <f>VLOOKUP(D87,'DSD_2024-25'!C:H,6,FALSE)</f>
        <v>0</v>
      </c>
      <c r="X87" s="3"/>
      <c r="Y87" s="1"/>
      <c r="Z87" s="1" t="s">
        <v>1347</v>
      </c>
      <c r="AA87" s="1" t="s">
        <v>625</v>
      </c>
      <c r="AB87" s="3" t="s">
        <v>625</v>
      </c>
      <c r="AC87" s="4" t="str">
        <f t="shared" si="3"/>
        <v>---</v>
      </c>
      <c r="AD87" s="3"/>
    </row>
    <row r="88" spans="1:30">
      <c r="A88" t="s">
        <v>16</v>
      </c>
      <c r="C88" t="s">
        <v>1288</v>
      </c>
      <c r="D88" t="s">
        <v>301</v>
      </c>
      <c r="E88" t="s">
        <v>1305</v>
      </c>
      <c r="F88">
        <v>1</v>
      </c>
      <c r="G88">
        <v>1</v>
      </c>
      <c r="H88">
        <v>6</v>
      </c>
      <c r="I88" t="s">
        <v>302</v>
      </c>
      <c r="J88">
        <v>168</v>
      </c>
      <c r="K88">
        <v>28</v>
      </c>
      <c r="L88">
        <v>21</v>
      </c>
      <c r="S88">
        <v>49</v>
      </c>
      <c r="T88">
        <v>49</v>
      </c>
      <c r="U88" s="3">
        <v>0</v>
      </c>
      <c r="V88" s="2">
        <f t="shared" si="2"/>
        <v>-49</v>
      </c>
      <c r="W88" s="2">
        <f>VLOOKUP(D88,'DSD_2024-25'!C:H,6,FALSE)</f>
        <v>0</v>
      </c>
      <c r="X88" s="3"/>
      <c r="Y88" t="s">
        <v>1311</v>
      </c>
      <c r="AA88" t="s">
        <v>1289</v>
      </c>
      <c r="AB88" s="3" t="s">
        <v>1289</v>
      </c>
      <c r="AC88" s="2" t="str">
        <f t="shared" si="3"/>
        <v>---</v>
      </c>
      <c r="AD88" s="3"/>
    </row>
    <row r="89" spans="1:30">
      <c r="A89" s="1" t="s">
        <v>34</v>
      </c>
      <c r="B89" s="1" t="s">
        <v>1321</v>
      </c>
      <c r="C89" s="1"/>
      <c r="D89" s="1" t="s">
        <v>303</v>
      </c>
      <c r="E89" s="1" t="s">
        <v>1275</v>
      </c>
      <c r="F89" s="1">
        <v>3</v>
      </c>
      <c r="G89" s="1">
        <v>1</v>
      </c>
      <c r="H89" s="1">
        <v>6</v>
      </c>
      <c r="I89" s="1" t="s">
        <v>304</v>
      </c>
      <c r="J89" s="1">
        <v>168</v>
      </c>
      <c r="K89" s="1">
        <v>28</v>
      </c>
      <c r="L89" s="1"/>
      <c r="M89" s="1">
        <v>12</v>
      </c>
      <c r="N89" s="1">
        <v>16</v>
      </c>
      <c r="O89" s="1"/>
      <c r="P89" s="1"/>
      <c r="Q89" s="1"/>
      <c r="R89" s="1"/>
      <c r="S89" s="1">
        <v>56</v>
      </c>
      <c r="T89" s="1">
        <v>84</v>
      </c>
      <c r="U89" s="3">
        <v>84</v>
      </c>
      <c r="V89" s="4">
        <f t="shared" si="2"/>
        <v>0</v>
      </c>
      <c r="W89" s="2">
        <f>VLOOKUP(D89,'DSD_2024-25'!C:H,6,FALSE)</f>
        <v>-7</v>
      </c>
      <c r="X89" s="3" t="s">
        <v>1348</v>
      </c>
      <c r="Y89" s="1"/>
      <c r="Z89" s="1"/>
      <c r="AA89" s="1" t="s">
        <v>141</v>
      </c>
      <c r="AB89" s="3" t="s">
        <v>141</v>
      </c>
      <c r="AC89" s="4" t="str">
        <f t="shared" si="3"/>
        <v>---</v>
      </c>
      <c r="AD89" s="3"/>
    </row>
    <row r="90" spans="1:30">
      <c r="A90" t="s">
        <v>16</v>
      </c>
      <c r="B90" t="s">
        <v>1288</v>
      </c>
      <c r="C90" t="s">
        <v>1309</v>
      </c>
      <c r="D90" t="s">
        <v>308</v>
      </c>
      <c r="E90" t="s">
        <v>1305</v>
      </c>
      <c r="F90">
        <v>1</v>
      </c>
      <c r="G90">
        <v>2</v>
      </c>
      <c r="H90">
        <v>6</v>
      </c>
      <c r="I90" t="s">
        <v>309</v>
      </c>
      <c r="J90">
        <v>168</v>
      </c>
      <c r="L90">
        <v>56</v>
      </c>
      <c r="S90">
        <v>56</v>
      </c>
      <c r="T90">
        <v>56</v>
      </c>
      <c r="U90" s="3">
        <v>0</v>
      </c>
      <c r="V90" s="2">
        <f t="shared" si="2"/>
        <v>-56</v>
      </c>
      <c r="W90" s="2">
        <f>VLOOKUP(D90,'DSD_2024-25'!C:H,6,FALSE)</f>
        <v>0</v>
      </c>
      <c r="X90" s="3"/>
      <c r="Y90" t="s">
        <v>1349</v>
      </c>
      <c r="AA90" t="s">
        <v>1289</v>
      </c>
      <c r="AB90" s="3" t="s">
        <v>1289</v>
      </c>
      <c r="AC90" s="2" t="str">
        <f t="shared" si="3"/>
        <v>---</v>
      </c>
      <c r="AD90" s="3"/>
    </row>
    <row r="91" spans="1:30">
      <c r="A91" s="1" t="s">
        <v>16</v>
      </c>
      <c r="B91" s="1"/>
      <c r="C91" s="1" t="s">
        <v>1288</v>
      </c>
      <c r="D91" s="1" t="s">
        <v>310</v>
      </c>
      <c r="E91" s="1" t="s">
        <v>1305</v>
      </c>
      <c r="F91" s="1">
        <v>1</v>
      </c>
      <c r="G91" s="1">
        <v>1</v>
      </c>
      <c r="H91" s="1">
        <v>6</v>
      </c>
      <c r="I91" s="1" t="s">
        <v>311</v>
      </c>
      <c r="J91" s="1">
        <v>168</v>
      </c>
      <c r="K91" s="1">
        <v>21</v>
      </c>
      <c r="L91" s="1">
        <v>35</v>
      </c>
      <c r="M91" s="1"/>
      <c r="N91" s="1"/>
      <c r="O91" s="1"/>
      <c r="P91" s="1"/>
      <c r="Q91" s="1"/>
      <c r="R91" s="1"/>
      <c r="S91" s="1">
        <v>56</v>
      </c>
      <c r="T91" s="1">
        <v>56</v>
      </c>
      <c r="U91" s="3">
        <v>0</v>
      </c>
      <c r="V91" s="4">
        <f t="shared" si="2"/>
        <v>-56</v>
      </c>
      <c r="W91" s="2">
        <f>VLOOKUP(D91,'DSD_2024-25'!C:H,6,FALSE)</f>
        <v>0</v>
      </c>
      <c r="X91" s="3"/>
      <c r="Y91" s="1" t="s">
        <v>1311</v>
      </c>
      <c r="Z91" s="1"/>
      <c r="AA91" s="1" t="s">
        <v>1289</v>
      </c>
      <c r="AB91" s="3" t="s">
        <v>1289</v>
      </c>
      <c r="AC91" s="4" t="str">
        <f t="shared" si="3"/>
        <v>---</v>
      </c>
      <c r="AD91" s="3"/>
    </row>
    <row r="92" spans="1:30">
      <c r="A92" t="s">
        <v>16</v>
      </c>
      <c r="B92" t="s">
        <v>1341</v>
      </c>
      <c r="D92" t="s">
        <v>312</v>
      </c>
      <c r="E92" t="s">
        <v>1275</v>
      </c>
      <c r="F92">
        <v>1</v>
      </c>
      <c r="G92">
        <v>2</v>
      </c>
      <c r="H92">
        <v>6</v>
      </c>
      <c r="I92" t="s">
        <v>313</v>
      </c>
      <c r="J92">
        <v>168</v>
      </c>
      <c r="K92">
        <v>26</v>
      </c>
      <c r="M92">
        <v>30</v>
      </c>
      <c r="S92">
        <v>56</v>
      </c>
      <c r="T92">
        <v>70</v>
      </c>
      <c r="U92" s="3">
        <v>56</v>
      </c>
      <c r="V92" s="2">
        <f t="shared" si="2"/>
        <v>-14</v>
      </c>
      <c r="W92" s="2">
        <f>VLOOKUP(D92,'DSD_2024-25'!C:H,6,FALSE)</f>
        <v>0</v>
      </c>
      <c r="X92" s="3" t="s">
        <v>1350</v>
      </c>
      <c r="AA92" t="s">
        <v>165</v>
      </c>
      <c r="AB92" s="3" t="s">
        <v>165</v>
      </c>
      <c r="AC92" s="2" t="str">
        <f t="shared" si="3"/>
        <v>---</v>
      </c>
      <c r="AD92" s="3"/>
    </row>
    <row r="93" spans="1:30">
      <c r="A93" s="1" t="s">
        <v>16</v>
      </c>
      <c r="B93" s="1"/>
      <c r="C93" s="1" t="s">
        <v>1288</v>
      </c>
      <c r="D93" s="1" t="s">
        <v>316</v>
      </c>
      <c r="E93" s="1" t="s">
        <v>1305</v>
      </c>
      <c r="F93" s="1">
        <v>1</v>
      </c>
      <c r="G93" s="1">
        <v>2</v>
      </c>
      <c r="H93" s="1">
        <v>6</v>
      </c>
      <c r="I93" s="1" t="s">
        <v>317</v>
      </c>
      <c r="J93" s="1">
        <v>168</v>
      </c>
      <c r="K93" s="1">
        <v>21</v>
      </c>
      <c r="L93" s="1"/>
      <c r="M93" s="1">
        <v>35</v>
      </c>
      <c r="N93" s="1"/>
      <c r="O93" s="1"/>
      <c r="P93" s="1"/>
      <c r="Q93" s="1"/>
      <c r="R93" s="1"/>
      <c r="S93" s="1">
        <v>56</v>
      </c>
      <c r="T93" s="1">
        <v>56</v>
      </c>
      <c r="U93" s="3">
        <v>0</v>
      </c>
      <c r="V93" s="4">
        <f t="shared" si="2"/>
        <v>-56</v>
      </c>
      <c r="W93" s="2">
        <f>VLOOKUP(D93,'DSD_2024-25'!C:H,6,FALSE)</f>
        <v>0</v>
      </c>
      <c r="X93" s="3"/>
      <c r="Y93" s="1" t="s">
        <v>1351</v>
      </c>
      <c r="Z93" s="1"/>
      <c r="AA93" s="1" t="s">
        <v>1289</v>
      </c>
      <c r="AB93" s="3" t="s">
        <v>1289</v>
      </c>
      <c r="AC93" s="4" t="str">
        <f t="shared" si="3"/>
        <v>---</v>
      </c>
      <c r="AD93" s="3"/>
    </row>
    <row r="94" spans="1:30">
      <c r="A94" t="s">
        <v>34</v>
      </c>
      <c r="B94" t="s">
        <v>1325</v>
      </c>
      <c r="D94" t="s">
        <v>318</v>
      </c>
      <c r="E94" t="s">
        <v>1275</v>
      </c>
      <c r="F94">
        <v>3</v>
      </c>
      <c r="G94">
        <v>1</v>
      </c>
      <c r="H94">
        <v>3</v>
      </c>
      <c r="I94" t="s">
        <v>319</v>
      </c>
      <c r="J94">
        <v>84</v>
      </c>
      <c r="K94">
        <v>14</v>
      </c>
      <c r="L94">
        <v>7</v>
      </c>
      <c r="N94">
        <v>7</v>
      </c>
      <c r="S94">
        <v>28</v>
      </c>
      <c r="T94">
        <v>28</v>
      </c>
      <c r="U94" s="3">
        <v>28</v>
      </c>
      <c r="V94" s="2">
        <f t="shared" si="2"/>
        <v>0</v>
      </c>
      <c r="W94" s="2">
        <f>VLOOKUP(D94,'DSD_2024-25'!C:H,6,FALSE)</f>
        <v>0</v>
      </c>
      <c r="X94" s="3"/>
      <c r="Y94" t="s">
        <v>1296</v>
      </c>
      <c r="AA94" t="s">
        <v>476</v>
      </c>
      <c r="AB94" s="3" t="s">
        <v>476</v>
      </c>
      <c r="AC94" s="2" t="str">
        <f t="shared" si="3"/>
        <v>---</v>
      </c>
      <c r="AD94" s="3"/>
    </row>
    <row r="95" spans="1:30">
      <c r="A95" s="1" t="s">
        <v>16</v>
      </c>
      <c r="B95" s="1" t="s">
        <v>1298</v>
      </c>
      <c r="C95" s="1" t="s">
        <v>1303</v>
      </c>
      <c r="D95" s="1" t="s">
        <v>321</v>
      </c>
      <c r="E95" s="1" t="s">
        <v>1275</v>
      </c>
      <c r="F95" s="1">
        <v>1</v>
      </c>
      <c r="G95" s="1">
        <v>1</v>
      </c>
      <c r="H95" s="1">
        <v>6</v>
      </c>
      <c r="I95" s="1" t="s">
        <v>322</v>
      </c>
      <c r="J95" s="1">
        <v>168</v>
      </c>
      <c r="K95" s="1">
        <v>28</v>
      </c>
      <c r="L95" s="1"/>
      <c r="M95" s="1">
        <v>28</v>
      </c>
      <c r="N95" s="1"/>
      <c r="O95" s="1"/>
      <c r="P95" s="1"/>
      <c r="Q95" s="1"/>
      <c r="R95" s="1"/>
      <c r="S95" s="1">
        <v>56</v>
      </c>
      <c r="T95" s="1">
        <v>70</v>
      </c>
      <c r="U95" s="3">
        <v>70</v>
      </c>
      <c r="V95" s="4">
        <f t="shared" si="2"/>
        <v>0</v>
      </c>
      <c r="W95" s="2">
        <f>VLOOKUP(D95,'DSD_2024-25'!C:H,6,FALSE)</f>
        <v>14</v>
      </c>
      <c r="X95" s="3"/>
      <c r="Y95" s="1"/>
      <c r="Z95" s="1"/>
      <c r="AA95" s="1" t="s">
        <v>123</v>
      </c>
      <c r="AB95" s="3" t="s">
        <v>123</v>
      </c>
      <c r="AC95" s="4" t="str">
        <f t="shared" si="3"/>
        <v>---</v>
      </c>
      <c r="AD95" s="3"/>
    </row>
    <row r="96" spans="1:30">
      <c r="A96" t="s">
        <v>34</v>
      </c>
      <c r="B96" t="s">
        <v>1325</v>
      </c>
      <c r="D96" t="s">
        <v>325</v>
      </c>
      <c r="E96" t="s">
        <v>1275</v>
      </c>
      <c r="F96">
        <v>3</v>
      </c>
      <c r="G96">
        <v>1</v>
      </c>
      <c r="H96">
        <v>3</v>
      </c>
      <c r="I96" t="s">
        <v>326</v>
      </c>
      <c r="J96">
        <v>84</v>
      </c>
      <c r="K96">
        <v>14</v>
      </c>
      <c r="L96">
        <v>7</v>
      </c>
      <c r="N96">
        <v>7</v>
      </c>
      <c r="S96">
        <v>28</v>
      </c>
      <c r="T96">
        <v>28</v>
      </c>
      <c r="U96" s="3">
        <v>28</v>
      </c>
      <c r="V96" s="2">
        <f t="shared" si="2"/>
        <v>0</v>
      </c>
      <c r="W96" s="2">
        <f>VLOOKUP(D96,'DSD_2024-25'!C:H,6,FALSE)</f>
        <v>0</v>
      </c>
      <c r="X96" s="3"/>
      <c r="Y96" t="s">
        <v>1296</v>
      </c>
      <c r="AA96" t="s">
        <v>122</v>
      </c>
      <c r="AB96" s="3" t="s">
        <v>122</v>
      </c>
      <c r="AC96" s="2" t="str">
        <f t="shared" si="3"/>
        <v>---</v>
      </c>
      <c r="AD96" s="3"/>
    </row>
    <row r="97" spans="1:30">
      <c r="A97" s="1" t="s">
        <v>16</v>
      </c>
      <c r="B97" s="1" t="s">
        <v>1352</v>
      </c>
      <c r="C97" s="1" t="s">
        <v>1353</v>
      </c>
      <c r="D97" s="1" t="s">
        <v>327</v>
      </c>
      <c r="E97" s="1" t="s">
        <v>1275</v>
      </c>
      <c r="F97" s="1">
        <v>1</v>
      </c>
      <c r="G97" s="1">
        <v>2</v>
      </c>
      <c r="H97" s="1">
        <v>6</v>
      </c>
      <c r="I97" s="1" t="s">
        <v>328</v>
      </c>
      <c r="J97" s="1">
        <v>160</v>
      </c>
      <c r="K97" s="1">
        <v>42</v>
      </c>
      <c r="L97" s="1">
        <v>14</v>
      </c>
      <c r="M97" s="1"/>
      <c r="N97" s="1"/>
      <c r="O97" s="1"/>
      <c r="P97" s="1"/>
      <c r="Q97" s="1"/>
      <c r="R97" s="1"/>
      <c r="S97" s="1">
        <v>56</v>
      </c>
      <c r="T97" s="1">
        <v>70</v>
      </c>
      <c r="U97" s="9">
        <v>56</v>
      </c>
      <c r="V97" s="4">
        <f t="shared" si="2"/>
        <v>-14</v>
      </c>
      <c r="W97" s="2">
        <f>VLOOKUP(D97,'DSD_2024-25'!C:H,6,FALSE)</f>
        <v>0</v>
      </c>
      <c r="X97" s="3"/>
      <c r="Y97" s="1"/>
      <c r="Z97" s="1"/>
      <c r="AA97" s="1" t="s">
        <v>625</v>
      </c>
      <c r="AB97" s="3" t="s">
        <v>625</v>
      </c>
      <c r="AC97" s="4" t="str">
        <f t="shared" si="3"/>
        <v>---</v>
      </c>
      <c r="AD97" s="3"/>
    </row>
    <row r="98" spans="1:30">
      <c r="A98" t="s">
        <v>34</v>
      </c>
      <c r="B98" t="s">
        <v>1354</v>
      </c>
      <c r="D98" t="s">
        <v>329</v>
      </c>
      <c r="E98" t="s">
        <v>1275</v>
      </c>
      <c r="F98">
        <v>2</v>
      </c>
      <c r="G98">
        <v>2</v>
      </c>
      <c r="H98">
        <v>6</v>
      </c>
      <c r="I98" t="s">
        <v>330</v>
      </c>
      <c r="J98">
        <v>168</v>
      </c>
      <c r="K98">
        <v>28</v>
      </c>
      <c r="M98">
        <v>14</v>
      </c>
      <c r="N98">
        <v>14</v>
      </c>
      <c r="S98">
        <v>56</v>
      </c>
      <c r="T98">
        <v>308</v>
      </c>
      <c r="U98" s="3">
        <v>308</v>
      </c>
      <c r="V98" s="2">
        <f t="shared" si="2"/>
        <v>0</v>
      </c>
      <c r="W98" s="2">
        <f>VLOOKUP(D98,'DSD_2024-25'!C:H,6,FALSE)</f>
        <v>-2</v>
      </c>
      <c r="X98" s="3"/>
      <c r="AA98" t="s">
        <v>476</v>
      </c>
      <c r="AB98" s="3" t="s">
        <v>476</v>
      </c>
      <c r="AC98" s="2" t="str">
        <f t="shared" si="3"/>
        <v>---</v>
      </c>
      <c r="AD98" s="3"/>
    </row>
    <row r="99" spans="1:30">
      <c r="A99" s="1" t="s">
        <v>8</v>
      </c>
      <c r="B99" s="1"/>
      <c r="C99" s="1"/>
      <c r="D99" s="1" t="s">
        <v>331</v>
      </c>
      <c r="E99" s="1"/>
      <c r="F99" s="1" t="s">
        <v>10</v>
      </c>
      <c r="G99" s="1" t="s">
        <v>10</v>
      </c>
      <c r="H99" s="1">
        <v>5</v>
      </c>
      <c r="I99" s="1" t="s">
        <v>332</v>
      </c>
      <c r="J99" s="1"/>
      <c r="K99" s="1"/>
      <c r="L99" s="1"/>
      <c r="M99" s="1"/>
      <c r="N99" s="1"/>
      <c r="O99" s="1"/>
      <c r="P99" s="1"/>
      <c r="Q99" s="1"/>
      <c r="R99" s="1"/>
      <c r="S99" s="1"/>
      <c r="T99" s="1"/>
      <c r="U99" s="3"/>
      <c r="V99" s="4">
        <f t="shared" si="2"/>
        <v>0</v>
      </c>
      <c r="W99" s="2">
        <f>VLOOKUP(D99,'DSD_2024-25'!C:H,6,FALSE)</f>
        <v>0</v>
      </c>
      <c r="X99" s="3"/>
      <c r="Y99" s="1"/>
      <c r="Z99" s="1"/>
      <c r="AA99" s="1"/>
      <c r="AB99" s="3"/>
      <c r="AC99" s="4" t="str">
        <f t="shared" si="3"/>
        <v>---</v>
      </c>
      <c r="AD99" s="3"/>
    </row>
    <row r="100" spans="1:30">
      <c r="A100" t="s">
        <v>34</v>
      </c>
      <c r="B100" t="s">
        <v>1355</v>
      </c>
      <c r="D100" t="s">
        <v>333</v>
      </c>
      <c r="E100" t="s">
        <v>1275</v>
      </c>
      <c r="F100">
        <v>3</v>
      </c>
      <c r="G100">
        <v>1</v>
      </c>
      <c r="H100">
        <v>3</v>
      </c>
      <c r="I100" t="s">
        <v>334</v>
      </c>
      <c r="J100">
        <v>84</v>
      </c>
      <c r="K100">
        <v>14</v>
      </c>
      <c r="L100">
        <v>14</v>
      </c>
      <c r="S100">
        <v>28</v>
      </c>
      <c r="T100">
        <v>56</v>
      </c>
      <c r="U100" s="3">
        <v>56</v>
      </c>
      <c r="V100" s="2">
        <f t="shared" si="2"/>
        <v>0</v>
      </c>
      <c r="W100" s="2">
        <f>VLOOKUP(D100,'DSD_2024-25'!C:H,6,FALSE)</f>
        <v>0</v>
      </c>
      <c r="X100" s="3"/>
      <c r="Y100" t="s">
        <v>1296</v>
      </c>
      <c r="AA100" t="s">
        <v>345</v>
      </c>
      <c r="AB100" s="3" t="s">
        <v>345</v>
      </c>
      <c r="AC100" s="2" t="str">
        <f t="shared" si="3"/>
        <v>---</v>
      </c>
      <c r="AD100" s="3"/>
    </row>
    <row r="101" spans="1:30">
      <c r="A101" s="1" t="s">
        <v>34</v>
      </c>
      <c r="B101" s="1" t="s">
        <v>1323</v>
      </c>
      <c r="C101" s="1"/>
      <c r="D101" s="1" t="s">
        <v>335</v>
      </c>
      <c r="E101" s="1" t="s">
        <v>1275</v>
      </c>
      <c r="F101" s="1">
        <v>2</v>
      </c>
      <c r="G101" s="1">
        <v>2</v>
      </c>
      <c r="H101" s="1">
        <v>3</v>
      </c>
      <c r="I101" s="1" t="s">
        <v>336</v>
      </c>
      <c r="J101" s="1">
        <v>84</v>
      </c>
      <c r="K101" s="1">
        <v>14</v>
      </c>
      <c r="L101" s="1">
        <v>14</v>
      </c>
      <c r="M101" s="1"/>
      <c r="N101" s="1"/>
      <c r="O101" s="1"/>
      <c r="P101" s="1"/>
      <c r="Q101" s="1"/>
      <c r="R101" s="1"/>
      <c r="S101" s="1">
        <v>28</v>
      </c>
      <c r="T101" s="1">
        <v>70</v>
      </c>
      <c r="U101" s="3">
        <v>70</v>
      </c>
      <c r="V101" s="4">
        <f t="shared" si="2"/>
        <v>0</v>
      </c>
      <c r="W101" s="2">
        <f>VLOOKUP(D101,'DSD_2024-25'!C:H,6,FALSE)</f>
        <v>0</v>
      </c>
      <c r="X101" s="3"/>
      <c r="Y101" s="1" t="s">
        <v>1296</v>
      </c>
      <c r="Z101" s="1"/>
      <c r="AA101" s="1" t="s">
        <v>345</v>
      </c>
      <c r="AB101" s="3" t="s">
        <v>345</v>
      </c>
      <c r="AC101" s="4" t="str">
        <f t="shared" si="3"/>
        <v>---</v>
      </c>
      <c r="AD101" s="3"/>
    </row>
    <row r="102" spans="1:30">
      <c r="A102" t="s">
        <v>16</v>
      </c>
      <c r="B102" t="s">
        <v>1274</v>
      </c>
      <c r="D102" t="s">
        <v>337</v>
      </c>
      <c r="E102" t="s">
        <v>1305</v>
      </c>
      <c r="F102">
        <v>2</v>
      </c>
      <c r="G102">
        <v>1</v>
      </c>
      <c r="H102">
        <v>6</v>
      </c>
      <c r="I102" t="s">
        <v>338</v>
      </c>
      <c r="J102">
        <v>160</v>
      </c>
      <c r="S102">
        <v>56</v>
      </c>
      <c r="T102">
        <v>56</v>
      </c>
      <c r="U102" s="3">
        <v>0</v>
      </c>
      <c r="V102" s="2">
        <f t="shared" si="2"/>
        <v>-56</v>
      </c>
      <c r="W102" s="2">
        <f>VLOOKUP(D102,'DSD_2024-25'!C:H,6,FALSE)</f>
        <v>0</v>
      </c>
      <c r="X102" s="3"/>
      <c r="Y102" t="s">
        <v>1356</v>
      </c>
      <c r="AA102" t="s">
        <v>1289</v>
      </c>
      <c r="AB102" s="3" t="s">
        <v>1289</v>
      </c>
      <c r="AC102" s="2" t="str">
        <f t="shared" si="3"/>
        <v>---</v>
      </c>
      <c r="AD102" s="3"/>
    </row>
    <row r="103" spans="1:30">
      <c r="A103" s="1" t="s">
        <v>16</v>
      </c>
      <c r="B103" s="1" t="s">
        <v>1357</v>
      </c>
      <c r="C103" s="1" t="s">
        <v>1358</v>
      </c>
      <c r="D103" s="1" t="s">
        <v>339</v>
      </c>
      <c r="E103" s="1" t="s">
        <v>1275</v>
      </c>
      <c r="F103" s="1">
        <v>1</v>
      </c>
      <c r="G103" s="1">
        <v>1</v>
      </c>
      <c r="H103" s="1">
        <v>6</v>
      </c>
      <c r="I103" s="1" t="s">
        <v>340</v>
      </c>
      <c r="J103" s="1">
        <v>168</v>
      </c>
      <c r="K103" s="1"/>
      <c r="L103" s="1">
        <v>70</v>
      </c>
      <c r="M103" s="1"/>
      <c r="N103" s="1"/>
      <c r="O103" s="1"/>
      <c r="P103" s="1"/>
      <c r="Q103" s="1">
        <v>14</v>
      </c>
      <c r="R103" s="1"/>
      <c r="S103" s="1">
        <v>84</v>
      </c>
      <c r="T103" s="1">
        <v>70</v>
      </c>
      <c r="U103" s="3">
        <v>56</v>
      </c>
      <c r="V103" s="4">
        <f t="shared" si="2"/>
        <v>-14</v>
      </c>
      <c r="W103" s="2">
        <f>VLOOKUP(D103,'DSD_2024-25'!C:H,6,FALSE)</f>
        <v>0</v>
      </c>
      <c r="X103" s="3" t="s">
        <v>1160</v>
      </c>
      <c r="Y103" s="1"/>
      <c r="Z103" s="1"/>
      <c r="AA103" s="1" t="s">
        <v>140</v>
      </c>
      <c r="AB103" s="3" t="s">
        <v>140</v>
      </c>
      <c r="AC103" s="4" t="str">
        <f t="shared" si="3"/>
        <v>---</v>
      </c>
      <c r="AD103" s="3"/>
    </row>
    <row r="104" spans="1:30">
      <c r="A104" t="s">
        <v>16</v>
      </c>
      <c r="B104" t="s">
        <v>1278</v>
      </c>
      <c r="C104" t="s">
        <v>1337</v>
      </c>
      <c r="D104" t="s">
        <v>343</v>
      </c>
      <c r="E104" t="s">
        <v>1275</v>
      </c>
      <c r="F104">
        <v>2</v>
      </c>
      <c r="G104">
        <v>1</v>
      </c>
      <c r="H104">
        <v>6</v>
      </c>
      <c r="I104" t="s">
        <v>344</v>
      </c>
      <c r="J104">
        <v>168</v>
      </c>
      <c r="L104">
        <v>56</v>
      </c>
      <c r="S104">
        <v>56</v>
      </c>
      <c r="T104">
        <v>105</v>
      </c>
      <c r="U104" s="3">
        <v>84</v>
      </c>
      <c r="V104" s="2">
        <f t="shared" si="2"/>
        <v>-21</v>
      </c>
      <c r="W104" s="2">
        <f>VLOOKUP(D104,'DSD_2024-25'!C:H,6,FALSE)</f>
        <v>0</v>
      </c>
      <c r="X104" s="3" t="s">
        <v>1359</v>
      </c>
      <c r="AA104" t="s">
        <v>140</v>
      </c>
      <c r="AB104" s="3" t="s">
        <v>140</v>
      </c>
      <c r="AC104" s="2" t="str">
        <f t="shared" si="3"/>
        <v>---</v>
      </c>
      <c r="AD104" s="3"/>
    </row>
    <row r="105" spans="1:30">
      <c r="A105" s="1" t="s">
        <v>16</v>
      </c>
      <c r="B105" s="1"/>
      <c r="C105" s="1" t="s">
        <v>1288</v>
      </c>
      <c r="D105" s="1" t="s">
        <v>346</v>
      </c>
      <c r="E105" s="1" t="s">
        <v>1305</v>
      </c>
      <c r="F105" s="1">
        <v>1</v>
      </c>
      <c r="G105" s="1">
        <v>2</v>
      </c>
      <c r="H105" s="1">
        <v>6</v>
      </c>
      <c r="I105" s="1" t="s">
        <v>347</v>
      </c>
      <c r="J105" s="1">
        <v>168</v>
      </c>
      <c r="K105" s="1">
        <v>28</v>
      </c>
      <c r="L105" s="1">
        <v>21</v>
      </c>
      <c r="M105" s="1"/>
      <c r="N105" s="1"/>
      <c r="O105" s="1"/>
      <c r="P105" s="1"/>
      <c r="Q105" s="1"/>
      <c r="R105" s="1"/>
      <c r="S105" s="1">
        <v>49</v>
      </c>
      <c r="T105" s="1">
        <v>49</v>
      </c>
      <c r="U105" s="3">
        <v>0</v>
      </c>
      <c r="V105" s="4">
        <f t="shared" si="2"/>
        <v>-49</v>
      </c>
      <c r="W105" s="2">
        <f>VLOOKUP(D105,'DSD_2024-25'!C:H,6,FALSE)</f>
        <v>0</v>
      </c>
      <c r="X105" s="3"/>
      <c r="Y105" s="1" t="s">
        <v>1351</v>
      </c>
      <c r="Z105" s="1"/>
      <c r="AA105" s="1" t="s">
        <v>1289</v>
      </c>
      <c r="AB105" s="3" t="s">
        <v>1289</v>
      </c>
      <c r="AC105" s="4" t="str">
        <f t="shared" si="3"/>
        <v>---</v>
      </c>
      <c r="AD105" s="3"/>
    </row>
    <row r="106" spans="1:30">
      <c r="A106" t="s">
        <v>16</v>
      </c>
      <c r="B106" t="s">
        <v>1298</v>
      </c>
      <c r="D106" t="s">
        <v>348</v>
      </c>
      <c r="E106" t="s">
        <v>1275</v>
      </c>
      <c r="F106">
        <v>2</v>
      </c>
      <c r="G106">
        <v>1</v>
      </c>
      <c r="H106">
        <v>6</v>
      </c>
      <c r="I106" t="s">
        <v>349</v>
      </c>
      <c r="J106">
        <v>168</v>
      </c>
      <c r="K106">
        <v>24</v>
      </c>
      <c r="L106">
        <v>24</v>
      </c>
      <c r="N106">
        <v>8</v>
      </c>
      <c r="S106">
        <v>56</v>
      </c>
      <c r="T106">
        <v>70</v>
      </c>
      <c r="U106" s="3">
        <v>56</v>
      </c>
      <c r="V106" s="2">
        <f t="shared" si="2"/>
        <v>-14</v>
      </c>
      <c r="W106" s="2">
        <f>VLOOKUP(D106,'DSD_2024-25'!C:H,6,FALSE)</f>
        <v>0</v>
      </c>
      <c r="X106" s="3" t="s">
        <v>1360</v>
      </c>
      <c r="AA106" t="s">
        <v>165</v>
      </c>
      <c r="AB106" s="3" t="s">
        <v>165</v>
      </c>
      <c r="AC106" s="2" t="str">
        <f t="shared" si="3"/>
        <v>---</v>
      </c>
      <c r="AD106" s="3"/>
    </row>
    <row r="107" spans="1:30">
      <c r="A107" s="1" t="s">
        <v>34</v>
      </c>
      <c r="B107" s="1" t="s">
        <v>1301</v>
      </c>
      <c r="C107" s="1"/>
      <c r="D107" s="1" t="s">
        <v>352</v>
      </c>
      <c r="E107" s="1" t="s">
        <v>1275</v>
      </c>
      <c r="F107" s="1">
        <v>2</v>
      </c>
      <c r="G107" s="1">
        <v>2</v>
      </c>
      <c r="H107" s="1">
        <v>6</v>
      </c>
      <c r="I107" s="1" t="s">
        <v>353</v>
      </c>
      <c r="J107" s="1">
        <v>168</v>
      </c>
      <c r="K107" s="1">
        <v>21</v>
      </c>
      <c r="L107" s="1">
        <v>25</v>
      </c>
      <c r="M107" s="1">
        <v>10</v>
      </c>
      <c r="N107" s="1"/>
      <c r="O107" s="1"/>
      <c r="P107" s="1"/>
      <c r="Q107" s="1"/>
      <c r="R107" s="1"/>
      <c r="S107" s="1">
        <v>56</v>
      </c>
      <c r="T107" s="1">
        <v>91</v>
      </c>
      <c r="U107" s="3">
        <v>91</v>
      </c>
      <c r="V107" s="4">
        <f t="shared" si="2"/>
        <v>0</v>
      </c>
      <c r="W107" s="2">
        <f>VLOOKUP(D107,'DSD_2024-25'!C:H,6,FALSE)</f>
        <v>0</v>
      </c>
      <c r="X107" s="3"/>
      <c r="Y107" s="1"/>
      <c r="Z107" s="1"/>
      <c r="AA107" s="1" t="s">
        <v>203</v>
      </c>
      <c r="AB107" s="3" t="s">
        <v>203</v>
      </c>
      <c r="AC107" s="4" t="str">
        <f t="shared" si="3"/>
        <v>---</v>
      </c>
      <c r="AD107" s="3"/>
    </row>
    <row r="108" spans="1:30">
      <c r="A108" t="s">
        <v>16</v>
      </c>
      <c r="B108" t="s">
        <v>1309</v>
      </c>
      <c r="D108" t="s">
        <v>355</v>
      </c>
      <c r="E108" t="s">
        <v>1305</v>
      </c>
      <c r="F108">
        <v>2</v>
      </c>
      <c r="G108">
        <v>1</v>
      </c>
      <c r="H108">
        <v>6</v>
      </c>
      <c r="I108" t="s">
        <v>356</v>
      </c>
      <c r="J108">
        <v>160</v>
      </c>
      <c r="L108">
        <v>26</v>
      </c>
      <c r="S108">
        <v>26</v>
      </c>
      <c r="T108">
        <v>26</v>
      </c>
      <c r="U108" s="3">
        <v>0</v>
      </c>
      <c r="V108" s="2">
        <f t="shared" si="2"/>
        <v>-26</v>
      </c>
      <c r="W108" s="2">
        <f>VLOOKUP(D108,'DSD_2024-25'!C:H,6,FALSE)</f>
        <v>0</v>
      </c>
      <c r="X108" s="3"/>
      <c r="Y108" t="s">
        <v>1361</v>
      </c>
      <c r="AA108" t="s">
        <v>1289</v>
      </c>
      <c r="AB108" s="3" t="s">
        <v>1289</v>
      </c>
      <c r="AC108" s="2" t="str">
        <f t="shared" si="3"/>
        <v>---</v>
      </c>
      <c r="AD108" s="3"/>
    </row>
    <row r="109" spans="1:30">
      <c r="A109" s="1" t="s">
        <v>16</v>
      </c>
      <c r="B109" s="1" t="s">
        <v>1333</v>
      </c>
      <c r="C109" s="1"/>
      <c r="D109" s="1" t="s">
        <v>357</v>
      </c>
      <c r="E109" s="1" t="s">
        <v>1275</v>
      </c>
      <c r="F109" s="1">
        <v>1</v>
      </c>
      <c r="G109" s="1">
        <v>2</v>
      </c>
      <c r="H109" s="1">
        <v>6</v>
      </c>
      <c r="I109" s="1" t="s">
        <v>358</v>
      </c>
      <c r="J109" s="1">
        <v>168</v>
      </c>
      <c r="K109" s="1"/>
      <c r="L109" s="1"/>
      <c r="M109" s="1"/>
      <c r="N109" s="1"/>
      <c r="O109" s="1"/>
      <c r="P109" s="1"/>
      <c r="Q109" s="1"/>
      <c r="R109" s="1"/>
      <c r="S109" s="1">
        <v>56</v>
      </c>
      <c r="T109" s="1">
        <v>56</v>
      </c>
      <c r="U109" s="3">
        <v>56</v>
      </c>
      <c r="V109" s="4">
        <f t="shared" si="2"/>
        <v>0</v>
      </c>
      <c r="W109" s="2">
        <f>VLOOKUP(D109,'DSD_2024-25'!C:H,6,FALSE)</f>
        <v>6</v>
      </c>
      <c r="X109" s="3"/>
      <c r="Y109" s="1" t="s">
        <v>1276</v>
      </c>
      <c r="Z109" s="1"/>
      <c r="AA109" s="1" t="s">
        <v>404</v>
      </c>
      <c r="AB109" s="3" t="s">
        <v>404</v>
      </c>
      <c r="AC109" s="4" t="str">
        <f t="shared" si="3"/>
        <v>---</v>
      </c>
      <c r="AD109" s="3"/>
    </row>
    <row r="110" spans="1:30">
      <c r="A110" t="s">
        <v>34</v>
      </c>
      <c r="B110" t="s">
        <v>1297</v>
      </c>
      <c r="D110" t="s">
        <v>361</v>
      </c>
      <c r="E110" t="s">
        <v>1275</v>
      </c>
      <c r="F110">
        <v>2</v>
      </c>
      <c r="G110">
        <v>2</v>
      </c>
      <c r="H110">
        <v>6</v>
      </c>
      <c r="I110" t="s">
        <v>362</v>
      </c>
      <c r="J110">
        <v>168</v>
      </c>
      <c r="K110">
        <v>28</v>
      </c>
      <c r="L110">
        <v>28</v>
      </c>
      <c r="S110">
        <v>56</v>
      </c>
      <c r="T110">
        <v>56</v>
      </c>
      <c r="U110" s="3">
        <v>56</v>
      </c>
      <c r="V110" s="2">
        <f t="shared" si="2"/>
        <v>0</v>
      </c>
      <c r="W110" s="2">
        <f>VLOOKUP(D110,'DSD_2024-25'!C:H,6,FALSE)</f>
        <v>0</v>
      </c>
      <c r="X110" s="3"/>
      <c r="AA110" t="s">
        <v>448</v>
      </c>
      <c r="AB110" s="3" t="s">
        <v>448</v>
      </c>
      <c r="AC110" s="2" t="str">
        <f t="shared" si="3"/>
        <v>---</v>
      </c>
      <c r="AD110" s="3"/>
    </row>
    <row r="111" spans="1:30">
      <c r="A111" s="1" t="s">
        <v>16</v>
      </c>
      <c r="B111" s="1" t="s">
        <v>1309</v>
      </c>
      <c r="C111" s="1"/>
      <c r="D111" s="1" t="s">
        <v>364</v>
      </c>
      <c r="E111" s="1" t="s">
        <v>1305</v>
      </c>
      <c r="F111" s="1">
        <v>2</v>
      </c>
      <c r="G111" s="1">
        <v>1</v>
      </c>
      <c r="H111" s="1">
        <v>6</v>
      </c>
      <c r="I111" s="1" t="s">
        <v>365</v>
      </c>
      <c r="J111" s="1">
        <v>168</v>
      </c>
      <c r="K111" s="1"/>
      <c r="L111" s="1">
        <v>49</v>
      </c>
      <c r="M111" s="1"/>
      <c r="N111" s="1"/>
      <c r="O111" s="1"/>
      <c r="P111" s="1"/>
      <c r="Q111" s="1"/>
      <c r="R111" s="1"/>
      <c r="S111" s="1">
        <v>49</v>
      </c>
      <c r="T111" s="1">
        <v>49</v>
      </c>
      <c r="U111" s="3">
        <v>0</v>
      </c>
      <c r="V111" s="4">
        <f t="shared" si="2"/>
        <v>-49</v>
      </c>
      <c r="W111" s="2">
        <f>VLOOKUP(D111,'DSD_2024-25'!C:H,6,FALSE)</f>
        <v>0</v>
      </c>
      <c r="X111" s="3"/>
      <c r="Y111" s="1" t="s">
        <v>1362</v>
      </c>
      <c r="Z111" s="1"/>
      <c r="AA111" s="1" t="s">
        <v>1289</v>
      </c>
      <c r="AB111" s="3" t="s">
        <v>1289</v>
      </c>
      <c r="AC111" s="4" t="str">
        <f t="shared" si="3"/>
        <v>---</v>
      </c>
      <c r="AD111" s="3"/>
    </row>
    <row r="112" spans="1:30">
      <c r="A112" t="s">
        <v>16</v>
      </c>
      <c r="B112" t="s">
        <v>1337</v>
      </c>
      <c r="D112" t="s">
        <v>366</v>
      </c>
      <c r="E112" t="s">
        <v>1275</v>
      </c>
      <c r="F112">
        <v>1</v>
      </c>
      <c r="G112">
        <v>2</v>
      </c>
      <c r="H112">
        <v>6</v>
      </c>
      <c r="I112" t="s">
        <v>367</v>
      </c>
      <c r="J112">
        <v>168</v>
      </c>
      <c r="K112">
        <v>21</v>
      </c>
      <c r="L112">
        <v>35</v>
      </c>
      <c r="S112">
        <v>56</v>
      </c>
      <c r="T112">
        <v>70</v>
      </c>
      <c r="U112" s="3">
        <v>70</v>
      </c>
      <c r="V112" s="2">
        <f t="shared" si="2"/>
        <v>0</v>
      </c>
      <c r="W112" s="2">
        <f>VLOOKUP(D112,'DSD_2024-25'!C:H,6,FALSE)</f>
        <v>0</v>
      </c>
      <c r="X112" s="3"/>
      <c r="AA112" t="s">
        <v>400</v>
      </c>
      <c r="AB112" s="3" t="s">
        <v>400</v>
      </c>
      <c r="AC112" s="2" t="str">
        <f t="shared" si="3"/>
        <v>---</v>
      </c>
      <c r="AD112" s="3"/>
    </row>
    <row r="113" spans="1:30">
      <c r="A113" s="1" t="s">
        <v>16</v>
      </c>
      <c r="B113" s="1"/>
      <c r="C113" s="1" t="s">
        <v>1312</v>
      </c>
      <c r="D113" s="1" t="s">
        <v>368</v>
      </c>
      <c r="E113" s="1" t="s">
        <v>1275</v>
      </c>
      <c r="F113" s="1">
        <v>1</v>
      </c>
      <c r="G113" s="1">
        <v>2</v>
      </c>
      <c r="H113" s="1">
        <v>6</v>
      </c>
      <c r="I113" s="1" t="s">
        <v>369</v>
      </c>
      <c r="J113" s="1">
        <v>168</v>
      </c>
      <c r="K113" s="1"/>
      <c r="L113" s="7">
        <v>70</v>
      </c>
      <c r="M113" s="1"/>
      <c r="N113" s="1"/>
      <c r="O113" s="1"/>
      <c r="P113" s="1"/>
      <c r="Q113" s="1">
        <v>14</v>
      </c>
      <c r="R113" s="1"/>
      <c r="S113" s="1">
        <v>84</v>
      </c>
      <c r="T113" s="1">
        <v>70</v>
      </c>
      <c r="U113" s="8">
        <v>56</v>
      </c>
      <c r="V113" s="4">
        <f t="shared" si="2"/>
        <v>-14</v>
      </c>
      <c r="W113" s="2">
        <f>VLOOKUP(D113,'DSD_2024-25'!C:H,6,FALSE)</f>
        <v>0</v>
      </c>
      <c r="X113" s="3" t="s">
        <v>1363</v>
      </c>
      <c r="Y113" s="1" t="s">
        <v>1364</v>
      </c>
      <c r="Z113" s="1"/>
      <c r="AA113" s="1" t="s">
        <v>27</v>
      </c>
      <c r="AB113" s="3" t="s">
        <v>27</v>
      </c>
      <c r="AC113" s="4" t="str">
        <f t="shared" si="3"/>
        <v>---</v>
      </c>
      <c r="AD113" s="3"/>
    </row>
    <row r="114" spans="1:30">
      <c r="A114" t="s">
        <v>16</v>
      </c>
      <c r="B114" t="s">
        <v>1337</v>
      </c>
      <c r="D114" t="s">
        <v>370</v>
      </c>
      <c r="I114" t="s">
        <v>371</v>
      </c>
      <c r="U114" s="3"/>
      <c r="V114" s="2">
        <f t="shared" si="2"/>
        <v>0</v>
      </c>
      <c r="W114" s="2">
        <f>VLOOKUP(D114,'DSD_2024-25'!C:H,6,FALSE)</f>
        <v>0</v>
      </c>
      <c r="X114" s="3"/>
      <c r="Y114" t="s">
        <v>1365</v>
      </c>
      <c r="AA114" t="s">
        <v>400</v>
      </c>
      <c r="AB114" s="3" t="s">
        <v>400</v>
      </c>
      <c r="AC114" s="2" t="str">
        <f t="shared" si="3"/>
        <v>---</v>
      </c>
      <c r="AD114" s="3"/>
    </row>
    <row r="115" spans="1:30">
      <c r="A115" s="1" t="s">
        <v>8</v>
      </c>
      <c r="B115" s="1" t="s">
        <v>1344</v>
      </c>
      <c r="C115" s="1"/>
      <c r="D115" s="1" t="s">
        <v>375</v>
      </c>
      <c r="E115" s="1"/>
      <c r="F115" s="1" t="s">
        <v>10</v>
      </c>
      <c r="G115" s="1" t="s">
        <v>10</v>
      </c>
      <c r="H115" s="1">
        <v>4.5</v>
      </c>
      <c r="I115" s="1" t="s">
        <v>376</v>
      </c>
      <c r="J115" s="1">
        <v>120</v>
      </c>
      <c r="K115" s="1"/>
      <c r="L115" s="1">
        <v>13</v>
      </c>
      <c r="M115" s="1"/>
      <c r="N115" s="1"/>
      <c r="O115" s="1"/>
      <c r="P115" s="1"/>
      <c r="Q115" s="1"/>
      <c r="R115" s="1"/>
      <c r="S115" s="1"/>
      <c r="T115" s="1"/>
      <c r="U115" s="3"/>
      <c r="V115" s="4">
        <f t="shared" si="2"/>
        <v>0</v>
      </c>
      <c r="W115" s="2">
        <f>VLOOKUP(D115,'DSD_2024-25'!C:H,6,FALSE)</f>
        <v>0</v>
      </c>
      <c r="X115" s="3"/>
      <c r="Y115" s="1"/>
      <c r="Z115" s="1"/>
      <c r="AA115" s="1"/>
      <c r="AB115" s="3"/>
      <c r="AC115" s="4" t="str">
        <f t="shared" si="3"/>
        <v>---</v>
      </c>
      <c r="AD115" s="3"/>
    </row>
    <row r="116" spans="1:30" ht="18" customHeight="1">
      <c r="A116" t="s">
        <v>16</v>
      </c>
      <c r="C116" t="s">
        <v>1366</v>
      </c>
      <c r="D116" t="s">
        <v>377</v>
      </c>
      <c r="E116" t="s">
        <v>1275</v>
      </c>
      <c r="F116" t="s">
        <v>21</v>
      </c>
      <c r="G116" t="s">
        <v>21</v>
      </c>
      <c r="H116">
        <v>6</v>
      </c>
      <c r="I116" t="s">
        <v>378</v>
      </c>
      <c r="J116">
        <v>168</v>
      </c>
      <c r="K116">
        <v>28</v>
      </c>
      <c r="M116">
        <v>28</v>
      </c>
      <c r="S116">
        <v>56</v>
      </c>
      <c r="T116" s="11">
        <v>70</v>
      </c>
      <c r="U116" s="3">
        <v>56</v>
      </c>
      <c r="V116" s="2">
        <f t="shared" si="2"/>
        <v>-14</v>
      </c>
      <c r="W116" s="2">
        <f>VLOOKUP(D116,'DSD_2024-25'!C:H,6,FALSE)</f>
        <v>0</v>
      </c>
      <c r="X116" s="9" t="s">
        <v>1367</v>
      </c>
      <c r="Y116" t="s">
        <v>1368</v>
      </c>
      <c r="AA116" t="s">
        <v>24</v>
      </c>
      <c r="AB116" s="3" t="s">
        <v>32</v>
      </c>
      <c r="AC116" s="2" t="str">
        <f t="shared" si="3"/>
        <v>alterado</v>
      </c>
      <c r="AD116" s="3" t="s">
        <v>1369</v>
      </c>
    </row>
    <row r="117" spans="1:30">
      <c r="A117" s="1" t="s">
        <v>34</v>
      </c>
      <c r="B117" s="1" t="s">
        <v>1283</v>
      </c>
      <c r="C117" s="1"/>
      <c r="D117" s="1" t="s">
        <v>380</v>
      </c>
      <c r="E117" s="1" t="s">
        <v>1275</v>
      </c>
      <c r="F117" s="1">
        <v>2</v>
      </c>
      <c r="G117" s="1">
        <v>2</v>
      </c>
      <c r="H117" s="1">
        <v>3</v>
      </c>
      <c r="I117" s="1" t="s">
        <v>381</v>
      </c>
      <c r="J117" s="1">
        <v>84</v>
      </c>
      <c r="K117" s="1">
        <v>14</v>
      </c>
      <c r="L117" s="1">
        <v>6</v>
      </c>
      <c r="M117" s="1">
        <v>8</v>
      </c>
      <c r="N117" s="1"/>
      <c r="O117" s="1"/>
      <c r="P117" s="1"/>
      <c r="Q117" s="1"/>
      <c r="R117" s="1"/>
      <c r="S117" s="1">
        <v>28</v>
      </c>
      <c r="T117" s="1">
        <v>28</v>
      </c>
      <c r="U117" s="3">
        <v>0</v>
      </c>
      <c r="V117" s="4">
        <f t="shared" si="2"/>
        <v>-28</v>
      </c>
      <c r="W117" s="2">
        <f>VLOOKUP(D117,'DSD_2024-25'!C:H,6,FALSE)</f>
        <v>0</v>
      </c>
      <c r="X117" s="3"/>
      <c r="Y117" s="1" t="s">
        <v>1370</v>
      </c>
      <c r="Z117" s="1"/>
      <c r="AA117" s="1" t="s">
        <v>1289</v>
      </c>
      <c r="AB117" s="3" t="s">
        <v>1289</v>
      </c>
      <c r="AC117" s="4" t="str">
        <f t="shared" si="3"/>
        <v>---</v>
      </c>
      <c r="AD117" s="3"/>
    </row>
    <row r="118" spans="1:30">
      <c r="A118" t="s">
        <v>16</v>
      </c>
      <c r="B118" t="s">
        <v>1352</v>
      </c>
      <c r="D118" t="s">
        <v>382</v>
      </c>
      <c r="E118" t="s">
        <v>1275</v>
      </c>
      <c r="F118">
        <v>2</v>
      </c>
      <c r="G118" t="s">
        <v>383</v>
      </c>
      <c r="H118">
        <v>6</v>
      </c>
      <c r="I118" t="s">
        <v>384</v>
      </c>
      <c r="J118">
        <v>160</v>
      </c>
      <c r="L118">
        <v>28</v>
      </c>
      <c r="N118">
        <v>28</v>
      </c>
      <c r="S118">
        <v>56</v>
      </c>
      <c r="T118">
        <v>56</v>
      </c>
      <c r="U118" s="3">
        <v>56</v>
      </c>
      <c r="V118" s="2">
        <f t="shared" si="2"/>
        <v>0</v>
      </c>
      <c r="W118" s="2">
        <f>VLOOKUP(D118,'DSD_2024-25'!C:H,6,FALSE)</f>
        <v>0</v>
      </c>
      <c r="X118" s="3"/>
      <c r="AA118" t="s">
        <v>531</v>
      </c>
      <c r="AB118" s="3" t="s">
        <v>531</v>
      </c>
      <c r="AC118" s="2" t="str">
        <f t="shared" si="3"/>
        <v>---</v>
      </c>
      <c r="AD118" s="3"/>
    </row>
    <row r="119" spans="1:30">
      <c r="A119" s="1" t="s">
        <v>34</v>
      </c>
      <c r="B119" s="1" t="s">
        <v>1295</v>
      </c>
      <c r="C119" s="1"/>
      <c r="D119" s="1" t="s">
        <v>387</v>
      </c>
      <c r="E119" s="1" t="s">
        <v>1275</v>
      </c>
      <c r="F119" s="1">
        <v>3</v>
      </c>
      <c r="G119" s="1">
        <v>2</v>
      </c>
      <c r="H119" s="1">
        <v>6</v>
      </c>
      <c r="I119" s="1" t="s">
        <v>388</v>
      </c>
      <c r="J119" s="1">
        <v>168</v>
      </c>
      <c r="K119" s="1"/>
      <c r="L119" s="1"/>
      <c r="M119" s="1"/>
      <c r="N119" s="1"/>
      <c r="O119" s="1"/>
      <c r="P119" s="1">
        <v>84</v>
      </c>
      <c r="Q119" s="1"/>
      <c r="R119" s="1"/>
      <c r="S119" s="1">
        <v>84</v>
      </c>
      <c r="T119" s="1">
        <v>56</v>
      </c>
      <c r="U119" s="3">
        <v>56</v>
      </c>
      <c r="V119" s="4">
        <f t="shared" si="2"/>
        <v>0</v>
      </c>
      <c r="W119" s="2">
        <f>VLOOKUP(D119,'DSD_2024-25'!C:H,6,FALSE)</f>
        <v>0</v>
      </c>
      <c r="X119" s="3"/>
      <c r="Y119" s="1"/>
      <c r="Z119" s="1"/>
      <c r="AA119" s="1" t="s">
        <v>791</v>
      </c>
      <c r="AB119" s="3" t="s">
        <v>791</v>
      </c>
      <c r="AC119" s="4" t="str">
        <f t="shared" si="3"/>
        <v>---</v>
      </c>
      <c r="AD119" s="3"/>
    </row>
    <row r="120" spans="1:30">
      <c r="A120" t="s">
        <v>34</v>
      </c>
      <c r="B120" t="s">
        <v>1321</v>
      </c>
      <c r="D120" t="s">
        <v>389</v>
      </c>
      <c r="E120" t="s">
        <v>1275</v>
      </c>
      <c r="F120">
        <v>3</v>
      </c>
      <c r="G120">
        <v>1</v>
      </c>
      <c r="H120">
        <v>6</v>
      </c>
      <c r="I120" t="s">
        <v>390</v>
      </c>
      <c r="J120">
        <v>168</v>
      </c>
      <c r="P120">
        <v>84</v>
      </c>
      <c r="S120">
        <v>84</v>
      </c>
      <c r="T120">
        <v>112</v>
      </c>
      <c r="U120" s="3">
        <v>112</v>
      </c>
      <c r="V120" s="2">
        <f t="shared" si="2"/>
        <v>0</v>
      </c>
      <c r="W120" s="2">
        <f>VLOOKUP(D120,'DSD_2024-25'!C:H,6,FALSE)</f>
        <v>0</v>
      </c>
      <c r="X120" s="3"/>
      <c r="AA120" t="s">
        <v>50</v>
      </c>
      <c r="AB120" s="3" t="s">
        <v>50</v>
      </c>
      <c r="AC120" s="2" t="str">
        <f t="shared" si="3"/>
        <v>---</v>
      </c>
      <c r="AD120" s="3"/>
    </row>
    <row r="121" spans="1:30">
      <c r="A121" s="1" t="s">
        <v>34</v>
      </c>
      <c r="B121" s="1" t="s">
        <v>1284</v>
      </c>
      <c r="C121" s="1"/>
      <c r="D121" s="1" t="s">
        <v>392</v>
      </c>
      <c r="E121" s="1" t="s">
        <v>1275</v>
      </c>
      <c r="F121" s="1">
        <v>3</v>
      </c>
      <c r="G121" s="1">
        <v>2</v>
      </c>
      <c r="H121" s="1">
        <v>6</v>
      </c>
      <c r="I121" s="1" t="s">
        <v>393</v>
      </c>
      <c r="J121" s="1">
        <v>168</v>
      </c>
      <c r="K121" s="1"/>
      <c r="L121" s="1"/>
      <c r="M121" s="1"/>
      <c r="N121" s="1"/>
      <c r="O121" s="1"/>
      <c r="P121" s="1">
        <v>84</v>
      </c>
      <c r="Q121" s="1"/>
      <c r="R121" s="1"/>
      <c r="S121" s="1">
        <v>84</v>
      </c>
      <c r="T121" s="1">
        <v>112</v>
      </c>
      <c r="U121" s="3">
        <v>112</v>
      </c>
      <c r="V121" s="4">
        <f t="shared" si="2"/>
        <v>0</v>
      </c>
      <c r="W121" s="2">
        <f>VLOOKUP(D121,'DSD_2024-25'!C:H,6,FALSE)</f>
        <v>0</v>
      </c>
      <c r="X121" s="3"/>
      <c r="Y121" s="1"/>
      <c r="Z121" s="1"/>
      <c r="AA121" s="1" t="s">
        <v>24</v>
      </c>
      <c r="AB121" s="3" t="s">
        <v>24</v>
      </c>
      <c r="AC121" s="4" t="str">
        <f t="shared" si="3"/>
        <v>---</v>
      </c>
      <c r="AD121" s="3"/>
    </row>
    <row r="122" spans="1:30">
      <c r="A122" t="s">
        <v>34</v>
      </c>
      <c r="B122" t="s">
        <v>1301</v>
      </c>
      <c r="D122" t="s">
        <v>396</v>
      </c>
      <c r="E122" t="s">
        <v>1275</v>
      </c>
      <c r="F122">
        <v>3</v>
      </c>
      <c r="G122">
        <v>2</v>
      </c>
      <c r="H122">
        <v>6</v>
      </c>
      <c r="I122" t="s">
        <v>397</v>
      </c>
      <c r="J122">
        <v>168</v>
      </c>
      <c r="P122">
        <v>84</v>
      </c>
      <c r="S122">
        <v>84</v>
      </c>
      <c r="T122">
        <v>112</v>
      </c>
      <c r="U122" s="3">
        <v>112</v>
      </c>
      <c r="V122" s="2">
        <f t="shared" si="2"/>
        <v>0</v>
      </c>
      <c r="W122" s="2">
        <f>VLOOKUP(D122,'DSD_2024-25'!C:H,6,FALSE)</f>
        <v>5</v>
      </c>
      <c r="X122" s="3"/>
      <c r="AA122" t="s">
        <v>648</v>
      </c>
      <c r="AB122" s="3" t="s">
        <v>648</v>
      </c>
      <c r="AC122" s="2" t="str">
        <f t="shared" si="3"/>
        <v>---</v>
      </c>
      <c r="AD122" s="3"/>
    </row>
    <row r="123" spans="1:30">
      <c r="A123" s="1" t="s">
        <v>34</v>
      </c>
      <c r="B123" s="1" t="s">
        <v>1297</v>
      </c>
      <c r="C123" s="1"/>
      <c r="D123" s="1" t="s">
        <v>407</v>
      </c>
      <c r="E123" s="1" t="s">
        <v>1275</v>
      </c>
      <c r="F123" s="1">
        <v>3</v>
      </c>
      <c r="G123" s="1">
        <v>2</v>
      </c>
      <c r="H123" s="1">
        <v>6</v>
      </c>
      <c r="I123" s="1" t="s">
        <v>408</v>
      </c>
      <c r="J123" s="1">
        <v>168</v>
      </c>
      <c r="K123" s="1"/>
      <c r="L123" s="1"/>
      <c r="M123" s="1"/>
      <c r="N123" s="1"/>
      <c r="O123" s="1"/>
      <c r="P123" s="1">
        <v>84</v>
      </c>
      <c r="Q123" s="1"/>
      <c r="R123" s="1"/>
      <c r="S123" s="1">
        <v>84</v>
      </c>
      <c r="T123" s="1">
        <v>56</v>
      </c>
      <c r="U123" s="3">
        <v>56</v>
      </c>
      <c r="V123" s="4">
        <f t="shared" si="2"/>
        <v>0</v>
      </c>
      <c r="W123" s="2">
        <f>VLOOKUP(D123,'DSD_2024-25'!C:H,6,FALSE)</f>
        <v>0</v>
      </c>
      <c r="X123" s="3"/>
      <c r="Y123" s="1"/>
      <c r="Z123" s="1"/>
      <c r="AA123" s="1" t="s">
        <v>91</v>
      </c>
      <c r="AB123" s="3" t="s">
        <v>91</v>
      </c>
      <c r="AC123" s="4" t="str">
        <f t="shared" si="3"/>
        <v>---</v>
      </c>
      <c r="AD123" s="3"/>
    </row>
    <row r="124" spans="1:30">
      <c r="A124" t="s">
        <v>34</v>
      </c>
      <c r="B124" t="s">
        <v>1325</v>
      </c>
      <c r="D124" t="s">
        <v>409</v>
      </c>
      <c r="E124" t="s">
        <v>1275</v>
      </c>
      <c r="F124">
        <v>3</v>
      </c>
      <c r="G124">
        <v>2</v>
      </c>
      <c r="H124">
        <v>6</v>
      </c>
      <c r="I124" t="s">
        <v>410</v>
      </c>
      <c r="J124">
        <v>168</v>
      </c>
      <c r="P124">
        <v>84</v>
      </c>
      <c r="S124">
        <v>84</v>
      </c>
      <c r="T124">
        <v>56</v>
      </c>
      <c r="U124" s="3">
        <v>56</v>
      </c>
      <c r="V124" s="2">
        <f t="shared" si="2"/>
        <v>0</v>
      </c>
      <c r="W124" s="2">
        <f>VLOOKUP(D124,'DSD_2024-25'!C:H,6,FALSE)</f>
        <v>0</v>
      </c>
      <c r="X124" s="3"/>
      <c r="AA124" t="s">
        <v>385</v>
      </c>
      <c r="AB124" s="3" t="s">
        <v>385</v>
      </c>
      <c r="AC124" s="2" t="str">
        <f t="shared" si="3"/>
        <v>---</v>
      </c>
      <c r="AD124" s="3"/>
    </row>
    <row r="125" spans="1:30">
      <c r="A125" s="1" t="s">
        <v>34</v>
      </c>
      <c r="B125" s="1" t="s">
        <v>1283</v>
      </c>
      <c r="C125" s="1"/>
      <c r="D125" s="1" t="s">
        <v>411</v>
      </c>
      <c r="E125" s="1" t="s">
        <v>1275</v>
      </c>
      <c r="F125" s="1">
        <v>3</v>
      </c>
      <c r="G125" s="1">
        <v>2</v>
      </c>
      <c r="H125" s="1">
        <v>6</v>
      </c>
      <c r="I125" s="1" t="s">
        <v>412</v>
      </c>
      <c r="J125" s="1">
        <v>168</v>
      </c>
      <c r="K125" s="1"/>
      <c r="L125" s="1"/>
      <c r="M125" s="1"/>
      <c r="N125" s="1"/>
      <c r="O125" s="1"/>
      <c r="P125" s="1">
        <v>154</v>
      </c>
      <c r="Q125" s="1">
        <v>14</v>
      </c>
      <c r="R125" s="1"/>
      <c r="S125" s="1">
        <v>168</v>
      </c>
      <c r="T125" s="1">
        <v>56</v>
      </c>
      <c r="U125" s="3">
        <v>56</v>
      </c>
      <c r="V125" s="4">
        <f t="shared" si="2"/>
        <v>0</v>
      </c>
      <c r="W125" s="2">
        <f>VLOOKUP(D125,'DSD_2024-25'!C:H,6,FALSE)</f>
        <v>20</v>
      </c>
      <c r="X125" s="3"/>
      <c r="Y125" s="1"/>
      <c r="Z125" s="1"/>
      <c r="AA125" s="1" t="s">
        <v>649</v>
      </c>
      <c r="AB125" s="3" t="s">
        <v>649</v>
      </c>
      <c r="AC125" s="4" t="str">
        <f t="shared" si="3"/>
        <v>---</v>
      </c>
      <c r="AD125" s="3"/>
    </row>
    <row r="126" spans="1:30">
      <c r="A126" t="s">
        <v>16</v>
      </c>
      <c r="B126" t="s">
        <v>1337</v>
      </c>
      <c r="D126" t="s">
        <v>413</v>
      </c>
      <c r="E126" t="s">
        <v>1275</v>
      </c>
      <c r="F126">
        <v>2</v>
      </c>
      <c r="G126">
        <v>1</v>
      </c>
      <c r="H126">
        <v>3</v>
      </c>
      <c r="I126" t="s">
        <v>414</v>
      </c>
      <c r="J126">
        <v>84</v>
      </c>
      <c r="P126">
        <v>42</v>
      </c>
      <c r="S126">
        <v>42</v>
      </c>
      <c r="T126">
        <v>35</v>
      </c>
      <c r="U126" s="3">
        <v>35</v>
      </c>
      <c r="V126" s="2">
        <f t="shared" si="2"/>
        <v>0</v>
      </c>
      <c r="W126" s="2">
        <f>VLOOKUP(D126,'DSD_2024-25'!C:H,6,FALSE)</f>
        <v>0</v>
      </c>
      <c r="X126" s="3"/>
      <c r="AA126" t="s">
        <v>400</v>
      </c>
      <c r="AB126" s="3" t="s">
        <v>400</v>
      </c>
      <c r="AC126" s="2" t="str">
        <f t="shared" si="3"/>
        <v>---</v>
      </c>
      <c r="AD126" s="3"/>
    </row>
    <row r="127" spans="1:30">
      <c r="A127" s="1" t="s">
        <v>34</v>
      </c>
      <c r="B127" s="1" t="s">
        <v>1290</v>
      </c>
      <c r="C127" s="1"/>
      <c r="D127" s="1" t="s">
        <v>415</v>
      </c>
      <c r="E127" s="1" t="s">
        <v>1275</v>
      </c>
      <c r="F127" s="1">
        <v>2</v>
      </c>
      <c r="G127" s="1">
        <v>1</v>
      </c>
      <c r="H127" s="1">
        <v>6</v>
      </c>
      <c r="I127" s="1" t="s">
        <v>416</v>
      </c>
      <c r="J127" s="1">
        <v>168</v>
      </c>
      <c r="K127" s="1">
        <v>21</v>
      </c>
      <c r="L127" s="1">
        <v>35</v>
      </c>
      <c r="M127" s="1"/>
      <c r="N127" s="1"/>
      <c r="O127" s="1"/>
      <c r="P127" s="1"/>
      <c r="Q127" s="1"/>
      <c r="R127" s="1"/>
      <c r="S127" s="1">
        <v>56</v>
      </c>
      <c r="T127" s="1">
        <v>413</v>
      </c>
      <c r="U127" s="3">
        <f>413-35</f>
        <v>378</v>
      </c>
      <c r="V127" s="4">
        <f t="shared" si="2"/>
        <v>-35</v>
      </c>
      <c r="W127" s="2">
        <f>VLOOKUP(D127,'DSD_2024-25'!C:H,6,FALSE)</f>
        <v>0</v>
      </c>
      <c r="X127" s="3" t="s">
        <v>1371</v>
      </c>
      <c r="Y127" s="1"/>
      <c r="Z127" s="1"/>
      <c r="AA127" s="1" t="s">
        <v>103</v>
      </c>
      <c r="AB127" s="3" t="s">
        <v>103</v>
      </c>
      <c r="AC127" s="4" t="str">
        <f t="shared" si="3"/>
        <v>---</v>
      </c>
      <c r="AD127" s="3"/>
    </row>
    <row r="128" spans="1:30">
      <c r="A128" t="s">
        <v>16</v>
      </c>
      <c r="B128" t="s">
        <v>1333</v>
      </c>
      <c r="D128" t="s">
        <v>420</v>
      </c>
      <c r="E128" t="s">
        <v>1305</v>
      </c>
      <c r="F128">
        <v>1</v>
      </c>
      <c r="G128">
        <v>1</v>
      </c>
      <c r="H128">
        <v>6</v>
      </c>
      <c r="I128" t="s">
        <v>421</v>
      </c>
      <c r="J128">
        <v>160</v>
      </c>
      <c r="S128">
        <v>56</v>
      </c>
      <c r="T128">
        <v>56</v>
      </c>
      <c r="U128" s="3">
        <v>0</v>
      </c>
      <c r="V128" s="2">
        <f t="shared" si="2"/>
        <v>-56</v>
      </c>
      <c r="W128" s="2">
        <f>VLOOKUP(D128,'DSD_2024-25'!C:H,6,FALSE)</f>
        <v>-21</v>
      </c>
      <c r="X128" s="3"/>
      <c r="Y128" t="s">
        <v>721</v>
      </c>
      <c r="AA128" t="s">
        <v>1289</v>
      </c>
      <c r="AB128" s="3" t="s">
        <v>1289</v>
      </c>
      <c r="AC128" s="2" t="str">
        <f t="shared" si="3"/>
        <v>---</v>
      </c>
      <c r="AD128" s="3"/>
    </row>
    <row r="129" spans="1:30">
      <c r="A129" s="1" t="s">
        <v>16</v>
      </c>
      <c r="B129" s="1" t="s">
        <v>1372</v>
      </c>
      <c r="C129" s="1"/>
      <c r="D129" s="1" t="s">
        <v>423</v>
      </c>
      <c r="E129" s="1" t="s">
        <v>1275</v>
      </c>
      <c r="F129" s="1">
        <v>1</v>
      </c>
      <c r="G129" s="1">
        <v>1</v>
      </c>
      <c r="H129" s="1">
        <v>6</v>
      </c>
      <c r="I129" s="1" t="s">
        <v>424</v>
      </c>
      <c r="J129" s="1">
        <v>168</v>
      </c>
      <c r="K129" s="1">
        <v>28</v>
      </c>
      <c r="L129" s="1"/>
      <c r="M129" s="1">
        <v>28</v>
      </c>
      <c r="N129" s="1"/>
      <c r="O129" s="1"/>
      <c r="P129" s="1"/>
      <c r="Q129" s="1"/>
      <c r="R129" s="1"/>
      <c r="S129" s="1">
        <v>56</v>
      </c>
      <c r="T129" s="1">
        <v>56</v>
      </c>
      <c r="U129" s="3">
        <f>14*2*1.5+14*8*2.5</f>
        <v>322</v>
      </c>
      <c r="V129" s="4">
        <f t="shared" si="2"/>
        <v>266</v>
      </c>
      <c r="W129" s="2">
        <f>VLOOKUP(D129,'DSD_2024-25'!C:H,6,FALSE)</f>
        <v>0</v>
      </c>
      <c r="X129" s="3" t="s">
        <v>1373</v>
      </c>
      <c r="Y129" s="1"/>
      <c r="Z129" s="1"/>
      <c r="AA129" s="1" t="s">
        <v>422</v>
      </c>
      <c r="AB129" s="3" t="s">
        <v>422</v>
      </c>
      <c r="AC129" s="4" t="str">
        <f t="shared" si="3"/>
        <v>---</v>
      </c>
      <c r="AD129" s="3"/>
    </row>
    <row r="130" spans="1:30">
      <c r="A130" t="s">
        <v>16</v>
      </c>
      <c r="B130" t="s">
        <v>1341</v>
      </c>
      <c r="D130" t="s">
        <v>427</v>
      </c>
      <c r="E130" t="s">
        <v>1275</v>
      </c>
      <c r="F130">
        <v>1</v>
      </c>
      <c r="G130">
        <v>1</v>
      </c>
      <c r="H130">
        <v>3</v>
      </c>
      <c r="I130" t="s">
        <v>428</v>
      </c>
      <c r="J130">
        <v>84</v>
      </c>
      <c r="K130">
        <v>16</v>
      </c>
      <c r="L130">
        <v>8</v>
      </c>
      <c r="M130">
        <v>4</v>
      </c>
      <c r="S130">
        <v>28</v>
      </c>
      <c r="T130">
        <v>56</v>
      </c>
      <c r="U130" s="3">
        <v>56</v>
      </c>
      <c r="V130" s="2">
        <f t="shared" ref="V130:V193" si="4">U130-T130</f>
        <v>0</v>
      </c>
      <c r="W130" s="2">
        <f>VLOOKUP(D130,'DSD_2024-25'!C:H,6,FALSE)</f>
        <v>54</v>
      </c>
      <c r="X130" s="3"/>
      <c r="AA130" t="s">
        <v>791</v>
      </c>
      <c r="AB130" s="3" t="s">
        <v>791</v>
      </c>
      <c r="AC130" s="2" t="str">
        <f t="shared" ref="AC130:AC193" si="5">IF(AA130&lt;&gt;AB130,"alterado","---")</f>
        <v>---</v>
      </c>
      <c r="AD130" s="3"/>
    </row>
    <row r="131" spans="1:30">
      <c r="A131" s="1" t="s">
        <v>16</v>
      </c>
      <c r="B131" s="1" t="s">
        <v>1293</v>
      </c>
      <c r="C131" s="1" t="s">
        <v>1346</v>
      </c>
      <c r="D131" s="1" t="s">
        <v>431</v>
      </c>
      <c r="E131" s="1" t="s">
        <v>1275</v>
      </c>
      <c r="F131" s="1">
        <v>1</v>
      </c>
      <c r="G131" s="1">
        <v>2</v>
      </c>
      <c r="H131" s="1">
        <v>6</v>
      </c>
      <c r="I131" s="1" t="s">
        <v>432</v>
      </c>
      <c r="J131" s="1">
        <v>168</v>
      </c>
      <c r="K131" s="1"/>
      <c r="L131" s="1"/>
      <c r="M131" s="1"/>
      <c r="N131" s="1"/>
      <c r="O131" s="1"/>
      <c r="P131" s="1"/>
      <c r="Q131" s="1"/>
      <c r="R131" s="1"/>
      <c r="S131" s="1">
        <v>56</v>
      </c>
      <c r="T131" s="1">
        <v>140</v>
      </c>
      <c r="U131" s="3">
        <v>112</v>
      </c>
      <c r="V131" s="4">
        <f t="shared" si="4"/>
        <v>-28</v>
      </c>
      <c r="W131" s="2">
        <f>VLOOKUP(D131,'DSD_2024-25'!C:H,6,FALSE)</f>
        <v>0</v>
      </c>
      <c r="X131" s="3" t="s">
        <v>1374</v>
      </c>
      <c r="Y131" s="1"/>
      <c r="Z131" s="1"/>
      <c r="AA131" s="1" t="s">
        <v>57</v>
      </c>
      <c r="AB131" s="3" t="s">
        <v>57</v>
      </c>
      <c r="AC131" s="4" t="str">
        <f t="shared" si="5"/>
        <v>---</v>
      </c>
      <c r="AD131" s="3"/>
    </row>
    <row r="132" spans="1:30">
      <c r="A132" t="s">
        <v>16</v>
      </c>
      <c r="C132" t="s">
        <v>1278</v>
      </c>
      <c r="D132" t="s">
        <v>433</v>
      </c>
      <c r="E132" t="s">
        <v>1275</v>
      </c>
      <c r="F132" t="s">
        <v>21</v>
      </c>
      <c r="G132">
        <v>2</v>
      </c>
      <c r="H132">
        <v>6</v>
      </c>
      <c r="I132" t="s">
        <v>434</v>
      </c>
      <c r="J132">
        <v>168</v>
      </c>
      <c r="K132">
        <v>28</v>
      </c>
      <c r="L132">
        <v>28</v>
      </c>
      <c r="S132">
        <v>56</v>
      </c>
      <c r="T132">
        <v>70</v>
      </c>
      <c r="U132" s="3">
        <v>56</v>
      </c>
      <c r="V132" s="2">
        <f t="shared" si="4"/>
        <v>-14</v>
      </c>
      <c r="W132" s="2">
        <f>VLOOKUP(D132,'DSD_2024-25'!C:H,6,FALSE)</f>
        <v>0</v>
      </c>
      <c r="X132" s="3" t="s">
        <v>1375</v>
      </c>
      <c r="Y132" t="s">
        <v>1280</v>
      </c>
      <c r="AA132" t="s">
        <v>32</v>
      </c>
      <c r="AB132" s="3" t="s">
        <v>32</v>
      </c>
      <c r="AC132" s="2" t="str">
        <f t="shared" si="5"/>
        <v>---</v>
      </c>
      <c r="AD132" s="3"/>
    </row>
    <row r="133" spans="1:30">
      <c r="A133" s="1" t="s">
        <v>8</v>
      </c>
      <c r="B133" s="1"/>
      <c r="C133" s="1"/>
      <c r="D133" s="1" t="s">
        <v>436</v>
      </c>
      <c r="E133" s="1"/>
      <c r="F133" s="1" t="s">
        <v>10</v>
      </c>
      <c r="G133" s="1" t="s">
        <v>11</v>
      </c>
      <c r="H133" s="1">
        <v>5</v>
      </c>
      <c r="I133" s="1" t="s">
        <v>437</v>
      </c>
      <c r="J133" s="1"/>
      <c r="K133" s="1"/>
      <c r="L133" s="1"/>
      <c r="M133" s="1"/>
      <c r="N133" s="1"/>
      <c r="O133" s="1"/>
      <c r="P133" s="1"/>
      <c r="Q133" s="1"/>
      <c r="R133" s="1"/>
      <c r="S133" s="1"/>
      <c r="T133" s="1"/>
      <c r="U133" s="3"/>
      <c r="V133" s="4">
        <f t="shared" si="4"/>
        <v>0</v>
      </c>
      <c r="W133" s="2">
        <f>VLOOKUP(D133,'DSD_2024-25'!C:H,6,FALSE)</f>
        <v>0</v>
      </c>
      <c r="X133" s="3"/>
      <c r="Y133" s="1"/>
      <c r="Z133" s="1"/>
      <c r="AA133" s="1"/>
      <c r="AB133" s="3"/>
      <c r="AC133" s="4" t="str">
        <f t="shared" si="5"/>
        <v>---</v>
      </c>
      <c r="AD133" s="3"/>
    </row>
    <row r="134" spans="1:30">
      <c r="A134" t="s">
        <v>34</v>
      </c>
      <c r="B134" t="s">
        <v>1301</v>
      </c>
      <c r="D134" t="s">
        <v>438</v>
      </c>
      <c r="E134" t="s">
        <v>1275</v>
      </c>
      <c r="F134">
        <v>1</v>
      </c>
      <c r="G134">
        <v>2</v>
      </c>
      <c r="H134">
        <v>6</v>
      </c>
      <c r="I134" t="s">
        <v>439</v>
      </c>
      <c r="J134">
        <v>168</v>
      </c>
      <c r="K134">
        <v>21</v>
      </c>
      <c r="L134">
        <v>25</v>
      </c>
      <c r="M134">
        <v>10</v>
      </c>
      <c r="S134">
        <v>56</v>
      </c>
      <c r="T134">
        <v>91</v>
      </c>
      <c r="U134" s="3">
        <v>91</v>
      </c>
      <c r="V134" s="2">
        <f t="shared" si="4"/>
        <v>0</v>
      </c>
      <c r="W134" s="2">
        <f>VLOOKUP(D134,'DSD_2024-25'!C:H,6,FALSE)</f>
        <v>0</v>
      </c>
      <c r="X134" s="3"/>
      <c r="AA134" t="s">
        <v>203</v>
      </c>
      <c r="AB134" s="3" t="s">
        <v>203</v>
      </c>
      <c r="AC134" s="2" t="str">
        <f t="shared" si="5"/>
        <v>---</v>
      </c>
      <c r="AD134" s="3"/>
    </row>
    <row r="135" spans="1:30">
      <c r="A135" s="1" t="s">
        <v>16</v>
      </c>
      <c r="B135" s="1"/>
      <c r="C135" s="1" t="s">
        <v>1303</v>
      </c>
      <c r="D135" s="1" t="s">
        <v>441</v>
      </c>
      <c r="E135" s="1" t="s">
        <v>1275</v>
      </c>
      <c r="F135" s="1">
        <v>1</v>
      </c>
      <c r="G135" s="1">
        <v>1</v>
      </c>
      <c r="H135" s="1">
        <v>6</v>
      </c>
      <c r="I135" s="1" t="s">
        <v>442</v>
      </c>
      <c r="J135" s="1">
        <v>168</v>
      </c>
      <c r="K135" s="1">
        <v>38</v>
      </c>
      <c r="L135" s="1"/>
      <c r="M135" s="1">
        <v>32</v>
      </c>
      <c r="N135" s="1"/>
      <c r="O135" s="1"/>
      <c r="P135" s="1"/>
      <c r="Q135" s="1">
        <v>14</v>
      </c>
      <c r="R135" s="1"/>
      <c r="S135" s="1">
        <v>84</v>
      </c>
      <c r="T135" s="1">
        <v>112</v>
      </c>
      <c r="U135" s="3">
        <v>0</v>
      </c>
      <c r="V135" s="4">
        <f t="shared" si="4"/>
        <v>-112</v>
      </c>
      <c r="W135" s="2">
        <f>VLOOKUP(D135,'DSD_2024-25'!C:H,6,FALSE)</f>
        <v>0</v>
      </c>
      <c r="X135" s="3" t="s">
        <v>1376</v>
      </c>
      <c r="Y135" s="1" t="s">
        <v>1377</v>
      </c>
      <c r="Z135" s="1"/>
      <c r="AA135" s="1" t="s">
        <v>28</v>
      </c>
      <c r="AB135" s="3" t="s">
        <v>28</v>
      </c>
      <c r="AC135" s="4" t="str">
        <f t="shared" si="5"/>
        <v>---</v>
      </c>
      <c r="AD135" s="3"/>
    </row>
    <row r="136" spans="1:30">
      <c r="A136" t="s">
        <v>16</v>
      </c>
      <c r="C136" t="s">
        <v>1309</v>
      </c>
      <c r="D136" t="s">
        <v>444</v>
      </c>
      <c r="E136" t="s">
        <v>1305</v>
      </c>
      <c r="F136">
        <v>2</v>
      </c>
      <c r="G136">
        <v>1</v>
      </c>
      <c r="H136">
        <v>6</v>
      </c>
      <c r="I136" t="s">
        <v>445</v>
      </c>
      <c r="J136">
        <v>160</v>
      </c>
      <c r="L136">
        <v>39</v>
      </c>
      <c r="S136">
        <v>39</v>
      </c>
      <c r="T136">
        <v>39</v>
      </c>
      <c r="U136" s="3">
        <v>0</v>
      </c>
      <c r="V136" s="2">
        <f t="shared" si="4"/>
        <v>-39</v>
      </c>
      <c r="W136" s="2">
        <f>VLOOKUP(D136,'DSD_2024-25'!C:H,6,FALSE)</f>
        <v>0</v>
      </c>
      <c r="X136" s="3"/>
      <c r="Y136" t="s">
        <v>1378</v>
      </c>
      <c r="AA136" t="s">
        <v>1289</v>
      </c>
      <c r="AB136" s="3" t="s">
        <v>1289</v>
      </c>
      <c r="AC136" s="2" t="str">
        <f t="shared" si="5"/>
        <v>---</v>
      </c>
      <c r="AD136" s="3"/>
    </row>
    <row r="137" spans="1:30">
      <c r="A137" s="1" t="s">
        <v>34</v>
      </c>
      <c r="B137" s="1" t="s">
        <v>1290</v>
      </c>
      <c r="C137" s="1"/>
      <c r="D137" s="1" t="s">
        <v>446</v>
      </c>
      <c r="E137" s="1" t="s">
        <v>1275</v>
      </c>
      <c r="F137" s="1">
        <v>1</v>
      </c>
      <c r="G137" s="1">
        <v>1</v>
      </c>
      <c r="H137" s="1">
        <v>6</v>
      </c>
      <c r="I137" s="1" t="s">
        <v>447</v>
      </c>
      <c r="J137" s="1">
        <v>168</v>
      </c>
      <c r="K137" s="1">
        <v>28</v>
      </c>
      <c r="L137" s="1">
        <v>14</v>
      </c>
      <c r="M137" s="1">
        <v>14</v>
      </c>
      <c r="N137" s="1"/>
      <c r="O137" s="1"/>
      <c r="P137" s="1"/>
      <c r="Q137" s="1"/>
      <c r="R137" s="1"/>
      <c r="S137" s="1">
        <v>56</v>
      </c>
      <c r="T137" s="1">
        <v>392</v>
      </c>
      <c r="U137" s="3">
        <v>392</v>
      </c>
      <c r="V137" s="4">
        <f t="shared" si="4"/>
        <v>0</v>
      </c>
      <c r="W137" s="2">
        <f>VLOOKUP(D137,'DSD_2024-25'!C:H,6,FALSE)</f>
        <v>0</v>
      </c>
      <c r="X137" s="3"/>
      <c r="Y137" s="1"/>
      <c r="Z137" s="1"/>
      <c r="AA137" s="1" t="s">
        <v>394</v>
      </c>
      <c r="AB137" s="3" t="s">
        <v>394</v>
      </c>
      <c r="AC137" s="4" t="str">
        <f t="shared" si="5"/>
        <v>---</v>
      </c>
      <c r="AD137" s="3"/>
    </row>
    <row r="138" spans="1:30">
      <c r="A138" t="s">
        <v>34</v>
      </c>
      <c r="B138" t="s">
        <v>1321</v>
      </c>
      <c r="D138" t="s">
        <v>449</v>
      </c>
      <c r="E138" t="s">
        <v>1275</v>
      </c>
      <c r="F138">
        <v>3</v>
      </c>
      <c r="G138">
        <v>1</v>
      </c>
      <c r="H138">
        <v>6</v>
      </c>
      <c r="I138" t="s">
        <v>450</v>
      </c>
      <c r="J138">
        <v>168</v>
      </c>
      <c r="K138">
        <v>28</v>
      </c>
      <c r="L138">
        <v>12</v>
      </c>
      <c r="M138">
        <v>8</v>
      </c>
      <c r="O138">
        <v>8</v>
      </c>
      <c r="S138">
        <v>56</v>
      </c>
      <c r="T138">
        <v>56</v>
      </c>
      <c r="U138" s="3">
        <v>56</v>
      </c>
      <c r="V138" s="2">
        <f t="shared" si="4"/>
        <v>0</v>
      </c>
      <c r="W138" s="2">
        <f>VLOOKUP(D138,'DSD_2024-25'!C:H,6,FALSE)</f>
        <v>6</v>
      </c>
      <c r="X138" s="3"/>
      <c r="AA138" t="s">
        <v>404</v>
      </c>
      <c r="AB138" s="3" t="s">
        <v>404</v>
      </c>
      <c r="AC138" s="2" t="str">
        <f t="shared" si="5"/>
        <v>---</v>
      </c>
      <c r="AD138" s="3"/>
    </row>
    <row r="139" spans="1:30">
      <c r="A139" s="1" t="s">
        <v>34</v>
      </c>
      <c r="B139" s="1" t="s">
        <v>1321</v>
      </c>
      <c r="C139" s="1"/>
      <c r="D139" s="1" t="s">
        <v>452</v>
      </c>
      <c r="E139" s="1" t="s">
        <v>1275</v>
      </c>
      <c r="F139" s="1">
        <v>2</v>
      </c>
      <c r="G139" s="1">
        <v>2</v>
      </c>
      <c r="H139" s="1">
        <v>6</v>
      </c>
      <c r="I139" s="1" t="s">
        <v>453</v>
      </c>
      <c r="J139" s="1">
        <v>168</v>
      </c>
      <c r="K139" s="1">
        <v>21</v>
      </c>
      <c r="L139" s="1">
        <v>2.5</v>
      </c>
      <c r="M139" s="1">
        <v>27.5</v>
      </c>
      <c r="N139" s="1"/>
      <c r="O139" s="1">
        <v>5</v>
      </c>
      <c r="P139" s="1"/>
      <c r="Q139" s="1"/>
      <c r="R139" s="1"/>
      <c r="S139" s="1">
        <v>56</v>
      </c>
      <c r="T139" s="1">
        <v>131</v>
      </c>
      <c r="U139" s="3">
        <v>131</v>
      </c>
      <c r="V139" s="4">
        <f t="shared" si="4"/>
        <v>0</v>
      </c>
      <c r="W139" s="2">
        <f>VLOOKUP(D139,'DSD_2024-25'!C:H,6,FALSE)</f>
        <v>40</v>
      </c>
      <c r="X139" s="3"/>
      <c r="Y139" s="1"/>
      <c r="Z139" s="1"/>
      <c r="AA139" s="1" t="s">
        <v>79</v>
      </c>
      <c r="AB139" s="3" t="s">
        <v>79</v>
      </c>
      <c r="AC139" s="4" t="str">
        <f t="shared" si="5"/>
        <v>---</v>
      </c>
      <c r="AD139" s="3"/>
    </row>
    <row r="140" spans="1:30">
      <c r="A140" t="s">
        <v>34</v>
      </c>
      <c r="B140" t="s">
        <v>1379</v>
      </c>
      <c r="D140" t="s">
        <v>455</v>
      </c>
      <c r="E140" t="s">
        <v>1275</v>
      </c>
      <c r="F140">
        <v>2</v>
      </c>
      <c r="G140">
        <v>1</v>
      </c>
      <c r="H140">
        <v>6</v>
      </c>
      <c r="I140" t="s">
        <v>456</v>
      </c>
      <c r="J140">
        <v>168</v>
      </c>
      <c r="K140">
        <v>28</v>
      </c>
      <c r="L140">
        <v>14</v>
      </c>
      <c r="M140">
        <v>8</v>
      </c>
      <c r="O140">
        <v>6</v>
      </c>
      <c r="S140">
        <v>56</v>
      </c>
      <c r="T140">
        <v>178</v>
      </c>
      <c r="U140" s="3">
        <v>178</v>
      </c>
      <c r="V140" s="2">
        <f t="shared" si="4"/>
        <v>0</v>
      </c>
      <c r="W140" s="2">
        <f>VLOOKUP(D140,'DSD_2024-25'!C:H,6,FALSE)</f>
        <v>0</v>
      </c>
      <c r="X140" s="3"/>
      <c r="AA140" t="s">
        <v>562</v>
      </c>
      <c r="AB140" s="3" t="s">
        <v>562</v>
      </c>
      <c r="AC140" s="2" t="str">
        <f t="shared" si="5"/>
        <v>---</v>
      </c>
      <c r="AD140" s="3"/>
    </row>
    <row r="141" spans="1:30">
      <c r="A141" s="1" t="s">
        <v>34</v>
      </c>
      <c r="B141" s="1" t="s">
        <v>1283</v>
      </c>
      <c r="C141" s="1"/>
      <c r="D141" s="1" t="s">
        <v>457</v>
      </c>
      <c r="E141" s="1" t="s">
        <v>1275</v>
      </c>
      <c r="F141" s="1">
        <v>2</v>
      </c>
      <c r="G141" s="1">
        <v>1</v>
      </c>
      <c r="H141" s="1">
        <v>3</v>
      </c>
      <c r="I141" s="1" t="s">
        <v>458</v>
      </c>
      <c r="J141" s="1">
        <v>84</v>
      </c>
      <c r="K141" s="1">
        <v>18</v>
      </c>
      <c r="L141" s="1">
        <v>10</v>
      </c>
      <c r="M141" s="1"/>
      <c r="N141" s="1"/>
      <c r="O141" s="1"/>
      <c r="P141" s="1"/>
      <c r="Q141" s="1"/>
      <c r="R141" s="1"/>
      <c r="S141" s="1">
        <v>28</v>
      </c>
      <c r="T141" s="1">
        <v>28</v>
      </c>
      <c r="U141" s="3">
        <v>0</v>
      </c>
      <c r="V141" s="4">
        <f t="shared" si="4"/>
        <v>-28</v>
      </c>
      <c r="W141" s="2">
        <f>VLOOKUP(D141,'DSD_2024-25'!C:H,6,FALSE)</f>
        <v>0</v>
      </c>
      <c r="X141" s="3"/>
      <c r="Y141" s="1" t="s">
        <v>1380</v>
      </c>
      <c r="Z141" s="1"/>
      <c r="AA141" s="1" t="s">
        <v>1289</v>
      </c>
      <c r="AB141" s="3" t="s">
        <v>1289</v>
      </c>
      <c r="AC141" s="4" t="str">
        <f t="shared" si="5"/>
        <v>---</v>
      </c>
      <c r="AD141" s="3"/>
    </row>
    <row r="142" spans="1:30">
      <c r="A142" t="s">
        <v>34</v>
      </c>
      <c r="B142" t="s">
        <v>1381</v>
      </c>
      <c r="D142" t="s">
        <v>459</v>
      </c>
      <c r="E142" t="s">
        <v>1275</v>
      </c>
      <c r="F142">
        <v>1</v>
      </c>
      <c r="G142">
        <v>2</v>
      </c>
      <c r="H142">
        <v>3</v>
      </c>
      <c r="I142" t="s">
        <v>460</v>
      </c>
      <c r="J142">
        <v>84</v>
      </c>
      <c r="K142">
        <v>14</v>
      </c>
      <c r="M142">
        <v>7</v>
      </c>
      <c r="N142">
        <v>7</v>
      </c>
      <c r="S142">
        <v>28</v>
      </c>
      <c r="T142">
        <v>70</v>
      </c>
      <c r="U142" s="3">
        <v>84</v>
      </c>
      <c r="V142" s="2">
        <f t="shared" si="4"/>
        <v>14</v>
      </c>
      <c r="W142" s="2">
        <f>VLOOKUP(D142,'DSD_2024-25'!C:H,6,FALSE)</f>
        <v>0</v>
      </c>
      <c r="X142" s="3" t="s">
        <v>1382</v>
      </c>
      <c r="Y142" t="s">
        <v>1296</v>
      </c>
      <c r="AA142" t="s">
        <v>391</v>
      </c>
      <c r="AB142" s="3" t="s">
        <v>391</v>
      </c>
      <c r="AC142" s="2" t="str">
        <f t="shared" si="5"/>
        <v>---</v>
      </c>
      <c r="AD142" s="3"/>
    </row>
    <row r="143" spans="1:30">
      <c r="A143" s="1" t="s">
        <v>16</v>
      </c>
      <c r="B143" s="1" t="s">
        <v>1274</v>
      </c>
      <c r="C143" s="1"/>
      <c r="D143" s="1" t="s">
        <v>461</v>
      </c>
      <c r="E143" s="1" t="s">
        <v>1305</v>
      </c>
      <c r="F143" s="1">
        <v>1</v>
      </c>
      <c r="G143" s="1">
        <v>2</v>
      </c>
      <c r="H143" s="1">
        <v>3</v>
      </c>
      <c r="I143" s="1" t="s">
        <v>462</v>
      </c>
      <c r="J143" s="1">
        <v>60</v>
      </c>
      <c r="K143" s="1"/>
      <c r="L143" s="1"/>
      <c r="M143" s="1"/>
      <c r="N143" s="1"/>
      <c r="O143" s="1"/>
      <c r="P143" s="1"/>
      <c r="Q143" s="1"/>
      <c r="R143" s="1"/>
      <c r="S143" s="1">
        <v>30</v>
      </c>
      <c r="T143" s="1">
        <v>30</v>
      </c>
      <c r="U143" s="3">
        <v>0</v>
      </c>
      <c r="V143" s="4">
        <f t="shared" si="4"/>
        <v>-30</v>
      </c>
      <c r="W143" s="2">
        <f>VLOOKUP(D143,'DSD_2024-25'!C:H,6,FALSE)</f>
        <v>0</v>
      </c>
      <c r="X143" s="3"/>
      <c r="Y143" s="1" t="s">
        <v>1306</v>
      </c>
      <c r="Z143" s="1"/>
      <c r="AA143" s="1" t="s">
        <v>1289</v>
      </c>
      <c r="AB143" s="3" t="s">
        <v>1289</v>
      </c>
      <c r="AC143" s="4" t="str">
        <f t="shared" si="5"/>
        <v>---</v>
      </c>
      <c r="AD143" s="3"/>
    </row>
    <row r="144" spans="1:30">
      <c r="A144" t="s">
        <v>16</v>
      </c>
      <c r="B144" t="s">
        <v>1312</v>
      </c>
      <c r="D144" t="s">
        <v>463</v>
      </c>
      <c r="E144" t="s">
        <v>1275</v>
      </c>
      <c r="F144">
        <v>1</v>
      </c>
      <c r="G144">
        <v>2</v>
      </c>
      <c r="H144">
        <v>6</v>
      </c>
      <c r="I144" t="s">
        <v>464</v>
      </c>
      <c r="J144">
        <v>168</v>
      </c>
      <c r="K144">
        <v>35</v>
      </c>
      <c r="L144">
        <v>35</v>
      </c>
      <c r="Q144">
        <v>14</v>
      </c>
      <c r="S144">
        <v>84</v>
      </c>
      <c r="T144">
        <v>140</v>
      </c>
      <c r="U144" s="3">
        <v>0</v>
      </c>
      <c r="V144" s="2">
        <f t="shared" si="4"/>
        <v>-140</v>
      </c>
      <c r="W144" s="2">
        <f>VLOOKUP(D144,'DSD_2024-25'!C:H,6,FALSE)</f>
        <v>0</v>
      </c>
      <c r="X144" s="3" t="s">
        <v>1383</v>
      </c>
      <c r="AA144" t="s">
        <v>255</v>
      </c>
      <c r="AB144" s="3" t="s">
        <v>255</v>
      </c>
      <c r="AC144" s="2" t="str">
        <f t="shared" si="5"/>
        <v>---</v>
      </c>
      <c r="AD144" s="3"/>
    </row>
    <row r="145" spans="1:30">
      <c r="A145" s="1" t="s">
        <v>16</v>
      </c>
      <c r="B145" s="1"/>
      <c r="C145" s="1" t="s">
        <v>1278</v>
      </c>
      <c r="D145" s="1" t="s">
        <v>465</v>
      </c>
      <c r="E145" s="1" t="s">
        <v>1275</v>
      </c>
      <c r="F145" s="1" t="s">
        <v>21</v>
      </c>
      <c r="G145" s="1">
        <v>1</v>
      </c>
      <c r="H145" s="1">
        <v>6</v>
      </c>
      <c r="I145" s="1" t="s">
        <v>466</v>
      </c>
      <c r="J145" s="1">
        <v>168</v>
      </c>
      <c r="K145" s="1">
        <v>46</v>
      </c>
      <c r="L145" s="1"/>
      <c r="M145" s="1">
        <v>10</v>
      </c>
      <c r="N145" s="1"/>
      <c r="O145" s="1"/>
      <c r="P145" s="1"/>
      <c r="Q145" s="1"/>
      <c r="R145" s="1"/>
      <c r="S145" s="1">
        <v>56</v>
      </c>
      <c r="T145" s="1">
        <v>105</v>
      </c>
      <c r="U145" s="3">
        <v>84</v>
      </c>
      <c r="V145" s="4">
        <f t="shared" si="4"/>
        <v>-21</v>
      </c>
      <c r="W145" s="2">
        <f>VLOOKUP(D145,'DSD_2024-25'!C:H,6,FALSE)</f>
        <v>0</v>
      </c>
      <c r="X145" s="3" t="s">
        <v>1384</v>
      </c>
      <c r="Y145" s="1" t="s">
        <v>1368</v>
      </c>
      <c r="Z145" s="1"/>
      <c r="AA145" s="1" t="s">
        <v>988</v>
      </c>
      <c r="AB145" s="3" t="s">
        <v>988</v>
      </c>
      <c r="AC145" s="4" t="str">
        <f t="shared" si="5"/>
        <v>---</v>
      </c>
      <c r="AD145" s="3" t="s">
        <v>1385</v>
      </c>
    </row>
    <row r="146" spans="1:30">
      <c r="A146" t="s">
        <v>16</v>
      </c>
      <c r="B146" t="s">
        <v>1352</v>
      </c>
      <c r="D146" t="s">
        <v>472</v>
      </c>
      <c r="E146" t="s">
        <v>1275</v>
      </c>
      <c r="F146">
        <v>1</v>
      </c>
      <c r="G146">
        <v>1</v>
      </c>
      <c r="H146">
        <v>6</v>
      </c>
      <c r="I146" t="s">
        <v>473</v>
      </c>
      <c r="J146">
        <v>160</v>
      </c>
      <c r="L146">
        <v>46</v>
      </c>
      <c r="M146">
        <v>10</v>
      </c>
      <c r="S146">
        <v>56</v>
      </c>
      <c r="T146">
        <v>56</v>
      </c>
      <c r="U146" s="3">
        <v>56</v>
      </c>
      <c r="V146" s="2">
        <f t="shared" si="4"/>
        <v>0</v>
      </c>
      <c r="W146" s="2">
        <f>VLOOKUP(D146,'DSD_2024-25'!C:H,6,FALSE)</f>
        <v>0</v>
      </c>
      <c r="X146" s="3"/>
      <c r="AA146" t="s">
        <v>53</v>
      </c>
      <c r="AB146" s="3" t="s">
        <v>53</v>
      </c>
      <c r="AC146" s="2" t="str">
        <f t="shared" si="5"/>
        <v>---</v>
      </c>
      <c r="AD146" s="3"/>
    </row>
    <row r="147" spans="1:30">
      <c r="A147" s="1" t="s">
        <v>8</v>
      </c>
      <c r="B147" s="1" t="s">
        <v>1386</v>
      </c>
      <c r="C147" s="1" t="s">
        <v>1156</v>
      </c>
      <c r="D147" s="1" t="s">
        <v>474</v>
      </c>
      <c r="E147" s="1" t="s">
        <v>1275</v>
      </c>
      <c r="F147" s="1">
        <v>1</v>
      </c>
      <c r="G147" s="1">
        <v>1</v>
      </c>
      <c r="H147" s="1">
        <v>6</v>
      </c>
      <c r="I147" s="1" t="s">
        <v>475</v>
      </c>
      <c r="J147" s="1">
        <v>168</v>
      </c>
      <c r="K147" s="1">
        <v>30</v>
      </c>
      <c r="L147" s="1"/>
      <c r="M147" s="1">
        <v>15</v>
      </c>
      <c r="N147" s="1"/>
      <c r="O147" s="1"/>
      <c r="P147" s="1"/>
      <c r="Q147" s="1">
        <v>15</v>
      </c>
      <c r="R147" s="1"/>
      <c r="S147" s="1">
        <v>60</v>
      </c>
      <c r="T147" s="1">
        <v>60</v>
      </c>
      <c r="U147" s="3">
        <v>60</v>
      </c>
      <c r="V147" s="4">
        <f t="shared" si="4"/>
        <v>0</v>
      </c>
      <c r="W147" s="2">
        <f>VLOOKUP(D147,'DSD_2024-25'!C:H,6,FALSE)</f>
        <v>0</v>
      </c>
      <c r="X147" s="3"/>
      <c r="Y147" s="1"/>
      <c r="Z147" s="1"/>
      <c r="AA147" s="1" t="s">
        <v>54</v>
      </c>
      <c r="AB147" s="3" t="s">
        <v>54</v>
      </c>
      <c r="AC147" s="4" t="str">
        <f t="shared" si="5"/>
        <v>---</v>
      </c>
      <c r="AD147" s="3"/>
    </row>
    <row r="148" spans="1:30">
      <c r="A148" t="s">
        <v>16</v>
      </c>
      <c r="B148" t="s">
        <v>1387</v>
      </c>
      <c r="D148" t="s">
        <v>477</v>
      </c>
      <c r="E148" t="s">
        <v>1275</v>
      </c>
      <c r="F148">
        <v>1</v>
      </c>
      <c r="G148">
        <v>1</v>
      </c>
      <c r="H148">
        <v>6</v>
      </c>
      <c r="I148" t="s">
        <v>478</v>
      </c>
      <c r="J148">
        <v>160</v>
      </c>
      <c r="L148">
        <v>35</v>
      </c>
      <c r="Q148">
        <v>4</v>
      </c>
      <c r="S148">
        <v>39</v>
      </c>
      <c r="T148">
        <v>35</v>
      </c>
      <c r="U148" s="3">
        <v>35</v>
      </c>
      <c r="V148" s="2">
        <f t="shared" si="4"/>
        <v>0</v>
      </c>
      <c r="W148" s="2">
        <f>VLOOKUP(D148,'DSD_2024-25'!C:H,6,FALSE)</f>
        <v>0</v>
      </c>
      <c r="X148" s="3"/>
      <c r="Y148" t="s">
        <v>1276</v>
      </c>
      <c r="AA148" t="s">
        <v>31</v>
      </c>
      <c r="AB148" s="3" t="s">
        <v>31</v>
      </c>
      <c r="AC148" s="2" t="str">
        <f t="shared" si="5"/>
        <v>---</v>
      </c>
      <c r="AD148" s="3"/>
    </row>
    <row r="149" spans="1:30">
      <c r="A149" s="1" t="s">
        <v>16</v>
      </c>
      <c r="B149" s="1"/>
      <c r="C149" s="1" t="s">
        <v>1337</v>
      </c>
      <c r="D149" s="1" t="s">
        <v>479</v>
      </c>
      <c r="E149" s="1" t="s">
        <v>1275</v>
      </c>
      <c r="F149" s="1">
        <v>1</v>
      </c>
      <c r="G149" s="1">
        <v>1</v>
      </c>
      <c r="H149" s="1">
        <v>6</v>
      </c>
      <c r="I149" s="1" t="s">
        <v>480</v>
      </c>
      <c r="J149" s="1">
        <v>168</v>
      </c>
      <c r="K149" s="1">
        <v>35</v>
      </c>
      <c r="L149" s="1">
        <v>21</v>
      </c>
      <c r="M149" s="1"/>
      <c r="N149" s="1"/>
      <c r="O149" s="1"/>
      <c r="P149" s="1"/>
      <c r="Q149" s="1">
        <v>14</v>
      </c>
      <c r="R149" s="1"/>
      <c r="S149" s="1">
        <v>70</v>
      </c>
      <c r="T149" s="1">
        <v>70</v>
      </c>
      <c r="U149" s="3">
        <v>56</v>
      </c>
      <c r="V149" s="4">
        <f t="shared" si="4"/>
        <v>-14</v>
      </c>
      <c r="W149" s="2">
        <f>VLOOKUP(D149,'DSD_2024-25'!C:H,6,FALSE)</f>
        <v>0</v>
      </c>
      <c r="X149" s="3"/>
      <c r="Y149" s="1" t="s">
        <v>1388</v>
      </c>
      <c r="Z149" s="1"/>
      <c r="AA149" s="1" t="s">
        <v>395</v>
      </c>
      <c r="AB149" s="3" t="s">
        <v>395</v>
      </c>
      <c r="AC149" s="4" t="str">
        <f t="shared" si="5"/>
        <v>---</v>
      </c>
      <c r="AD149" s="3"/>
    </row>
    <row r="150" spans="1:30">
      <c r="A150" t="s">
        <v>34</v>
      </c>
      <c r="B150" t="s">
        <v>1284</v>
      </c>
      <c r="D150" t="s">
        <v>482</v>
      </c>
      <c r="E150" t="s">
        <v>1275</v>
      </c>
      <c r="F150">
        <v>3</v>
      </c>
      <c r="G150">
        <v>1</v>
      </c>
      <c r="H150">
        <v>6</v>
      </c>
      <c r="I150" t="s">
        <v>483</v>
      </c>
      <c r="J150">
        <v>168</v>
      </c>
      <c r="K150">
        <v>28</v>
      </c>
      <c r="L150">
        <v>6</v>
      </c>
      <c r="M150">
        <v>10</v>
      </c>
      <c r="N150">
        <v>12</v>
      </c>
      <c r="S150">
        <v>56</v>
      </c>
      <c r="T150">
        <v>84</v>
      </c>
      <c r="U150" s="9">
        <v>112</v>
      </c>
      <c r="V150" s="2">
        <f t="shared" si="4"/>
        <v>28</v>
      </c>
      <c r="W150" s="2">
        <f>VLOOKUP(D150,'DSD_2024-25'!C:H,6,FALSE)</f>
        <v>0</v>
      </c>
      <c r="X150" s="3" t="s">
        <v>1389</v>
      </c>
      <c r="AA150" t="s">
        <v>988</v>
      </c>
      <c r="AB150" s="3" t="s">
        <v>988</v>
      </c>
      <c r="AC150" s="2" t="str">
        <f t="shared" si="5"/>
        <v>---</v>
      </c>
      <c r="AD150" s="3"/>
    </row>
    <row r="151" spans="1:30">
      <c r="A151" s="1" t="s">
        <v>16</v>
      </c>
      <c r="B151" s="1" t="s">
        <v>1292</v>
      </c>
      <c r="C151" s="1"/>
      <c r="D151" s="1" t="s">
        <v>484</v>
      </c>
      <c r="E151" s="1" t="s">
        <v>1305</v>
      </c>
      <c r="F151" s="1">
        <v>1</v>
      </c>
      <c r="G151" s="1">
        <v>1</v>
      </c>
      <c r="H151" s="1">
        <v>4</v>
      </c>
      <c r="I151" s="1" t="s">
        <v>485</v>
      </c>
      <c r="J151" s="1">
        <v>112</v>
      </c>
      <c r="K151" s="1">
        <v>14</v>
      </c>
      <c r="L151" s="1">
        <v>21</v>
      </c>
      <c r="M151" s="1">
        <v>14</v>
      </c>
      <c r="N151" s="1"/>
      <c r="O151" s="1"/>
      <c r="P151" s="1"/>
      <c r="Q151" s="1"/>
      <c r="R151" s="1"/>
      <c r="S151" s="1">
        <v>49</v>
      </c>
      <c r="T151" s="1">
        <v>49</v>
      </c>
      <c r="U151" s="3">
        <v>0</v>
      </c>
      <c r="V151" s="4">
        <f t="shared" si="4"/>
        <v>-49</v>
      </c>
      <c r="W151" s="2">
        <f>VLOOKUP(D151,'DSD_2024-25'!C:H,6,FALSE)</f>
        <v>0</v>
      </c>
      <c r="X151" s="3"/>
      <c r="Y151" s="1" t="s">
        <v>1342</v>
      </c>
      <c r="Z151" s="1"/>
      <c r="AA151" s="1" t="s">
        <v>1289</v>
      </c>
      <c r="AB151" s="3" t="s">
        <v>1289</v>
      </c>
      <c r="AC151" s="4" t="str">
        <f t="shared" si="5"/>
        <v>---</v>
      </c>
      <c r="AD151" s="3"/>
    </row>
    <row r="152" spans="1:30">
      <c r="A152" t="s">
        <v>16</v>
      </c>
      <c r="B152" t="s">
        <v>1292</v>
      </c>
      <c r="D152" t="s">
        <v>486</v>
      </c>
      <c r="E152" t="s">
        <v>1305</v>
      </c>
      <c r="F152">
        <v>1</v>
      </c>
      <c r="G152">
        <v>2</v>
      </c>
      <c r="H152">
        <v>4</v>
      </c>
      <c r="I152" t="s">
        <v>487</v>
      </c>
      <c r="J152">
        <v>112</v>
      </c>
      <c r="K152">
        <v>14</v>
      </c>
      <c r="L152">
        <v>21</v>
      </c>
      <c r="M152">
        <v>14</v>
      </c>
      <c r="S152">
        <v>49</v>
      </c>
      <c r="T152">
        <v>49</v>
      </c>
      <c r="U152" s="3">
        <v>0</v>
      </c>
      <c r="V152" s="2">
        <f t="shared" si="4"/>
        <v>-49</v>
      </c>
      <c r="W152" s="2">
        <f>VLOOKUP(D152,'DSD_2024-25'!C:H,6,FALSE)</f>
        <v>0</v>
      </c>
      <c r="X152" s="3"/>
      <c r="Y152" t="s">
        <v>1342</v>
      </c>
      <c r="AA152" t="s">
        <v>1289</v>
      </c>
      <c r="AB152" s="3" t="s">
        <v>1289</v>
      </c>
      <c r="AC152" s="2" t="str">
        <f t="shared" si="5"/>
        <v>---</v>
      </c>
      <c r="AD152" s="3"/>
    </row>
    <row r="153" spans="1:30">
      <c r="A153" s="1" t="s">
        <v>16</v>
      </c>
      <c r="B153" s="1" t="s">
        <v>1292</v>
      </c>
      <c r="C153" s="1"/>
      <c r="D153" s="1" t="s">
        <v>488</v>
      </c>
      <c r="E153" s="1" t="s">
        <v>1305</v>
      </c>
      <c r="F153" s="1">
        <v>1</v>
      </c>
      <c r="G153" s="1">
        <v>1</v>
      </c>
      <c r="H153" s="1">
        <v>2</v>
      </c>
      <c r="I153" s="1" t="s">
        <v>489</v>
      </c>
      <c r="J153" s="1">
        <v>56</v>
      </c>
      <c r="K153" s="1">
        <v>14</v>
      </c>
      <c r="L153" s="1">
        <v>7</v>
      </c>
      <c r="M153" s="1"/>
      <c r="N153" s="1"/>
      <c r="O153" s="1"/>
      <c r="P153" s="1"/>
      <c r="Q153" s="1"/>
      <c r="R153" s="1"/>
      <c r="S153" s="1">
        <v>21</v>
      </c>
      <c r="T153" s="1">
        <v>21</v>
      </c>
      <c r="U153" s="3">
        <v>0</v>
      </c>
      <c r="V153" s="4">
        <f t="shared" si="4"/>
        <v>-21</v>
      </c>
      <c r="W153" s="2">
        <f>VLOOKUP(D153,'DSD_2024-25'!C:H,6,FALSE)</f>
        <v>0</v>
      </c>
      <c r="X153" s="3"/>
      <c r="Y153" s="1" t="s">
        <v>1390</v>
      </c>
      <c r="Z153" s="1"/>
      <c r="AA153" s="1" t="s">
        <v>1289</v>
      </c>
      <c r="AB153" s="3" t="s">
        <v>1289</v>
      </c>
      <c r="AC153" s="4" t="str">
        <f t="shared" si="5"/>
        <v>---</v>
      </c>
      <c r="AD153" s="3"/>
    </row>
    <row r="154" spans="1:30">
      <c r="A154" t="s">
        <v>34</v>
      </c>
      <c r="B154" t="s">
        <v>1391</v>
      </c>
      <c r="D154" t="s">
        <v>490</v>
      </c>
      <c r="E154" t="s">
        <v>1275</v>
      </c>
      <c r="F154">
        <v>2</v>
      </c>
      <c r="G154">
        <v>2</v>
      </c>
      <c r="H154">
        <v>6</v>
      </c>
      <c r="I154" t="s">
        <v>491</v>
      </c>
      <c r="J154">
        <v>168</v>
      </c>
      <c r="K154">
        <v>28</v>
      </c>
      <c r="L154">
        <v>12</v>
      </c>
      <c r="M154">
        <v>8</v>
      </c>
      <c r="O154">
        <v>8</v>
      </c>
      <c r="S154">
        <v>56</v>
      </c>
      <c r="T154">
        <v>96</v>
      </c>
      <c r="U154" s="3">
        <v>112</v>
      </c>
      <c r="V154" s="2">
        <f t="shared" si="4"/>
        <v>16</v>
      </c>
      <c r="W154" s="2">
        <f>VLOOKUP(D154,'DSD_2024-25'!C:H,6,FALSE)</f>
        <v>0</v>
      </c>
      <c r="X154" s="3" t="s">
        <v>1392</v>
      </c>
      <c r="AA154" t="s">
        <v>562</v>
      </c>
      <c r="AB154" s="3" t="s">
        <v>82</v>
      </c>
      <c r="AC154" s="2" t="str">
        <f t="shared" si="5"/>
        <v>alterado</v>
      </c>
      <c r="AD154" s="10" t="s">
        <v>1393</v>
      </c>
    </row>
    <row r="155" spans="1:30">
      <c r="A155" s="1" t="s">
        <v>16</v>
      </c>
      <c r="B155" s="1" t="s">
        <v>1288</v>
      </c>
      <c r="C155" s="1"/>
      <c r="D155" s="1" t="s">
        <v>493</v>
      </c>
      <c r="E155" s="1" t="s">
        <v>1305</v>
      </c>
      <c r="F155" s="1">
        <v>1</v>
      </c>
      <c r="G155" s="1">
        <v>1</v>
      </c>
      <c r="H155" s="1">
        <v>6</v>
      </c>
      <c r="I155" s="1" t="s">
        <v>494</v>
      </c>
      <c r="J155" s="1">
        <v>168</v>
      </c>
      <c r="K155" s="1">
        <v>28</v>
      </c>
      <c r="L155" s="1">
        <v>12</v>
      </c>
      <c r="M155" s="1">
        <v>16</v>
      </c>
      <c r="N155" s="1"/>
      <c r="O155" s="1"/>
      <c r="P155" s="1"/>
      <c r="Q155" s="1"/>
      <c r="R155" s="1"/>
      <c r="S155" s="1">
        <v>56</v>
      </c>
      <c r="T155" s="1">
        <v>56</v>
      </c>
      <c r="U155" s="3">
        <v>0</v>
      </c>
      <c r="V155" s="4">
        <f t="shared" si="4"/>
        <v>-56</v>
      </c>
      <c r="W155" s="2">
        <f>VLOOKUP(D155,'DSD_2024-25'!C:H,6,FALSE)</f>
        <v>0</v>
      </c>
      <c r="X155" s="3"/>
      <c r="Y155" s="1" t="s">
        <v>1349</v>
      </c>
      <c r="Z155" s="1"/>
      <c r="AA155" s="1" t="s">
        <v>1289</v>
      </c>
      <c r="AB155" s="3" t="s">
        <v>1289</v>
      </c>
      <c r="AC155" s="4" t="str">
        <f t="shared" si="5"/>
        <v>---</v>
      </c>
      <c r="AD155" s="3"/>
    </row>
    <row r="156" spans="1:30">
      <c r="A156" t="s">
        <v>34</v>
      </c>
      <c r="B156" t="s">
        <v>1283</v>
      </c>
      <c r="D156" t="s">
        <v>495</v>
      </c>
      <c r="E156" t="s">
        <v>1275</v>
      </c>
      <c r="F156">
        <v>3</v>
      </c>
      <c r="G156">
        <v>1</v>
      </c>
      <c r="H156">
        <v>3</v>
      </c>
      <c r="I156" t="s">
        <v>496</v>
      </c>
      <c r="J156">
        <v>84</v>
      </c>
      <c r="K156">
        <v>14</v>
      </c>
      <c r="L156">
        <v>14</v>
      </c>
      <c r="S156">
        <v>28</v>
      </c>
      <c r="T156">
        <v>28</v>
      </c>
      <c r="U156" s="3">
        <v>0</v>
      </c>
      <c r="V156" s="2">
        <f t="shared" si="4"/>
        <v>-28</v>
      </c>
      <c r="W156" s="2">
        <f>VLOOKUP(D156,'DSD_2024-25'!C:H,6,FALSE)</f>
        <v>0</v>
      </c>
      <c r="X156" s="3"/>
      <c r="Y156" t="s">
        <v>1394</v>
      </c>
      <c r="AA156" t="s">
        <v>1289</v>
      </c>
      <c r="AB156" s="3" t="s">
        <v>1289</v>
      </c>
      <c r="AC156" s="2" t="str">
        <f t="shared" si="5"/>
        <v>---</v>
      </c>
      <c r="AD156" s="3"/>
    </row>
    <row r="157" spans="1:30">
      <c r="A157" s="1" t="s">
        <v>34</v>
      </c>
      <c r="B157" s="1" t="s">
        <v>1284</v>
      </c>
      <c r="C157" s="1"/>
      <c r="D157" s="1" t="s">
        <v>497</v>
      </c>
      <c r="E157" s="1" t="s">
        <v>1275</v>
      </c>
      <c r="F157" s="1">
        <v>3</v>
      </c>
      <c r="G157" s="1">
        <v>1</v>
      </c>
      <c r="H157" s="1">
        <v>6</v>
      </c>
      <c r="I157" s="1" t="s">
        <v>498</v>
      </c>
      <c r="J157" s="1">
        <v>168</v>
      </c>
      <c r="K157" s="1">
        <v>28</v>
      </c>
      <c r="L157" s="1">
        <v>24</v>
      </c>
      <c r="M157" s="1">
        <v>4</v>
      </c>
      <c r="N157" s="1"/>
      <c r="O157" s="1"/>
      <c r="P157" s="1"/>
      <c r="Q157" s="1"/>
      <c r="R157" s="1"/>
      <c r="S157" s="1">
        <v>56</v>
      </c>
      <c r="T157" s="1">
        <v>84</v>
      </c>
      <c r="U157" s="3">
        <v>84</v>
      </c>
      <c r="V157" s="4">
        <f t="shared" si="4"/>
        <v>0</v>
      </c>
      <c r="W157" s="2">
        <f>VLOOKUP(D157,'DSD_2024-25'!C:H,6,FALSE)</f>
        <v>0</v>
      </c>
      <c r="X157" s="3"/>
      <c r="Y157" s="1"/>
      <c r="Z157" s="1"/>
      <c r="AA157" s="1" t="s">
        <v>422</v>
      </c>
      <c r="AB157" s="3" t="s">
        <v>422</v>
      </c>
      <c r="AC157" s="4" t="str">
        <f t="shared" si="5"/>
        <v>---</v>
      </c>
      <c r="AD157" s="3"/>
    </row>
    <row r="158" spans="1:30">
      <c r="A158" t="s">
        <v>34</v>
      </c>
      <c r="B158" t="s">
        <v>1295</v>
      </c>
      <c r="D158" t="s">
        <v>499</v>
      </c>
      <c r="E158" t="s">
        <v>1275</v>
      </c>
      <c r="F158">
        <v>1</v>
      </c>
      <c r="G158">
        <v>1</v>
      </c>
      <c r="H158">
        <v>6</v>
      </c>
      <c r="I158" t="s">
        <v>500</v>
      </c>
      <c r="J158">
        <v>168</v>
      </c>
      <c r="K158">
        <v>21</v>
      </c>
      <c r="M158">
        <v>35</v>
      </c>
      <c r="S158">
        <v>56</v>
      </c>
      <c r="T158">
        <v>56</v>
      </c>
      <c r="U158" s="3">
        <v>56</v>
      </c>
      <c r="V158" s="2">
        <f t="shared" si="4"/>
        <v>0</v>
      </c>
      <c r="W158" s="2">
        <f>VLOOKUP(D158,'DSD_2024-25'!C:H,6,FALSE)</f>
        <v>0</v>
      </c>
      <c r="X158" s="3"/>
      <c r="AA158" t="s">
        <v>227</v>
      </c>
      <c r="AB158" s="3" t="s">
        <v>227</v>
      </c>
      <c r="AC158" s="2" t="str">
        <f t="shared" si="5"/>
        <v>---</v>
      </c>
      <c r="AD158" s="3"/>
    </row>
    <row r="159" spans="1:30" ht="25.5" customHeight="1">
      <c r="A159" s="1" t="s">
        <v>34</v>
      </c>
      <c r="B159" s="1" t="s">
        <v>1295</v>
      </c>
      <c r="C159" s="1"/>
      <c r="D159" s="1" t="s">
        <v>502</v>
      </c>
      <c r="E159" s="1" t="s">
        <v>1275</v>
      </c>
      <c r="F159" s="1">
        <v>2</v>
      </c>
      <c r="G159" s="1">
        <v>1</v>
      </c>
      <c r="H159" s="1">
        <v>3</v>
      </c>
      <c r="I159" s="1" t="s">
        <v>503</v>
      </c>
      <c r="J159" s="1">
        <v>84</v>
      </c>
      <c r="K159" s="1">
        <v>14</v>
      </c>
      <c r="L159" s="1">
        <v>14</v>
      </c>
      <c r="M159" s="1"/>
      <c r="N159" s="1"/>
      <c r="O159" s="1"/>
      <c r="P159" s="1"/>
      <c r="Q159" s="1"/>
      <c r="R159" s="1"/>
      <c r="S159" s="1">
        <v>28</v>
      </c>
      <c r="T159" s="1">
        <v>28</v>
      </c>
      <c r="U159" s="3">
        <v>28</v>
      </c>
      <c r="V159" s="4">
        <f t="shared" si="4"/>
        <v>0</v>
      </c>
      <c r="W159" s="2">
        <f>VLOOKUP(D159,'DSD_2024-25'!C:H,6,FALSE)</f>
        <v>0</v>
      </c>
      <c r="X159" s="3"/>
      <c r="Y159" s="1" t="s">
        <v>1296</v>
      </c>
      <c r="Z159" s="1"/>
      <c r="AA159" s="1" t="s">
        <v>227</v>
      </c>
      <c r="AB159" s="3" t="s">
        <v>227</v>
      </c>
      <c r="AC159" s="4" t="str">
        <f t="shared" si="5"/>
        <v>---</v>
      </c>
      <c r="AD159" s="3"/>
    </row>
    <row r="160" spans="1:30" ht="13.5" customHeight="1">
      <c r="A160" t="s">
        <v>16</v>
      </c>
      <c r="C160" t="s">
        <v>1288</v>
      </c>
      <c r="D160" t="s">
        <v>504</v>
      </c>
      <c r="E160" t="s">
        <v>1275</v>
      </c>
      <c r="F160">
        <v>1</v>
      </c>
      <c r="G160">
        <v>2</v>
      </c>
      <c r="H160">
        <v>6</v>
      </c>
      <c r="I160" t="s">
        <v>505</v>
      </c>
      <c r="J160">
        <v>168</v>
      </c>
      <c r="L160">
        <v>56</v>
      </c>
      <c r="S160">
        <v>56</v>
      </c>
      <c r="T160">
        <v>56</v>
      </c>
      <c r="U160" s="3">
        <v>56</v>
      </c>
      <c r="V160" s="2">
        <f t="shared" si="4"/>
        <v>0</v>
      </c>
      <c r="W160" s="2">
        <f>VLOOKUP(D160,'DSD_2024-25'!C:H,6,FALSE)</f>
        <v>0</v>
      </c>
      <c r="X160" s="3"/>
      <c r="Y160" t="s">
        <v>1395</v>
      </c>
      <c r="AA160" t="s">
        <v>29</v>
      </c>
      <c r="AB160" s="3" t="s">
        <v>31</v>
      </c>
      <c r="AC160" s="2" t="str">
        <f t="shared" si="5"/>
        <v>alterado</v>
      </c>
      <c r="AD160" s="3" t="s">
        <v>1396</v>
      </c>
    </row>
    <row r="161" spans="1:30" ht="38.25" customHeight="1">
      <c r="A161" s="1" t="s">
        <v>16</v>
      </c>
      <c r="B161" s="1" t="s">
        <v>1337</v>
      </c>
      <c r="C161" s="1"/>
      <c r="D161" s="1" t="s">
        <v>506</v>
      </c>
      <c r="E161" s="1" t="s">
        <v>1275</v>
      </c>
      <c r="F161" s="1">
        <v>1</v>
      </c>
      <c r="G161" s="1">
        <v>2</v>
      </c>
      <c r="H161" s="1">
        <v>6</v>
      </c>
      <c r="I161" s="1" t="s">
        <v>507</v>
      </c>
      <c r="J161" s="1">
        <v>168</v>
      </c>
      <c r="K161" s="1"/>
      <c r="L161" s="1">
        <v>56</v>
      </c>
      <c r="M161" s="1"/>
      <c r="N161" s="1"/>
      <c r="O161" s="1"/>
      <c r="P161" s="1"/>
      <c r="Q161" s="1"/>
      <c r="R161" s="1"/>
      <c r="S161" s="1">
        <v>56</v>
      </c>
      <c r="T161" s="1">
        <v>70</v>
      </c>
      <c r="U161" s="3">
        <v>56</v>
      </c>
      <c r="V161" s="4">
        <f t="shared" si="4"/>
        <v>-14</v>
      </c>
      <c r="W161" s="2">
        <f>VLOOKUP(D161,'DSD_2024-25'!C:H,6,FALSE)</f>
        <v>19</v>
      </c>
      <c r="X161" s="10" t="s">
        <v>509</v>
      </c>
      <c r="Y161" s="1"/>
      <c r="Z161" s="1"/>
      <c r="AA161" s="1" t="s">
        <v>359</v>
      </c>
      <c r="AB161" s="3" t="s">
        <v>359</v>
      </c>
      <c r="AC161" s="4" t="str">
        <f t="shared" si="5"/>
        <v>---</v>
      </c>
      <c r="AD161" s="3"/>
    </row>
    <row r="162" spans="1:30" ht="20.25" customHeight="1">
      <c r="A162" t="s">
        <v>16</v>
      </c>
      <c r="C162" t="s">
        <v>1309</v>
      </c>
      <c r="D162" t="s">
        <v>510</v>
      </c>
      <c r="E162" t="s">
        <v>1305</v>
      </c>
      <c r="F162">
        <v>2</v>
      </c>
      <c r="G162">
        <v>1</v>
      </c>
      <c r="H162">
        <v>6</v>
      </c>
      <c r="I162" t="s">
        <v>511</v>
      </c>
      <c r="J162">
        <v>168</v>
      </c>
      <c r="L162">
        <v>42</v>
      </c>
      <c r="S162">
        <v>42</v>
      </c>
      <c r="T162">
        <v>42</v>
      </c>
      <c r="U162" s="3">
        <v>0</v>
      </c>
      <c r="V162" s="2">
        <f t="shared" si="4"/>
        <v>-42</v>
      </c>
      <c r="W162" s="2">
        <f>VLOOKUP(D162,'DSD_2024-25'!C:H,6,FALSE)</f>
        <v>0</v>
      </c>
      <c r="X162" s="3"/>
      <c r="Y162" t="s">
        <v>1310</v>
      </c>
      <c r="AA162" t="s">
        <v>1289</v>
      </c>
      <c r="AB162" s="3" t="s">
        <v>1289</v>
      </c>
      <c r="AC162" s="2" t="str">
        <f t="shared" si="5"/>
        <v>---</v>
      </c>
      <c r="AD162" s="3"/>
    </row>
    <row r="163" spans="1:30" ht="18.75" customHeight="1">
      <c r="A163" s="1" t="s">
        <v>8</v>
      </c>
      <c r="B163" s="1"/>
      <c r="C163" s="1"/>
      <c r="D163" s="1" t="s">
        <v>512</v>
      </c>
      <c r="E163" s="1"/>
      <c r="F163" s="1" t="s">
        <v>10</v>
      </c>
      <c r="G163" s="1" t="s">
        <v>10</v>
      </c>
      <c r="H163" s="1">
        <v>3</v>
      </c>
      <c r="I163" s="1" t="s">
        <v>513</v>
      </c>
      <c r="J163" s="1"/>
      <c r="K163" s="1"/>
      <c r="L163" s="1"/>
      <c r="M163" s="1"/>
      <c r="N163" s="1"/>
      <c r="O163" s="1"/>
      <c r="P163" s="1"/>
      <c r="Q163" s="1"/>
      <c r="R163" s="1"/>
      <c r="S163" s="1"/>
      <c r="T163" s="1"/>
      <c r="U163" s="3"/>
      <c r="V163" s="4">
        <f t="shared" si="4"/>
        <v>0</v>
      </c>
      <c r="W163" s="2">
        <f>VLOOKUP(D163,'DSD_2024-25'!C:H,6,FALSE)</f>
        <v>0</v>
      </c>
      <c r="X163" s="3"/>
      <c r="Y163" s="1"/>
      <c r="Z163" s="1"/>
      <c r="AA163" s="1"/>
      <c r="AB163" s="3"/>
      <c r="AC163" s="4" t="str">
        <f t="shared" si="5"/>
        <v>---</v>
      </c>
      <c r="AD163" s="3"/>
    </row>
    <row r="164" spans="1:30" ht="24.75" customHeight="1">
      <c r="A164" t="s">
        <v>16</v>
      </c>
      <c r="C164" t="s">
        <v>1309</v>
      </c>
      <c r="D164" t="s">
        <v>514</v>
      </c>
      <c r="E164" t="s">
        <v>1305</v>
      </c>
      <c r="F164">
        <v>1</v>
      </c>
      <c r="G164">
        <v>2</v>
      </c>
      <c r="H164">
        <v>6</v>
      </c>
      <c r="I164" t="s">
        <v>515</v>
      </c>
      <c r="J164">
        <v>168</v>
      </c>
      <c r="K164">
        <v>21</v>
      </c>
      <c r="M164">
        <v>28</v>
      </c>
      <c r="N164">
        <v>7</v>
      </c>
      <c r="S164">
        <v>56</v>
      </c>
      <c r="T164">
        <v>56</v>
      </c>
      <c r="U164" s="3">
        <v>0</v>
      </c>
      <c r="V164" s="2">
        <f t="shared" si="4"/>
        <v>-56</v>
      </c>
      <c r="W164" s="2">
        <f>VLOOKUP(D164,'DSD_2024-25'!C:H,6,FALSE)</f>
        <v>0</v>
      </c>
      <c r="X164" s="3"/>
      <c r="Y164" t="s">
        <v>1397</v>
      </c>
      <c r="AA164" t="s">
        <v>1289</v>
      </c>
      <c r="AB164" s="3" t="s">
        <v>1289</v>
      </c>
      <c r="AC164" s="2" t="str">
        <f t="shared" si="5"/>
        <v>---</v>
      </c>
      <c r="AD164" s="3"/>
    </row>
    <row r="165" spans="1:30" ht="24" customHeight="1">
      <c r="A165" s="1" t="s">
        <v>16</v>
      </c>
      <c r="B165" s="1" t="s">
        <v>1278</v>
      </c>
      <c r="C165" s="1" t="s">
        <v>1337</v>
      </c>
      <c r="D165" s="1" t="s">
        <v>516</v>
      </c>
      <c r="E165" s="1" t="s">
        <v>1275</v>
      </c>
      <c r="F165" s="1">
        <v>1</v>
      </c>
      <c r="G165" s="1">
        <v>1</v>
      </c>
      <c r="H165" s="1">
        <v>6</v>
      </c>
      <c r="I165" s="1" t="s">
        <v>517</v>
      </c>
      <c r="J165" s="1">
        <v>168</v>
      </c>
      <c r="K165" s="1">
        <v>28</v>
      </c>
      <c r="L165" s="1">
        <v>28</v>
      </c>
      <c r="M165" s="1"/>
      <c r="N165" s="1"/>
      <c r="O165" s="1"/>
      <c r="P165" s="1"/>
      <c r="Q165" s="1"/>
      <c r="R165" s="1"/>
      <c r="S165" s="1">
        <v>56</v>
      </c>
      <c r="T165" s="1">
        <v>56</v>
      </c>
      <c r="U165" s="3">
        <v>112</v>
      </c>
      <c r="V165" s="4">
        <f t="shared" si="4"/>
        <v>56</v>
      </c>
      <c r="W165" s="2">
        <f>VLOOKUP(D165,'DSD_2024-25'!C:H,6,FALSE)</f>
        <v>0</v>
      </c>
      <c r="X165" s="3" t="s">
        <v>1398</v>
      </c>
      <c r="Y165" s="1"/>
      <c r="Z165" s="1"/>
      <c r="AA165" s="1" t="s">
        <v>255</v>
      </c>
      <c r="AB165" s="3" t="s">
        <v>255</v>
      </c>
      <c r="AC165" s="4" t="str">
        <f t="shared" si="5"/>
        <v>---</v>
      </c>
      <c r="AD165" s="3"/>
    </row>
    <row r="166" spans="1:30">
      <c r="A166" t="s">
        <v>34</v>
      </c>
      <c r="B166" t="s">
        <v>1399</v>
      </c>
      <c r="D166" t="s">
        <v>518</v>
      </c>
      <c r="E166" t="s">
        <v>1275</v>
      </c>
      <c r="F166">
        <v>3</v>
      </c>
      <c r="G166">
        <v>1</v>
      </c>
      <c r="H166">
        <v>3</v>
      </c>
      <c r="I166" t="s">
        <v>519</v>
      </c>
      <c r="J166">
        <v>84</v>
      </c>
      <c r="K166">
        <v>14</v>
      </c>
      <c r="L166">
        <v>14</v>
      </c>
      <c r="S166">
        <v>28</v>
      </c>
      <c r="T166">
        <v>84</v>
      </c>
      <c r="U166" s="3">
        <v>84</v>
      </c>
      <c r="V166" s="2">
        <f t="shared" si="4"/>
        <v>0</v>
      </c>
      <c r="W166" s="2">
        <f>VLOOKUP(D166,'DSD_2024-25'!C:H,6,FALSE)</f>
        <v>0</v>
      </c>
      <c r="X166" s="3"/>
      <c r="Y166" t="s">
        <v>1296</v>
      </c>
      <c r="AA166" t="s">
        <v>359</v>
      </c>
      <c r="AB166" s="3" t="s">
        <v>359</v>
      </c>
      <c r="AC166" s="2" t="str">
        <f t="shared" si="5"/>
        <v>---</v>
      </c>
      <c r="AD166" s="3"/>
    </row>
    <row r="167" spans="1:30">
      <c r="A167" s="1" t="s">
        <v>16</v>
      </c>
      <c r="B167" s="1"/>
      <c r="C167" s="1" t="s">
        <v>1274</v>
      </c>
      <c r="D167" s="1" t="s">
        <v>520</v>
      </c>
      <c r="E167" s="1" t="s">
        <v>1275</v>
      </c>
      <c r="F167" s="1">
        <v>1</v>
      </c>
      <c r="G167" s="1">
        <v>1</v>
      </c>
      <c r="H167" s="1">
        <v>6</v>
      </c>
      <c r="I167" s="1" t="s">
        <v>521</v>
      </c>
      <c r="J167" s="1">
        <v>160</v>
      </c>
      <c r="K167" s="1"/>
      <c r="L167" s="1"/>
      <c r="M167" s="1"/>
      <c r="N167" s="1"/>
      <c r="O167" s="1"/>
      <c r="P167" s="1"/>
      <c r="Q167" s="1"/>
      <c r="R167" s="1"/>
      <c r="S167" s="1">
        <v>56</v>
      </c>
      <c r="T167" s="1">
        <v>70</v>
      </c>
      <c r="U167" s="9"/>
      <c r="V167" s="4">
        <f t="shared" si="4"/>
        <v>-70</v>
      </c>
      <c r="W167" s="2">
        <f>VLOOKUP(D167,'DSD_2024-25'!C:H,6,FALSE)</f>
        <v>0</v>
      </c>
      <c r="X167" s="3" t="s">
        <v>1400</v>
      </c>
      <c r="Y167" s="1" t="s">
        <v>1276</v>
      </c>
      <c r="Z167" s="1"/>
      <c r="AA167" s="1" t="s">
        <v>122</v>
      </c>
      <c r="AB167" s="3" t="s">
        <v>122</v>
      </c>
      <c r="AC167" s="4" t="str">
        <f t="shared" si="5"/>
        <v>---</v>
      </c>
      <c r="AD167" s="3"/>
    </row>
    <row r="168" spans="1:30">
      <c r="A168" t="s">
        <v>16</v>
      </c>
      <c r="B168" t="s">
        <v>1352</v>
      </c>
      <c r="C168" t="s">
        <v>1309</v>
      </c>
      <c r="D168" t="s">
        <v>523</v>
      </c>
      <c r="E168" t="s">
        <v>1275</v>
      </c>
      <c r="F168">
        <v>2</v>
      </c>
      <c r="G168">
        <v>1</v>
      </c>
      <c r="H168">
        <v>6</v>
      </c>
      <c r="I168" t="s">
        <v>524</v>
      </c>
      <c r="J168">
        <v>168</v>
      </c>
      <c r="L168">
        <v>56</v>
      </c>
      <c r="S168">
        <v>56</v>
      </c>
      <c r="T168">
        <v>56</v>
      </c>
      <c r="U168" s="3">
        <v>56</v>
      </c>
      <c r="V168" s="2">
        <f t="shared" si="4"/>
        <v>0</v>
      </c>
      <c r="W168" s="2">
        <f>VLOOKUP(D168,'DSD_2024-25'!C:H,6,FALSE)</f>
        <v>0</v>
      </c>
      <c r="X168" s="3"/>
      <c r="AA168" t="s">
        <v>1277</v>
      </c>
      <c r="AB168" s="3" t="s">
        <v>1277</v>
      </c>
      <c r="AC168" s="2" t="str">
        <f t="shared" si="5"/>
        <v>---</v>
      </c>
      <c r="AD168" s="3"/>
    </row>
    <row r="169" spans="1:30">
      <c r="A169" s="1" t="s">
        <v>16</v>
      </c>
      <c r="B169" s="1" t="s">
        <v>1293</v>
      </c>
      <c r="C169" s="1"/>
      <c r="D169" s="1" t="s">
        <v>527</v>
      </c>
      <c r="E169" s="1" t="s">
        <v>1275</v>
      </c>
      <c r="F169" s="1">
        <v>1</v>
      </c>
      <c r="G169" s="1">
        <v>1</v>
      </c>
      <c r="H169" s="1">
        <v>6</v>
      </c>
      <c r="I169" s="1" t="s">
        <v>528</v>
      </c>
      <c r="J169" s="1">
        <v>168</v>
      </c>
      <c r="K169" s="1"/>
      <c r="L169" s="1"/>
      <c r="M169" s="1"/>
      <c r="N169" s="1"/>
      <c r="O169" s="1"/>
      <c r="P169" s="1"/>
      <c r="Q169" s="1"/>
      <c r="R169" s="1"/>
      <c r="S169" s="1">
        <v>56</v>
      </c>
      <c r="T169" s="1">
        <v>56</v>
      </c>
      <c r="U169" s="3">
        <v>56</v>
      </c>
      <c r="V169" s="4">
        <f t="shared" si="4"/>
        <v>0</v>
      </c>
      <c r="W169" s="2">
        <f>VLOOKUP(D169,'DSD_2024-25'!C:H,6,FALSE)</f>
        <v>0</v>
      </c>
      <c r="X169" s="3"/>
      <c r="Y169" s="1"/>
      <c r="Z169" s="1"/>
      <c r="AA169" s="1" t="s">
        <v>81</v>
      </c>
      <c r="AB169" s="3" t="s">
        <v>81</v>
      </c>
      <c r="AC169" s="4" t="str">
        <f t="shared" si="5"/>
        <v>---</v>
      </c>
      <c r="AD169" s="3"/>
    </row>
    <row r="170" spans="1:30">
      <c r="A170" t="s">
        <v>16</v>
      </c>
      <c r="B170" t="s">
        <v>1352</v>
      </c>
      <c r="D170" t="s">
        <v>529</v>
      </c>
      <c r="E170" t="s">
        <v>1275</v>
      </c>
      <c r="F170">
        <v>1</v>
      </c>
      <c r="G170">
        <v>1</v>
      </c>
      <c r="H170">
        <v>6</v>
      </c>
      <c r="I170" t="s">
        <v>530</v>
      </c>
      <c r="J170">
        <v>160</v>
      </c>
      <c r="K170">
        <v>21</v>
      </c>
      <c r="L170">
        <v>35</v>
      </c>
      <c r="S170">
        <v>56</v>
      </c>
      <c r="T170">
        <v>56</v>
      </c>
      <c r="U170" s="3">
        <v>56</v>
      </c>
      <c r="V170" s="2">
        <f t="shared" si="4"/>
        <v>0</v>
      </c>
      <c r="W170" s="2">
        <f>VLOOKUP(D170,'DSD_2024-25'!C:H,6,FALSE)</f>
        <v>0</v>
      </c>
      <c r="X170" s="3"/>
      <c r="AA170" t="s">
        <v>123</v>
      </c>
      <c r="AB170" s="25" t="s">
        <v>123</v>
      </c>
      <c r="AC170" s="2" t="str">
        <f t="shared" si="5"/>
        <v>---</v>
      </c>
      <c r="AD170" s="3"/>
    </row>
    <row r="171" spans="1:30">
      <c r="A171" s="1" t="s">
        <v>16</v>
      </c>
      <c r="B171" s="1" t="s">
        <v>1298</v>
      </c>
      <c r="C171" s="1"/>
      <c r="D171" s="1" t="s">
        <v>532</v>
      </c>
      <c r="E171" s="1" t="s">
        <v>1275</v>
      </c>
      <c r="F171" s="1">
        <v>1</v>
      </c>
      <c r="G171" s="1">
        <v>2</v>
      </c>
      <c r="H171" s="1">
        <v>6</v>
      </c>
      <c r="I171" s="1" t="s">
        <v>533</v>
      </c>
      <c r="J171" s="1">
        <v>162</v>
      </c>
      <c r="K171" s="1">
        <v>14</v>
      </c>
      <c r="L171" s="1">
        <v>24</v>
      </c>
      <c r="M171" s="1"/>
      <c r="N171" s="1">
        <v>12</v>
      </c>
      <c r="O171" s="1"/>
      <c r="P171" s="1"/>
      <c r="Q171" s="1">
        <v>1.5</v>
      </c>
      <c r="R171" s="1"/>
      <c r="S171" s="1">
        <v>51.5</v>
      </c>
      <c r="T171" s="1">
        <v>51.5</v>
      </c>
      <c r="U171" s="3">
        <v>0</v>
      </c>
      <c r="V171" s="4">
        <f t="shared" si="4"/>
        <v>-51.5</v>
      </c>
      <c r="W171" s="2">
        <f>VLOOKUP(D171,'DSD_2024-25'!C:H,6,FALSE)</f>
        <v>0</v>
      </c>
      <c r="X171" s="3"/>
      <c r="Y171" s="1" t="s">
        <v>1401</v>
      </c>
      <c r="Z171" s="1"/>
      <c r="AA171" s="1" t="s">
        <v>1289</v>
      </c>
      <c r="AB171" s="3" t="s">
        <v>1289</v>
      </c>
      <c r="AC171" s="4" t="str">
        <f t="shared" si="5"/>
        <v>---</v>
      </c>
      <c r="AD171" s="3"/>
    </row>
    <row r="172" spans="1:30">
      <c r="A172" t="s">
        <v>16</v>
      </c>
      <c r="B172" t="s">
        <v>1303</v>
      </c>
      <c r="C172" t="s">
        <v>1288</v>
      </c>
      <c r="D172" t="s">
        <v>534</v>
      </c>
      <c r="E172" t="s">
        <v>1275</v>
      </c>
      <c r="F172">
        <v>1</v>
      </c>
      <c r="G172">
        <v>1</v>
      </c>
      <c r="H172">
        <v>6</v>
      </c>
      <c r="I172" t="s">
        <v>535</v>
      </c>
      <c r="J172">
        <v>168</v>
      </c>
      <c r="L172">
        <v>35</v>
      </c>
      <c r="Q172">
        <v>4</v>
      </c>
      <c r="S172">
        <v>39</v>
      </c>
      <c r="T172">
        <v>35</v>
      </c>
      <c r="U172" s="3">
        <v>35</v>
      </c>
      <c r="V172" s="2">
        <f t="shared" si="4"/>
        <v>0</v>
      </c>
      <c r="W172" s="2">
        <f>VLOOKUP(D172,'DSD_2024-25'!C:H,6,FALSE)</f>
        <v>0</v>
      </c>
      <c r="X172" s="3"/>
      <c r="AA172" t="s">
        <v>31</v>
      </c>
      <c r="AB172" s="3" t="s">
        <v>31</v>
      </c>
      <c r="AC172" s="2" t="str">
        <f t="shared" si="5"/>
        <v>---</v>
      </c>
      <c r="AD172" s="3"/>
    </row>
    <row r="173" spans="1:30">
      <c r="A173" s="1" t="s">
        <v>16</v>
      </c>
      <c r="B173" s="1" t="s">
        <v>1352</v>
      </c>
      <c r="C173" s="1" t="s">
        <v>1288</v>
      </c>
      <c r="D173" s="1" t="s">
        <v>536</v>
      </c>
      <c r="E173" s="1" t="s">
        <v>1275</v>
      </c>
      <c r="F173" s="1">
        <v>2</v>
      </c>
      <c r="G173" s="1">
        <v>1</v>
      </c>
      <c r="H173" s="1">
        <v>6</v>
      </c>
      <c r="I173" s="1" t="s">
        <v>537</v>
      </c>
      <c r="J173" s="1">
        <v>160</v>
      </c>
      <c r="K173" s="1">
        <v>28</v>
      </c>
      <c r="L173" s="1">
        <v>20</v>
      </c>
      <c r="M173" s="1"/>
      <c r="N173" s="1">
        <v>8</v>
      </c>
      <c r="O173" s="1"/>
      <c r="P173" s="1"/>
      <c r="Q173" s="1"/>
      <c r="R173" s="1"/>
      <c r="S173" s="1">
        <v>56</v>
      </c>
      <c r="T173" s="1">
        <v>56</v>
      </c>
      <c r="U173" s="3">
        <v>56</v>
      </c>
      <c r="V173" s="4">
        <f t="shared" si="4"/>
        <v>0</v>
      </c>
      <c r="W173" s="2">
        <f>VLOOKUP(D173,'DSD_2024-25'!C:H,6,FALSE)</f>
        <v>0</v>
      </c>
      <c r="X173" s="3"/>
      <c r="Y173" s="1"/>
      <c r="Z173" s="1"/>
      <c r="AA173" s="1" t="s">
        <v>122</v>
      </c>
      <c r="AB173" s="3" t="s">
        <v>122</v>
      </c>
      <c r="AC173" s="4" t="str">
        <f t="shared" si="5"/>
        <v>---</v>
      </c>
      <c r="AD173" s="3"/>
    </row>
    <row r="174" spans="1:30">
      <c r="A174" t="s">
        <v>16</v>
      </c>
      <c r="B174" t="s">
        <v>1298</v>
      </c>
      <c r="D174" t="s">
        <v>539</v>
      </c>
      <c r="E174" t="s">
        <v>1275</v>
      </c>
      <c r="F174">
        <v>1</v>
      </c>
      <c r="G174">
        <v>1</v>
      </c>
      <c r="H174">
        <v>6</v>
      </c>
      <c r="I174" t="s">
        <v>540</v>
      </c>
      <c r="J174">
        <v>168</v>
      </c>
      <c r="K174">
        <v>28</v>
      </c>
      <c r="M174">
        <v>14</v>
      </c>
      <c r="N174">
        <v>14</v>
      </c>
      <c r="S174">
        <v>56</v>
      </c>
      <c r="T174">
        <v>56</v>
      </c>
      <c r="U174" s="3">
        <v>56</v>
      </c>
      <c r="V174" s="2">
        <f t="shared" si="4"/>
        <v>0</v>
      </c>
      <c r="W174" s="2">
        <f>VLOOKUP(D174,'DSD_2024-25'!C:H,6,FALSE)</f>
        <v>0</v>
      </c>
      <c r="X174" s="3"/>
      <c r="AA174" t="s">
        <v>187</v>
      </c>
      <c r="AB174" s="3" t="s">
        <v>187</v>
      </c>
      <c r="AC174" s="2" t="str">
        <f t="shared" si="5"/>
        <v>---</v>
      </c>
      <c r="AD174" s="3"/>
    </row>
    <row r="175" spans="1:30">
      <c r="A175" s="1" t="s">
        <v>16</v>
      </c>
      <c r="B175" s="1" t="s">
        <v>1298</v>
      </c>
      <c r="C175" s="1"/>
      <c r="D175" s="1" t="s">
        <v>541</v>
      </c>
      <c r="E175" s="1" t="s">
        <v>1275</v>
      </c>
      <c r="F175" s="1">
        <v>1</v>
      </c>
      <c r="G175" s="1">
        <v>2</v>
      </c>
      <c r="H175" s="1">
        <v>6</v>
      </c>
      <c r="I175" s="1" t="s">
        <v>542</v>
      </c>
      <c r="J175" s="1">
        <v>162</v>
      </c>
      <c r="K175" s="1">
        <v>14</v>
      </c>
      <c r="L175" s="1"/>
      <c r="M175" s="1">
        <v>24</v>
      </c>
      <c r="N175" s="1">
        <v>10</v>
      </c>
      <c r="O175" s="1"/>
      <c r="P175" s="1"/>
      <c r="Q175" s="1">
        <v>1</v>
      </c>
      <c r="R175" s="1"/>
      <c r="S175" s="1">
        <v>49</v>
      </c>
      <c r="T175" s="1">
        <v>49</v>
      </c>
      <c r="U175" s="3">
        <v>0</v>
      </c>
      <c r="V175" s="4">
        <f t="shared" si="4"/>
        <v>-49</v>
      </c>
      <c r="W175" s="2">
        <f>VLOOKUP(D175,'DSD_2024-25'!C:H,6,FALSE)</f>
        <v>0</v>
      </c>
      <c r="X175" s="3"/>
      <c r="Y175" s="1" t="s">
        <v>1401</v>
      </c>
      <c r="Z175" s="1"/>
      <c r="AA175" s="1" t="s">
        <v>1289</v>
      </c>
      <c r="AB175" s="3" t="s">
        <v>1289</v>
      </c>
      <c r="AC175" s="4" t="str">
        <f t="shared" si="5"/>
        <v>---</v>
      </c>
      <c r="AD175" s="3"/>
    </row>
    <row r="176" spans="1:30">
      <c r="A176" t="s">
        <v>16</v>
      </c>
      <c r="B176" t="s">
        <v>1298</v>
      </c>
      <c r="D176" t="s">
        <v>543</v>
      </c>
      <c r="E176" t="s">
        <v>1275</v>
      </c>
      <c r="F176">
        <v>1</v>
      </c>
      <c r="G176">
        <v>2</v>
      </c>
      <c r="H176">
        <v>6</v>
      </c>
      <c r="I176" t="s">
        <v>544</v>
      </c>
      <c r="J176">
        <v>162</v>
      </c>
      <c r="K176">
        <v>12</v>
      </c>
      <c r="M176">
        <v>18</v>
      </c>
      <c r="N176">
        <v>12</v>
      </c>
      <c r="Q176">
        <v>1.5</v>
      </c>
      <c r="S176">
        <v>43.5</v>
      </c>
      <c r="T176">
        <v>43.5</v>
      </c>
      <c r="U176" s="3">
        <v>0</v>
      </c>
      <c r="V176" s="2">
        <f t="shared" si="4"/>
        <v>-43.5</v>
      </c>
      <c r="W176" s="2">
        <f>VLOOKUP(D176,'DSD_2024-25'!C:H,6,FALSE)</f>
        <v>0</v>
      </c>
      <c r="X176" s="3"/>
      <c r="Y176" t="s">
        <v>1401</v>
      </c>
      <c r="AA176" t="s">
        <v>1289</v>
      </c>
      <c r="AB176" s="3" t="s">
        <v>1289</v>
      </c>
      <c r="AC176" s="2" t="str">
        <f t="shared" si="5"/>
        <v>---</v>
      </c>
      <c r="AD176" s="3"/>
    </row>
    <row r="177" spans="1:30">
      <c r="A177" s="1" t="s">
        <v>16</v>
      </c>
      <c r="B177" s="1" t="s">
        <v>1298</v>
      </c>
      <c r="C177" s="1"/>
      <c r="D177" s="1" t="s">
        <v>545</v>
      </c>
      <c r="E177" s="1" t="s">
        <v>1275</v>
      </c>
      <c r="F177" s="1">
        <v>1</v>
      </c>
      <c r="G177" s="1">
        <v>2</v>
      </c>
      <c r="H177" s="1">
        <v>6</v>
      </c>
      <c r="I177" s="1" t="s">
        <v>546</v>
      </c>
      <c r="J177" s="1">
        <v>162</v>
      </c>
      <c r="K177" s="1">
        <v>14</v>
      </c>
      <c r="L177" s="1"/>
      <c r="M177" s="1">
        <v>12</v>
      </c>
      <c r="N177" s="1">
        <v>12</v>
      </c>
      <c r="O177" s="1">
        <v>4</v>
      </c>
      <c r="P177" s="1"/>
      <c r="Q177" s="1">
        <v>1.5</v>
      </c>
      <c r="R177" s="1"/>
      <c r="S177" s="1">
        <v>43.5</v>
      </c>
      <c r="T177" s="1">
        <v>43.5</v>
      </c>
      <c r="U177" s="3">
        <v>0</v>
      </c>
      <c r="V177" s="4">
        <f t="shared" si="4"/>
        <v>-43.5</v>
      </c>
      <c r="W177" s="2">
        <f>VLOOKUP(D177,'DSD_2024-25'!C:H,6,FALSE)</f>
        <v>0</v>
      </c>
      <c r="X177" s="3"/>
      <c r="Y177" s="1" t="s">
        <v>1401</v>
      </c>
      <c r="Z177" s="1"/>
      <c r="AA177" s="1" t="s">
        <v>1289</v>
      </c>
      <c r="AB177" s="3" t="s">
        <v>1289</v>
      </c>
      <c r="AC177" s="4" t="str">
        <f t="shared" si="5"/>
        <v>---</v>
      </c>
      <c r="AD177" s="3"/>
    </row>
    <row r="178" spans="1:30">
      <c r="A178" t="s">
        <v>16</v>
      </c>
      <c r="C178" t="s">
        <v>1303</v>
      </c>
      <c r="D178" t="s">
        <v>547</v>
      </c>
      <c r="E178" t="s">
        <v>1275</v>
      </c>
      <c r="F178">
        <v>1</v>
      </c>
      <c r="G178">
        <v>1</v>
      </c>
      <c r="H178">
        <v>6</v>
      </c>
      <c r="I178" t="s">
        <v>548</v>
      </c>
      <c r="J178">
        <v>168</v>
      </c>
      <c r="K178">
        <v>28</v>
      </c>
      <c r="L178">
        <v>28</v>
      </c>
      <c r="M178">
        <v>14</v>
      </c>
      <c r="Q178">
        <v>14</v>
      </c>
      <c r="S178">
        <v>84</v>
      </c>
      <c r="T178">
        <v>70</v>
      </c>
      <c r="U178" s="3">
        <v>0</v>
      </c>
      <c r="V178" s="2">
        <f t="shared" si="4"/>
        <v>-70</v>
      </c>
      <c r="W178" s="2">
        <f>VLOOKUP(D178,'DSD_2024-25'!C:H,6,FALSE)</f>
        <v>0</v>
      </c>
      <c r="X178" s="3"/>
      <c r="Y178" t="s">
        <v>1402</v>
      </c>
      <c r="AA178" t="s">
        <v>476</v>
      </c>
      <c r="AB178" s="3" t="s">
        <v>476</v>
      </c>
      <c r="AC178" s="2" t="str">
        <f t="shared" si="5"/>
        <v>---</v>
      </c>
      <c r="AD178" s="3"/>
    </row>
    <row r="179" spans="1:30">
      <c r="A179" s="1" t="s">
        <v>16</v>
      </c>
      <c r="B179" s="1"/>
      <c r="C179" s="1" t="s">
        <v>1403</v>
      </c>
      <c r="D179" s="1" t="s">
        <v>550</v>
      </c>
      <c r="E179" s="1" t="s">
        <v>1305</v>
      </c>
      <c r="F179" s="1">
        <v>1</v>
      </c>
      <c r="G179" s="1">
        <v>2</v>
      </c>
      <c r="H179" s="1">
        <v>6</v>
      </c>
      <c r="I179" s="1" t="s">
        <v>551</v>
      </c>
      <c r="J179" s="1">
        <v>168</v>
      </c>
      <c r="K179" s="1"/>
      <c r="L179" s="1">
        <v>56</v>
      </c>
      <c r="M179" s="1"/>
      <c r="N179" s="1"/>
      <c r="O179" s="1"/>
      <c r="P179" s="1"/>
      <c r="Q179" s="1"/>
      <c r="R179" s="1"/>
      <c r="S179" s="1">
        <v>56</v>
      </c>
      <c r="T179" s="1">
        <v>56</v>
      </c>
      <c r="U179" s="3">
        <v>0</v>
      </c>
      <c r="V179" s="4">
        <f t="shared" si="4"/>
        <v>-56</v>
      </c>
      <c r="W179" s="2">
        <f>VLOOKUP(D179,'DSD_2024-25'!C:H,6,FALSE)</f>
        <v>0</v>
      </c>
      <c r="X179" s="3"/>
      <c r="Y179" s="1" t="s">
        <v>1397</v>
      </c>
      <c r="Z179" s="1"/>
      <c r="AA179" s="1" t="s">
        <v>1289</v>
      </c>
      <c r="AB179" s="3" t="s">
        <v>1289</v>
      </c>
      <c r="AC179" s="4" t="str">
        <f t="shared" si="5"/>
        <v>---</v>
      </c>
      <c r="AD179" s="3"/>
    </row>
    <row r="180" spans="1:30">
      <c r="A180" t="s">
        <v>16</v>
      </c>
      <c r="B180" t="s">
        <v>1298</v>
      </c>
      <c r="C180" t="s">
        <v>1309</v>
      </c>
      <c r="D180" t="s">
        <v>552</v>
      </c>
      <c r="E180" t="s">
        <v>1275</v>
      </c>
      <c r="F180" t="s">
        <v>21</v>
      </c>
      <c r="G180">
        <v>1</v>
      </c>
      <c r="H180">
        <v>6</v>
      </c>
      <c r="I180" t="s">
        <v>553</v>
      </c>
      <c r="J180">
        <v>168</v>
      </c>
      <c r="K180">
        <v>24</v>
      </c>
      <c r="L180">
        <v>24</v>
      </c>
      <c r="N180">
        <v>8</v>
      </c>
      <c r="S180">
        <v>56</v>
      </c>
      <c r="T180">
        <v>56</v>
      </c>
      <c r="U180" s="3">
        <v>56</v>
      </c>
      <c r="V180" s="2">
        <f t="shared" si="4"/>
        <v>0</v>
      </c>
      <c r="W180" s="2">
        <f>VLOOKUP(D180,'DSD_2024-25'!C:H,6,FALSE)</f>
        <v>0</v>
      </c>
      <c r="X180" s="3"/>
      <c r="AA180" t="s">
        <v>476</v>
      </c>
      <c r="AB180" s="3" t="s">
        <v>476</v>
      </c>
      <c r="AC180" s="2" t="str">
        <f t="shared" si="5"/>
        <v>---</v>
      </c>
      <c r="AD180" s="3"/>
    </row>
    <row r="181" spans="1:30">
      <c r="A181" s="1" t="s">
        <v>16</v>
      </c>
      <c r="B181" s="1" t="s">
        <v>1345</v>
      </c>
      <c r="C181" s="1"/>
      <c r="D181" s="1" t="s">
        <v>554</v>
      </c>
      <c r="E181" s="1" t="s">
        <v>1275</v>
      </c>
      <c r="F181" s="1">
        <v>2</v>
      </c>
      <c r="G181" s="1">
        <v>1</v>
      </c>
      <c r="H181" s="1">
        <v>6</v>
      </c>
      <c r="I181" s="1" t="s">
        <v>555</v>
      </c>
      <c r="J181" s="1">
        <v>168</v>
      </c>
      <c r="K181" s="1"/>
      <c r="L181" s="1">
        <v>56</v>
      </c>
      <c r="M181" s="1"/>
      <c r="N181" s="1"/>
      <c r="O181" s="1"/>
      <c r="P181" s="1"/>
      <c r="Q181" s="1"/>
      <c r="R181" s="1"/>
      <c r="S181" s="1">
        <v>56</v>
      </c>
      <c r="T181" s="1">
        <v>70</v>
      </c>
      <c r="U181" s="3">
        <v>56</v>
      </c>
      <c r="V181" s="4">
        <f t="shared" si="4"/>
        <v>-14</v>
      </c>
      <c r="W181" s="2">
        <f>VLOOKUP(D181,'DSD_2024-25'!C:H,6,FALSE)</f>
        <v>0</v>
      </c>
      <c r="X181" s="3"/>
      <c r="Y181" s="1"/>
      <c r="Z181" s="1"/>
      <c r="AA181" s="1" t="s">
        <v>526</v>
      </c>
      <c r="AB181" s="3" t="s">
        <v>526</v>
      </c>
      <c r="AC181" s="4" t="str">
        <f t="shared" si="5"/>
        <v>---</v>
      </c>
      <c r="AD181" s="3"/>
    </row>
    <row r="182" spans="1:30">
      <c r="A182" t="s">
        <v>16</v>
      </c>
      <c r="C182" t="s">
        <v>1278</v>
      </c>
      <c r="D182" t="s">
        <v>557</v>
      </c>
      <c r="E182" t="s">
        <v>1275</v>
      </c>
      <c r="F182" t="s">
        <v>21</v>
      </c>
      <c r="G182">
        <v>2</v>
      </c>
      <c r="H182">
        <v>6</v>
      </c>
      <c r="I182" t="s">
        <v>558</v>
      </c>
      <c r="J182">
        <v>168</v>
      </c>
      <c r="L182">
        <v>56</v>
      </c>
      <c r="S182">
        <v>56</v>
      </c>
      <c r="T182">
        <v>70</v>
      </c>
      <c r="U182" s="3">
        <v>56</v>
      </c>
      <c r="V182" s="2">
        <f t="shared" si="4"/>
        <v>-14</v>
      </c>
      <c r="W182" s="2">
        <f>VLOOKUP(D182,'DSD_2024-25'!C:H,6,FALSE)</f>
        <v>0</v>
      </c>
      <c r="X182" s="3" t="s">
        <v>1404</v>
      </c>
      <c r="Y182" t="s">
        <v>1280</v>
      </c>
      <c r="AA182" t="s">
        <v>54</v>
      </c>
      <c r="AB182" s="3" t="s">
        <v>54</v>
      </c>
      <c r="AC182" s="2" t="str">
        <f t="shared" si="5"/>
        <v>---</v>
      </c>
      <c r="AD182" s="3"/>
    </row>
    <row r="183" spans="1:30">
      <c r="A183" s="1" t="s">
        <v>34</v>
      </c>
      <c r="B183" s="1" t="s">
        <v>1405</v>
      </c>
      <c r="C183" s="1"/>
      <c r="D183" s="1" t="s">
        <v>563</v>
      </c>
      <c r="E183" s="1" t="s">
        <v>1275</v>
      </c>
      <c r="F183" s="1">
        <v>3</v>
      </c>
      <c r="G183" s="1">
        <v>1</v>
      </c>
      <c r="H183" s="1">
        <v>3</v>
      </c>
      <c r="I183" s="1" t="s">
        <v>564</v>
      </c>
      <c r="J183" s="1">
        <v>84</v>
      </c>
      <c r="K183" s="1">
        <v>7</v>
      </c>
      <c r="L183" s="1">
        <v>21</v>
      </c>
      <c r="M183" s="1"/>
      <c r="N183" s="1"/>
      <c r="O183" s="1"/>
      <c r="P183" s="1"/>
      <c r="Q183" s="1"/>
      <c r="R183" s="1"/>
      <c r="S183" s="1">
        <v>28</v>
      </c>
      <c r="T183" s="1">
        <v>49</v>
      </c>
      <c r="U183" s="3">
        <v>70</v>
      </c>
      <c r="V183" s="4">
        <f t="shared" si="4"/>
        <v>21</v>
      </c>
      <c r="W183" s="2">
        <f>VLOOKUP(D183,'DSD_2024-25'!C:H,6,FALSE)</f>
        <v>0</v>
      </c>
      <c r="X183" s="3" t="s">
        <v>1406</v>
      </c>
      <c r="Y183" s="1" t="s">
        <v>1296</v>
      </c>
      <c r="Z183" s="1"/>
      <c r="AA183" s="1" t="s">
        <v>216</v>
      </c>
      <c r="AB183" s="3" t="s">
        <v>216</v>
      </c>
      <c r="AC183" s="4" t="str">
        <f t="shared" si="5"/>
        <v>---</v>
      </c>
      <c r="AD183" s="3"/>
    </row>
    <row r="184" spans="1:30">
      <c r="A184" t="s">
        <v>16</v>
      </c>
      <c r="B184" t="s">
        <v>1292</v>
      </c>
      <c r="D184" t="s">
        <v>565</v>
      </c>
      <c r="E184" t="s">
        <v>1305</v>
      </c>
      <c r="F184">
        <v>1</v>
      </c>
      <c r="G184">
        <v>2</v>
      </c>
      <c r="H184">
        <v>3.5</v>
      </c>
      <c r="I184" t="s">
        <v>566</v>
      </c>
      <c r="J184">
        <v>98</v>
      </c>
      <c r="K184">
        <v>14</v>
      </c>
      <c r="L184">
        <v>14</v>
      </c>
      <c r="M184">
        <v>14</v>
      </c>
      <c r="S184">
        <v>42</v>
      </c>
      <c r="T184">
        <v>42</v>
      </c>
      <c r="U184" s="3">
        <v>0</v>
      </c>
      <c r="V184" s="2">
        <f t="shared" si="4"/>
        <v>-42</v>
      </c>
      <c r="W184" s="2">
        <f>VLOOKUP(D184,'DSD_2024-25'!C:H,6,FALSE)</f>
        <v>0</v>
      </c>
      <c r="X184" s="3"/>
      <c r="Y184" t="s">
        <v>1342</v>
      </c>
      <c r="AA184" t="s">
        <v>1289</v>
      </c>
      <c r="AB184" s="3" t="s">
        <v>1289</v>
      </c>
      <c r="AC184" s="2" t="str">
        <f t="shared" si="5"/>
        <v>---</v>
      </c>
      <c r="AD184" s="3"/>
    </row>
    <row r="185" spans="1:30">
      <c r="A185" s="1" t="s">
        <v>34</v>
      </c>
      <c r="B185" s="1" t="s">
        <v>1335</v>
      </c>
      <c r="C185" s="1"/>
      <c r="D185" s="1" t="s">
        <v>567</v>
      </c>
      <c r="E185" s="1" t="s">
        <v>1275</v>
      </c>
      <c r="F185" s="1">
        <v>2</v>
      </c>
      <c r="G185" s="1">
        <v>2</v>
      </c>
      <c r="H185" s="1">
        <v>3</v>
      </c>
      <c r="I185" s="1" t="s">
        <v>568</v>
      </c>
      <c r="J185" s="1">
        <v>84</v>
      </c>
      <c r="K185" s="1">
        <v>7</v>
      </c>
      <c r="L185" s="1">
        <v>21</v>
      </c>
      <c r="M185" s="1"/>
      <c r="N185" s="1"/>
      <c r="O185" s="1"/>
      <c r="P185" s="1"/>
      <c r="Q185" s="1"/>
      <c r="R185" s="1"/>
      <c r="S185" s="1">
        <v>28</v>
      </c>
      <c r="T185" s="1">
        <v>56</v>
      </c>
      <c r="U185" s="3">
        <v>70</v>
      </c>
      <c r="V185" s="4">
        <f t="shared" si="4"/>
        <v>14</v>
      </c>
      <c r="W185" s="2">
        <f>VLOOKUP(D185,'DSD_2024-25'!C:H,6,FALSE)</f>
        <v>0</v>
      </c>
      <c r="X185" s="3" t="s">
        <v>1407</v>
      </c>
      <c r="Y185" s="1" t="s">
        <v>1296</v>
      </c>
      <c r="Z185" s="1"/>
      <c r="AA185" s="1" t="s">
        <v>216</v>
      </c>
      <c r="AB185" s="3" t="s">
        <v>216</v>
      </c>
      <c r="AC185" s="4" t="str">
        <f t="shared" si="5"/>
        <v>---</v>
      </c>
      <c r="AD185" s="3"/>
    </row>
    <row r="186" spans="1:30">
      <c r="A186" t="s">
        <v>34</v>
      </c>
      <c r="B186" t="s">
        <v>1325</v>
      </c>
      <c r="D186" t="s">
        <v>570</v>
      </c>
      <c r="E186" t="s">
        <v>1275</v>
      </c>
      <c r="F186">
        <v>3</v>
      </c>
      <c r="G186">
        <v>1</v>
      </c>
      <c r="H186">
        <v>3</v>
      </c>
      <c r="I186" t="s">
        <v>571</v>
      </c>
      <c r="J186">
        <v>84</v>
      </c>
      <c r="K186">
        <v>14</v>
      </c>
      <c r="L186">
        <v>14</v>
      </c>
      <c r="S186">
        <v>28</v>
      </c>
      <c r="T186">
        <v>28</v>
      </c>
      <c r="U186" s="3">
        <v>28</v>
      </c>
      <c r="V186" s="2">
        <f t="shared" si="4"/>
        <v>0</v>
      </c>
      <c r="W186" s="2">
        <f>VLOOKUP(D186,'DSD_2024-25'!C:H,6,FALSE)</f>
        <v>0</v>
      </c>
      <c r="X186" s="3"/>
      <c r="Y186" t="s">
        <v>1296</v>
      </c>
      <c r="AA186" t="s">
        <v>611</v>
      </c>
      <c r="AB186" s="3" t="s">
        <v>611</v>
      </c>
      <c r="AC186" s="2" t="str">
        <f t="shared" si="5"/>
        <v>---</v>
      </c>
      <c r="AD186" s="3"/>
    </row>
    <row r="187" spans="1:30">
      <c r="A187" s="1" t="s">
        <v>34</v>
      </c>
      <c r="B187" s="1" t="s">
        <v>1283</v>
      </c>
      <c r="C187" s="1"/>
      <c r="D187" s="1" t="s">
        <v>572</v>
      </c>
      <c r="E187" s="1" t="s">
        <v>1275</v>
      </c>
      <c r="F187" s="1">
        <v>2</v>
      </c>
      <c r="G187" s="1">
        <v>1</v>
      </c>
      <c r="H187" s="1">
        <v>6</v>
      </c>
      <c r="I187" s="1" t="s">
        <v>573</v>
      </c>
      <c r="J187" s="1">
        <v>168</v>
      </c>
      <c r="K187" s="1">
        <v>28</v>
      </c>
      <c r="L187" s="1">
        <v>14</v>
      </c>
      <c r="M187" s="1">
        <v>14</v>
      </c>
      <c r="N187" s="1"/>
      <c r="O187" s="1"/>
      <c r="P187" s="1"/>
      <c r="Q187" s="1"/>
      <c r="R187" s="1"/>
      <c r="S187" s="1">
        <v>56</v>
      </c>
      <c r="T187" s="1">
        <v>56</v>
      </c>
      <c r="U187" s="3">
        <v>0</v>
      </c>
      <c r="V187" s="4">
        <f t="shared" si="4"/>
        <v>-56</v>
      </c>
      <c r="W187" s="2">
        <f>VLOOKUP(D187,'DSD_2024-25'!C:H,6,FALSE)</f>
        <v>0</v>
      </c>
      <c r="X187" s="3"/>
      <c r="Y187" s="1" t="s">
        <v>1408</v>
      </c>
      <c r="Z187" s="1"/>
      <c r="AA187" s="1" t="s">
        <v>1289</v>
      </c>
      <c r="AB187" s="3" t="s">
        <v>1289</v>
      </c>
      <c r="AC187" s="4" t="str">
        <f t="shared" si="5"/>
        <v>---</v>
      </c>
      <c r="AD187" s="3"/>
    </row>
    <row r="188" spans="1:30">
      <c r="A188" t="s">
        <v>16</v>
      </c>
      <c r="B188" t="s">
        <v>1292</v>
      </c>
      <c r="D188" t="s">
        <v>574</v>
      </c>
      <c r="E188" t="s">
        <v>1305</v>
      </c>
      <c r="F188">
        <v>1</v>
      </c>
      <c r="G188">
        <v>1</v>
      </c>
      <c r="H188">
        <v>2</v>
      </c>
      <c r="I188" t="s">
        <v>575</v>
      </c>
      <c r="J188">
        <v>56</v>
      </c>
      <c r="K188">
        <v>21</v>
      </c>
      <c r="S188">
        <v>21</v>
      </c>
      <c r="T188">
        <v>21</v>
      </c>
      <c r="U188" s="3">
        <v>0</v>
      </c>
      <c r="V188" s="2">
        <f t="shared" si="4"/>
        <v>-21</v>
      </c>
      <c r="W188" s="2">
        <f>VLOOKUP(D188,'DSD_2024-25'!C:H,6,FALSE)</f>
        <v>0</v>
      </c>
      <c r="X188" s="3"/>
      <c r="Y188" t="s">
        <v>1409</v>
      </c>
      <c r="AA188" t="s">
        <v>1289</v>
      </c>
      <c r="AB188" s="3" t="s">
        <v>1289</v>
      </c>
      <c r="AC188" s="2" t="str">
        <f t="shared" si="5"/>
        <v>---</v>
      </c>
      <c r="AD188" s="3"/>
    </row>
    <row r="189" spans="1:30">
      <c r="A189" s="1" t="s">
        <v>34</v>
      </c>
      <c r="B189" s="1" t="s">
        <v>1295</v>
      </c>
      <c r="C189" s="1"/>
      <c r="D189" s="1" t="s">
        <v>576</v>
      </c>
      <c r="E189" s="1" t="s">
        <v>1275</v>
      </c>
      <c r="F189" s="1">
        <v>1</v>
      </c>
      <c r="G189" s="1">
        <v>1</v>
      </c>
      <c r="H189" s="1">
        <v>6</v>
      </c>
      <c r="I189" s="1" t="s">
        <v>577</v>
      </c>
      <c r="J189" s="1">
        <v>168</v>
      </c>
      <c r="K189" s="1">
        <v>28</v>
      </c>
      <c r="L189" s="1">
        <v>28</v>
      </c>
      <c r="M189" s="1"/>
      <c r="N189" s="1"/>
      <c r="O189" s="1"/>
      <c r="P189" s="1"/>
      <c r="Q189" s="1"/>
      <c r="R189" s="1"/>
      <c r="S189" s="1">
        <v>56</v>
      </c>
      <c r="T189" s="1">
        <v>56</v>
      </c>
      <c r="U189" s="3">
        <v>56</v>
      </c>
      <c r="V189" s="4">
        <f t="shared" si="4"/>
        <v>0</v>
      </c>
      <c r="W189" s="2">
        <f>VLOOKUP(D189,'DSD_2024-25'!C:H,6,FALSE)</f>
        <v>50</v>
      </c>
      <c r="X189" s="3" t="s">
        <v>1410</v>
      </c>
      <c r="Y189" s="1"/>
      <c r="Z189" s="1"/>
      <c r="AA189" s="1" t="s">
        <v>314</v>
      </c>
      <c r="AB189" s="3" t="s">
        <v>314</v>
      </c>
      <c r="AC189" s="4" t="str">
        <f t="shared" si="5"/>
        <v>---</v>
      </c>
      <c r="AD189" s="3"/>
    </row>
    <row r="190" spans="1:30">
      <c r="A190" t="s">
        <v>16</v>
      </c>
      <c r="B190" t="s">
        <v>1341</v>
      </c>
      <c r="D190" t="s">
        <v>579</v>
      </c>
      <c r="E190" t="s">
        <v>1275</v>
      </c>
      <c r="F190">
        <v>2</v>
      </c>
      <c r="G190">
        <v>1</v>
      </c>
      <c r="H190">
        <v>6</v>
      </c>
      <c r="I190" t="s">
        <v>580</v>
      </c>
      <c r="J190">
        <v>168</v>
      </c>
      <c r="K190">
        <v>21</v>
      </c>
      <c r="M190">
        <v>28</v>
      </c>
      <c r="N190">
        <v>4</v>
      </c>
      <c r="O190">
        <v>3</v>
      </c>
      <c r="S190">
        <v>56</v>
      </c>
      <c r="T190">
        <v>56</v>
      </c>
      <c r="U190" s="3">
        <v>56</v>
      </c>
      <c r="V190" s="2">
        <f t="shared" si="4"/>
        <v>0</v>
      </c>
      <c r="W190" s="2">
        <f>VLOOKUP(D190,'DSD_2024-25'!C:H,6,FALSE)</f>
        <v>0</v>
      </c>
      <c r="X190" s="3"/>
      <c r="AA190" t="s">
        <v>85</v>
      </c>
      <c r="AB190" s="3" t="s">
        <v>85</v>
      </c>
      <c r="AC190" s="2" t="str">
        <f t="shared" si="5"/>
        <v>---</v>
      </c>
      <c r="AD190" s="3"/>
    </row>
    <row r="191" spans="1:30">
      <c r="A191" s="1" t="s">
        <v>34</v>
      </c>
      <c r="B191" s="1" t="s">
        <v>1295</v>
      </c>
      <c r="C191" s="1"/>
      <c r="D191" s="1" t="s">
        <v>583</v>
      </c>
      <c r="E191" s="1" t="s">
        <v>1275</v>
      </c>
      <c r="F191" s="1">
        <v>2</v>
      </c>
      <c r="G191" s="1">
        <v>1</v>
      </c>
      <c r="H191" s="1">
        <v>6</v>
      </c>
      <c r="I191" s="1" t="s">
        <v>584</v>
      </c>
      <c r="J191" s="1">
        <v>168</v>
      </c>
      <c r="K191" s="1">
        <v>28</v>
      </c>
      <c r="L191" s="1"/>
      <c r="M191" s="1">
        <v>28</v>
      </c>
      <c r="N191" s="1"/>
      <c r="O191" s="1"/>
      <c r="P191" s="1"/>
      <c r="Q191" s="1"/>
      <c r="R191" s="1"/>
      <c r="S191" s="1">
        <v>56</v>
      </c>
      <c r="T191" s="1">
        <v>56</v>
      </c>
      <c r="U191" s="3">
        <v>56</v>
      </c>
      <c r="V191" s="4">
        <f t="shared" si="4"/>
        <v>0</v>
      </c>
      <c r="W191" s="2">
        <f>VLOOKUP(D191,'DSD_2024-25'!C:H,6,FALSE)</f>
        <v>50</v>
      </c>
      <c r="X191" s="3" t="s">
        <v>1410</v>
      </c>
      <c r="Y191" s="1"/>
      <c r="Z191" s="1"/>
      <c r="AA191" s="1" t="s">
        <v>314</v>
      </c>
      <c r="AB191" s="3" t="s">
        <v>314</v>
      </c>
      <c r="AC191" s="4" t="str">
        <f t="shared" si="5"/>
        <v>---</v>
      </c>
      <c r="AD191" s="3"/>
    </row>
    <row r="192" spans="1:30">
      <c r="A192" t="s">
        <v>16</v>
      </c>
      <c r="C192" t="s">
        <v>1278</v>
      </c>
      <c r="D192" t="s">
        <v>585</v>
      </c>
      <c r="E192" t="s">
        <v>1275</v>
      </c>
      <c r="F192" t="s">
        <v>21</v>
      </c>
      <c r="G192">
        <v>2</v>
      </c>
      <c r="H192">
        <v>6</v>
      </c>
      <c r="I192" t="s">
        <v>586</v>
      </c>
      <c r="J192">
        <v>168</v>
      </c>
      <c r="K192">
        <v>22</v>
      </c>
      <c r="M192">
        <v>34</v>
      </c>
      <c r="S192">
        <v>56</v>
      </c>
      <c r="T192">
        <v>56</v>
      </c>
      <c r="U192" s="3">
        <v>56</v>
      </c>
      <c r="V192" s="2">
        <f t="shared" si="4"/>
        <v>0</v>
      </c>
      <c r="W192" s="2">
        <f>VLOOKUP(D192,'DSD_2024-25'!C:H,6,FALSE)</f>
        <v>0</v>
      </c>
      <c r="X192" s="3"/>
      <c r="Y192" t="s">
        <v>1280</v>
      </c>
      <c r="AA192" t="s">
        <v>395</v>
      </c>
      <c r="AB192" s="3" t="s">
        <v>395</v>
      </c>
      <c r="AC192" s="2" t="str">
        <f t="shared" si="5"/>
        <v>---</v>
      </c>
      <c r="AD192" s="3"/>
    </row>
    <row r="193" spans="1:30">
      <c r="A193" s="1" t="s">
        <v>16</v>
      </c>
      <c r="B193" s="1" t="s">
        <v>1333</v>
      </c>
      <c r="C193" s="1"/>
      <c r="D193" s="1" t="s">
        <v>589</v>
      </c>
      <c r="E193" s="1" t="s">
        <v>1305</v>
      </c>
      <c r="F193" s="1">
        <v>1</v>
      </c>
      <c r="G193" s="1">
        <v>2</v>
      </c>
      <c r="H193" s="1">
        <v>6</v>
      </c>
      <c r="I193" s="1" t="s">
        <v>590</v>
      </c>
      <c r="J193" s="1">
        <v>160</v>
      </c>
      <c r="K193" s="1"/>
      <c r="L193" s="1"/>
      <c r="M193" s="1"/>
      <c r="N193" s="1"/>
      <c r="O193" s="1"/>
      <c r="P193" s="1"/>
      <c r="Q193" s="1"/>
      <c r="R193" s="1"/>
      <c r="S193" s="1">
        <v>56</v>
      </c>
      <c r="T193" s="1">
        <v>56</v>
      </c>
      <c r="U193" s="3">
        <v>56</v>
      </c>
      <c r="V193" s="4">
        <f t="shared" si="4"/>
        <v>0</v>
      </c>
      <c r="W193" s="2">
        <f>VLOOKUP(D193,'DSD_2024-25'!C:H,6,FALSE)</f>
        <v>0</v>
      </c>
      <c r="X193" s="3"/>
      <c r="Y193" s="1" t="s">
        <v>721</v>
      </c>
      <c r="Z193" s="1"/>
      <c r="AA193" s="1" t="s">
        <v>1289</v>
      </c>
      <c r="AB193" s="3" t="s">
        <v>1289</v>
      </c>
      <c r="AC193" s="4" t="str">
        <f t="shared" si="5"/>
        <v>---</v>
      </c>
      <c r="AD193" s="3"/>
    </row>
    <row r="194" spans="1:30">
      <c r="A194" t="s">
        <v>8</v>
      </c>
      <c r="D194" t="s">
        <v>592</v>
      </c>
      <c r="F194">
        <v>1</v>
      </c>
      <c r="G194">
        <v>2</v>
      </c>
      <c r="H194">
        <v>6</v>
      </c>
      <c r="I194" t="s">
        <v>593</v>
      </c>
      <c r="U194" s="3"/>
      <c r="V194" s="2">
        <f t="shared" ref="V194:V257" si="6">U194-T194</f>
        <v>0</v>
      </c>
      <c r="W194" s="2">
        <f>VLOOKUP(D194,'DSD_2024-25'!C:H,6,FALSE)</f>
        <v>0</v>
      </c>
      <c r="X194" s="3" t="s">
        <v>1411</v>
      </c>
      <c r="Y194" t="s">
        <v>1317</v>
      </c>
      <c r="AA194" t="s">
        <v>57</v>
      </c>
      <c r="AB194" s="3" t="s">
        <v>57</v>
      </c>
      <c r="AC194" s="2" t="str">
        <f t="shared" ref="AC194:AC257" si="7">IF(AA194&lt;&gt;AB194,"alterado","---")</f>
        <v>---</v>
      </c>
      <c r="AD194" s="3"/>
    </row>
    <row r="195" spans="1:30">
      <c r="A195" s="1" t="s">
        <v>16</v>
      </c>
      <c r="B195" s="1"/>
      <c r="C195" s="1" t="s">
        <v>1278</v>
      </c>
      <c r="D195" s="1" t="s">
        <v>595</v>
      </c>
      <c r="E195" s="1" t="s">
        <v>1275</v>
      </c>
      <c r="F195" s="1" t="s">
        <v>21</v>
      </c>
      <c r="G195" s="1">
        <v>2</v>
      </c>
      <c r="H195" s="1">
        <v>6</v>
      </c>
      <c r="I195" s="1" t="s">
        <v>596</v>
      </c>
      <c r="J195" s="1">
        <v>168</v>
      </c>
      <c r="K195" s="1">
        <v>28</v>
      </c>
      <c r="L195" s="1">
        <v>28</v>
      </c>
      <c r="M195" s="1"/>
      <c r="N195" s="1"/>
      <c r="O195" s="1"/>
      <c r="P195" s="1"/>
      <c r="Q195" s="1"/>
      <c r="R195" s="1"/>
      <c r="S195" s="1">
        <v>56</v>
      </c>
      <c r="T195" s="1">
        <v>70</v>
      </c>
      <c r="U195" s="3">
        <v>56</v>
      </c>
      <c r="V195" s="4">
        <f t="shared" si="6"/>
        <v>-14</v>
      </c>
      <c r="W195" s="2">
        <f>VLOOKUP(D195,'DSD_2024-25'!C:H,6,FALSE)</f>
        <v>0</v>
      </c>
      <c r="X195" s="3" t="s">
        <v>1412</v>
      </c>
      <c r="Y195" s="1" t="s">
        <v>1280</v>
      </c>
      <c r="Z195" s="1"/>
      <c r="AA195" s="1" t="s">
        <v>569</v>
      </c>
      <c r="AB195" s="3" t="s">
        <v>569</v>
      </c>
      <c r="AC195" s="4" t="str">
        <f t="shared" si="7"/>
        <v>---</v>
      </c>
      <c r="AD195" s="3"/>
    </row>
    <row r="196" spans="1:30">
      <c r="A196" t="s">
        <v>34</v>
      </c>
      <c r="B196" t="s">
        <v>1283</v>
      </c>
      <c r="D196" t="s">
        <v>599</v>
      </c>
      <c r="E196" t="s">
        <v>1275</v>
      </c>
      <c r="F196">
        <v>3</v>
      </c>
      <c r="G196">
        <v>1</v>
      </c>
      <c r="H196">
        <v>6</v>
      </c>
      <c r="I196" t="s">
        <v>600</v>
      </c>
      <c r="J196">
        <v>168</v>
      </c>
      <c r="K196">
        <v>28</v>
      </c>
      <c r="L196">
        <v>28</v>
      </c>
      <c r="S196">
        <v>56</v>
      </c>
      <c r="T196">
        <v>56</v>
      </c>
      <c r="U196" s="3">
        <v>56</v>
      </c>
      <c r="V196" s="2">
        <f t="shared" si="6"/>
        <v>0</v>
      </c>
      <c r="W196" s="2">
        <f>VLOOKUP(D196,'DSD_2024-25'!C:H,6,FALSE)</f>
        <v>0</v>
      </c>
      <c r="X196" s="3"/>
      <c r="AA196" t="s">
        <v>569</v>
      </c>
      <c r="AB196" s="3" t="s">
        <v>569</v>
      </c>
      <c r="AC196" s="2" t="str">
        <f t="shared" si="7"/>
        <v>---</v>
      </c>
      <c r="AD196" s="3"/>
    </row>
    <row r="197" spans="1:30">
      <c r="A197" s="1" t="s">
        <v>16</v>
      </c>
      <c r="B197" s="1" t="s">
        <v>1309</v>
      </c>
      <c r="C197" s="1"/>
      <c r="D197" s="1" t="s">
        <v>601</v>
      </c>
      <c r="E197" s="1" t="s">
        <v>1305</v>
      </c>
      <c r="F197" s="1">
        <v>1</v>
      </c>
      <c r="G197" s="1">
        <v>2</v>
      </c>
      <c r="H197" s="1">
        <v>6</v>
      </c>
      <c r="I197" s="1" t="s">
        <v>602</v>
      </c>
      <c r="J197" s="1">
        <v>168</v>
      </c>
      <c r="K197" s="1"/>
      <c r="L197" s="1">
        <v>20</v>
      </c>
      <c r="M197" s="1"/>
      <c r="N197" s="1"/>
      <c r="O197" s="1"/>
      <c r="P197" s="1"/>
      <c r="Q197" s="1">
        <v>14</v>
      </c>
      <c r="R197" s="1"/>
      <c r="S197" s="1">
        <v>34</v>
      </c>
      <c r="T197" s="1">
        <v>34</v>
      </c>
      <c r="U197" s="3">
        <v>0</v>
      </c>
      <c r="V197" s="4">
        <f t="shared" si="6"/>
        <v>-34</v>
      </c>
      <c r="W197" s="2">
        <f>VLOOKUP(D197,'DSD_2024-25'!C:H,6,FALSE)</f>
        <v>0</v>
      </c>
      <c r="X197" s="3"/>
      <c r="Y197" s="1" t="s">
        <v>1413</v>
      </c>
      <c r="Z197" s="1"/>
      <c r="AA197" s="1" t="s">
        <v>1289</v>
      </c>
      <c r="AB197" s="3" t="s">
        <v>1289</v>
      </c>
      <c r="AC197" s="4" t="str">
        <f t="shared" si="7"/>
        <v>---</v>
      </c>
      <c r="AD197" s="3"/>
    </row>
    <row r="198" spans="1:30">
      <c r="A198" t="s">
        <v>34</v>
      </c>
      <c r="B198" t="s">
        <v>1295</v>
      </c>
      <c r="D198" t="s">
        <v>603</v>
      </c>
      <c r="E198" t="s">
        <v>1275</v>
      </c>
      <c r="F198">
        <v>1</v>
      </c>
      <c r="G198">
        <v>1</v>
      </c>
      <c r="H198">
        <v>3</v>
      </c>
      <c r="I198" t="s">
        <v>604</v>
      </c>
      <c r="J198">
        <v>84</v>
      </c>
      <c r="K198">
        <v>14</v>
      </c>
      <c r="L198">
        <v>14</v>
      </c>
      <c r="S198">
        <v>28</v>
      </c>
      <c r="T198">
        <v>28</v>
      </c>
      <c r="U198" s="3">
        <v>28</v>
      </c>
      <c r="V198" s="2">
        <f t="shared" si="6"/>
        <v>0</v>
      </c>
      <c r="W198" s="2">
        <f>VLOOKUP(D198,'DSD_2024-25'!C:H,6,FALSE)</f>
        <v>26</v>
      </c>
      <c r="X198" s="3"/>
      <c r="Y198" t="s">
        <v>1296</v>
      </c>
      <c r="AA198" t="s">
        <v>85</v>
      </c>
      <c r="AB198" s="3" t="s">
        <v>85</v>
      </c>
      <c r="AC198" s="2" t="str">
        <f t="shared" si="7"/>
        <v>---</v>
      </c>
      <c r="AD198" s="3"/>
    </row>
    <row r="199" spans="1:30">
      <c r="A199" s="1" t="s">
        <v>34</v>
      </c>
      <c r="B199" s="1" t="s">
        <v>1290</v>
      </c>
      <c r="C199" s="1"/>
      <c r="D199" s="1" t="s">
        <v>606</v>
      </c>
      <c r="E199" s="1" t="s">
        <v>1275</v>
      </c>
      <c r="F199" s="1">
        <v>1</v>
      </c>
      <c r="G199" s="1">
        <v>2</v>
      </c>
      <c r="H199" s="1">
        <v>3</v>
      </c>
      <c r="I199" s="1" t="s">
        <v>607</v>
      </c>
      <c r="J199" s="1">
        <v>84</v>
      </c>
      <c r="K199" s="1">
        <v>7</v>
      </c>
      <c r="L199" s="1">
        <v>21</v>
      </c>
      <c r="M199" s="1"/>
      <c r="N199" s="1"/>
      <c r="O199" s="1"/>
      <c r="P199" s="1"/>
      <c r="Q199" s="1"/>
      <c r="R199" s="1"/>
      <c r="S199" s="1">
        <v>28</v>
      </c>
      <c r="T199" s="1">
        <v>231</v>
      </c>
      <c r="U199" s="3">
        <v>231</v>
      </c>
      <c r="V199" s="4">
        <f t="shared" si="6"/>
        <v>0</v>
      </c>
      <c r="W199" s="2">
        <f>VLOOKUP(D199,'DSD_2024-25'!C:H,6,FALSE)</f>
        <v>0</v>
      </c>
      <c r="X199" s="3"/>
      <c r="Y199" s="1" t="s">
        <v>1296</v>
      </c>
      <c r="Z199" s="1"/>
      <c r="AA199" s="1" t="s">
        <v>426</v>
      </c>
      <c r="AB199" s="3" t="s">
        <v>426</v>
      </c>
      <c r="AC199" s="4" t="str">
        <f t="shared" si="7"/>
        <v>---</v>
      </c>
      <c r="AD199" s="3"/>
    </row>
    <row r="200" spans="1:30">
      <c r="A200" t="s">
        <v>34</v>
      </c>
      <c r="B200" t="s">
        <v>1301</v>
      </c>
      <c r="D200" t="s">
        <v>612</v>
      </c>
      <c r="E200" t="s">
        <v>1275</v>
      </c>
      <c r="F200">
        <v>1</v>
      </c>
      <c r="G200">
        <v>1</v>
      </c>
      <c r="H200">
        <v>3</v>
      </c>
      <c r="I200" t="s">
        <v>613</v>
      </c>
      <c r="J200">
        <v>84</v>
      </c>
      <c r="K200">
        <v>14</v>
      </c>
      <c r="L200">
        <v>14</v>
      </c>
      <c r="S200">
        <v>28</v>
      </c>
      <c r="T200">
        <v>28</v>
      </c>
      <c r="U200" s="3">
        <v>28</v>
      </c>
      <c r="V200" s="2">
        <f t="shared" si="6"/>
        <v>0</v>
      </c>
      <c r="W200" s="2">
        <f>VLOOKUP(D200,'DSD_2024-25'!C:H,6,FALSE)</f>
        <v>0</v>
      </c>
      <c r="X200" s="3"/>
      <c r="Y200" t="s">
        <v>1296</v>
      </c>
      <c r="AA200" t="s">
        <v>829</v>
      </c>
      <c r="AB200" s="3" t="s">
        <v>829</v>
      </c>
      <c r="AC200" s="2" t="str">
        <f t="shared" si="7"/>
        <v>---</v>
      </c>
      <c r="AD200" s="3"/>
    </row>
    <row r="201" spans="1:30">
      <c r="A201" s="1" t="s">
        <v>34</v>
      </c>
      <c r="B201" s="1" t="s">
        <v>1414</v>
      </c>
      <c r="C201" s="1"/>
      <c r="D201" s="1" t="s">
        <v>614</v>
      </c>
      <c r="E201" s="1" t="s">
        <v>1275</v>
      </c>
      <c r="F201" s="1">
        <v>1</v>
      </c>
      <c r="G201" s="1">
        <v>2</v>
      </c>
      <c r="H201" s="1">
        <v>3</v>
      </c>
      <c r="I201" s="1" t="s">
        <v>615</v>
      </c>
      <c r="J201" s="1">
        <v>84</v>
      </c>
      <c r="K201" s="1">
        <v>7</v>
      </c>
      <c r="L201" s="1">
        <v>21</v>
      </c>
      <c r="M201" s="1"/>
      <c r="N201" s="1"/>
      <c r="O201" s="1"/>
      <c r="P201" s="1"/>
      <c r="Q201" s="1"/>
      <c r="R201" s="1"/>
      <c r="S201" s="1">
        <v>28</v>
      </c>
      <c r="T201" s="1">
        <v>210</v>
      </c>
      <c r="U201" s="3">
        <v>210</v>
      </c>
      <c r="V201" s="4">
        <f t="shared" si="6"/>
        <v>0</v>
      </c>
      <c r="W201" s="2">
        <f>VLOOKUP(D201,'DSD_2024-25'!C:H,6,FALSE)</f>
        <v>0</v>
      </c>
      <c r="X201" s="3"/>
      <c r="Y201" s="1" t="s">
        <v>1296</v>
      </c>
      <c r="Z201" s="1"/>
      <c r="AA201" s="1" t="s">
        <v>161</v>
      </c>
      <c r="AB201" s="3" t="s">
        <v>161</v>
      </c>
      <c r="AC201" s="4" t="str">
        <f t="shared" si="7"/>
        <v>---</v>
      </c>
      <c r="AD201" s="3"/>
    </row>
    <row r="202" spans="1:30">
      <c r="A202" t="s">
        <v>16</v>
      </c>
      <c r="B202" t="s">
        <v>1303</v>
      </c>
      <c r="D202" t="s">
        <v>618</v>
      </c>
      <c r="E202" t="s">
        <v>1275</v>
      </c>
      <c r="F202">
        <v>1</v>
      </c>
      <c r="G202">
        <v>1</v>
      </c>
      <c r="H202">
        <v>6</v>
      </c>
      <c r="I202" t="s">
        <v>619</v>
      </c>
      <c r="J202">
        <v>168</v>
      </c>
      <c r="L202">
        <v>35</v>
      </c>
      <c r="Q202">
        <v>4</v>
      </c>
      <c r="S202">
        <v>39</v>
      </c>
      <c r="T202">
        <v>35</v>
      </c>
      <c r="U202" s="3">
        <v>35</v>
      </c>
      <c r="V202" s="2">
        <f t="shared" si="6"/>
        <v>0</v>
      </c>
      <c r="W202" s="2">
        <f>VLOOKUP(D202,'DSD_2024-25'!C:H,6,FALSE)</f>
        <v>0</v>
      </c>
      <c r="X202" s="3"/>
      <c r="AA202" t="s">
        <v>29</v>
      </c>
      <c r="AB202" s="3" t="s">
        <v>29</v>
      </c>
      <c r="AC202" s="2" t="str">
        <f t="shared" si="7"/>
        <v>---</v>
      </c>
      <c r="AD202" s="3"/>
    </row>
    <row r="203" spans="1:30" ht="30.75">
      <c r="A203" s="1" t="s">
        <v>16</v>
      </c>
      <c r="B203" s="1"/>
      <c r="C203" s="1" t="s">
        <v>1274</v>
      </c>
      <c r="D203" s="1" t="s">
        <v>620</v>
      </c>
      <c r="E203" s="1" t="s">
        <v>1275</v>
      </c>
      <c r="F203" s="1">
        <v>1</v>
      </c>
      <c r="G203" s="1">
        <v>2</v>
      </c>
      <c r="H203" s="1">
        <v>6</v>
      </c>
      <c r="I203" s="1" t="s">
        <v>621</v>
      </c>
      <c r="J203" s="1">
        <v>160</v>
      </c>
      <c r="K203" s="1"/>
      <c r="L203" s="1"/>
      <c r="M203" s="1"/>
      <c r="N203" s="1"/>
      <c r="O203" s="1"/>
      <c r="P203" s="1"/>
      <c r="Q203" s="1"/>
      <c r="R203" s="1"/>
      <c r="S203" s="1">
        <v>15</v>
      </c>
      <c r="T203" s="1">
        <v>70</v>
      </c>
      <c r="U203" s="3">
        <v>0</v>
      </c>
      <c r="V203" s="4">
        <f t="shared" si="6"/>
        <v>-70</v>
      </c>
      <c r="W203" s="2">
        <f>VLOOKUP(D203,'DSD_2024-25'!C:H,6,FALSE)</f>
        <v>0</v>
      </c>
      <c r="X203" s="9" t="s">
        <v>622</v>
      </c>
      <c r="Y203" s="1" t="s">
        <v>1415</v>
      </c>
      <c r="Z203" s="1"/>
      <c r="AA203" s="1" t="s">
        <v>531</v>
      </c>
      <c r="AB203" s="3" t="s">
        <v>531</v>
      </c>
      <c r="AC203" s="4" t="str">
        <f t="shared" si="7"/>
        <v>---</v>
      </c>
      <c r="AD203" s="3"/>
    </row>
    <row r="204" spans="1:30">
      <c r="A204" t="s">
        <v>34</v>
      </c>
      <c r="B204" t="s">
        <v>1325</v>
      </c>
      <c r="D204" t="s">
        <v>623</v>
      </c>
      <c r="E204" t="s">
        <v>1275</v>
      </c>
      <c r="F204">
        <v>3</v>
      </c>
      <c r="G204">
        <v>2</v>
      </c>
      <c r="H204">
        <v>3</v>
      </c>
      <c r="I204" t="s">
        <v>624</v>
      </c>
      <c r="J204">
        <v>84</v>
      </c>
      <c r="K204">
        <v>14</v>
      </c>
      <c r="L204">
        <v>14</v>
      </c>
      <c r="S204">
        <v>28</v>
      </c>
      <c r="T204">
        <v>28</v>
      </c>
      <c r="U204" s="3">
        <v>28</v>
      </c>
      <c r="V204" s="2">
        <f t="shared" si="6"/>
        <v>0</v>
      </c>
      <c r="W204" s="2">
        <f>VLOOKUP(D204,'DSD_2024-25'!C:H,6,FALSE)</f>
        <v>0</v>
      </c>
      <c r="X204" s="3"/>
      <c r="Y204" t="s">
        <v>1296</v>
      </c>
      <c r="AA204" t="s">
        <v>101</v>
      </c>
      <c r="AB204" s="3" t="s">
        <v>101</v>
      </c>
      <c r="AC204" s="2" t="str">
        <f t="shared" si="7"/>
        <v>---</v>
      </c>
      <c r="AD204" s="3"/>
    </row>
    <row r="205" spans="1:30">
      <c r="A205" s="1" t="s">
        <v>34</v>
      </c>
      <c r="B205" s="1" t="s">
        <v>1325</v>
      </c>
      <c r="C205" s="1"/>
      <c r="D205" s="1" t="s">
        <v>626</v>
      </c>
      <c r="E205" s="1" t="s">
        <v>1275</v>
      </c>
      <c r="F205" s="1">
        <v>1</v>
      </c>
      <c r="G205" s="1">
        <v>1</v>
      </c>
      <c r="H205" s="1">
        <v>3</v>
      </c>
      <c r="I205" s="1" t="s">
        <v>627</v>
      </c>
      <c r="J205" s="1">
        <v>84</v>
      </c>
      <c r="K205" s="1">
        <v>14</v>
      </c>
      <c r="L205" s="1"/>
      <c r="M205" s="1">
        <v>7</v>
      </c>
      <c r="N205" s="1">
        <v>7</v>
      </c>
      <c r="O205" s="1"/>
      <c r="P205" s="1"/>
      <c r="Q205" s="1"/>
      <c r="R205" s="1"/>
      <c r="S205" s="1">
        <v>28</v>
      </c>
      <c r="T205" s="1">
        <v>28</v>
      </c>
      <c r="U205" s="3">
        <v>28</v>
      </c>
      <c r="V205" s="4">
        <f t="shared" si="6"/>
        <v>0</v>
      </c>
      <c r="W205" s="2">
        <f>VLOOKUP(D205,'DSD_2024-25'!C:H,6,FALSE)</f>
        <v>0</v>
      </c>
      <c r="X205" s="3"/>
      <c r="Y205" s="1" t="s">
        <v>1296</v>
      </c>
      <c r="Z205" s="1"/>
      <c r="AA205" s="1" t="s">
        <v>385</v>
      </c>
      <c r="AB205" s="3" t="s">
        <v>385</v>
      </c>
      <c r="AC205" s="4" t="str">
        <f t="shared" si="7"/>
        <v>---</v>
      </c>
      <c r="AD205" s="3"/>
    </row>
    <row r="206" spans="1:30">
      <c r="A206" t="s">
        <v>16</v>
      </c>
      <c r="B206" t="s">
        <v>1274</v>
      </c>
      <c r="D206" t="s">
        <v>628</v>
      </c>
      <c r="E206" t="s">
        <v>1305</v>
      </c>
      <c r="F206">
        <v>1</v>
      </c>
      <c r="G206">
        <v>1</v>
      </c>
      <c r="H206">
        <v>6</v>
      </c>
      <c r="I206" t="s">
        <v>629</v>
      </c>
      <c r="J206">
        <v>150</v>
      </c>
      <c r="L206">
        <v>15</v>
      </c>
      <c r="S206">
        <v>15</v>
      </c>
      <c r="T206">
        <v>15</v>
      </c>
      <c r="U206" s="3">
        <v>0</v>
      </c>
      <c r="V206" s="2">
        <f t="shared" si="6"/>
        <v>-15</v>
      </c>
      <c r="W206" s="2">
        <f>VLOOKUP(D206,'DSD_2024-25'!C:H,6,FALSE)</f>
        <v>0</v>
      </c>
      <c r="X206" s="3"/>
      <c r="Y206" t="s">
        <v>1416</v>
      </c>
      <c r="AA206" t="s">
        <v>1289</v>
      </c>
      <c r="AB206" s="3" t="s">
        <v>1289</v>
      </c>
      <c r="AC206" s="2" t="str">
        <f t="shared" si="7"/>
        <v>---</v>
      </c>
      <c r="AD206" s="3"/>
    </row>
    <row r="207" spans="1:30">
      <c r="A207" s="1" t="s">
        <v>34</v>
      </c>
      <c r="B207" s="1" t="s">
        <v>1325</v>
      </c>
      <c r="C207" s="1"/>
      <c r="D207" s="1" t="s">
        <v>630</v>
      </c>
      <c r="E207" s="1" t="s">
        <v>1275</v>
      </c>
      <c r="F207" s="1">
        <v>2</v>
      </c>
      <c r="G207" s="1">
        <v>1</v>
      </c>
      <c r="H207" s="1">
        <v>6</v>
      </c>
      <c r="I207" s="1" t="s">
        <v>631</v>
      </c>
      <c r="J207" s="1">
        <v>168</v>
      </c>
      <c r="K207" s="1">
        <v>28</v>
      </c>
      <c r="L207" s="1">
        <v>28</v>
      </c>
      <c r="M207" s="1"/>
      <c r="N207" s="1"/>
      <c r="O207" s="1"/>
      <c r="P207" s="1"/>
      <c r="Q207" s="1"/>
      <c r="R207" s="1"/>
      <c r="S207" s="1">
        <v>56</v>
      </c>
      <c r="T207" s="1">
        <v>56</v>
      </c>
      <c r="U207" s="3">
        <v>56</v>
      </c>
      <c r="V207" s="4">
        <f t="shared" si="6"/>
        <v>0</v>
      </c>
      <c r="W207" s="2">
        <f>VLOOKUP(D207,'DSD_2024-25'!C:H,6,FALSE)</f>
        <v>0</v>
      </c>
      <c r="X207" s="3"/>
      <c r="Y207" s="1"/>
      <c r="Z207" s="1"/>
      <c r="AA207" s="1" t="s">
        <v>610</v>
      </c>
      <c r="AB207" s="3" t="s">
        <v>610</v>
      </c>
      <c r="AC207" s="4" t="str">
        <f t="shared" si="7"/>
        <v>---</v>
      </c>
      <c r="AD207" s="3"/>
    </row>
    <row r="208" spans="1:30">
      <c r="A208" t="s">
        <v>16</v>
      </c>
      <c r="C208" t="s">
        <v>1417</v>
      </c>
      <c r="D208" t="s">
        <v>632</v>
      </c>
      <c r="E208" t="s">
        <v>1275</v>
      </c>
      <c r="F208">
        <v>1</v>
      </c>
      <c r="G208">
        <v>2</v>
      </c>
      <c r="H208">
        <v>6</v>
      </c>
      <c r="I208" t="s">
        <v>633</v>
      </c>
      <c r="J208">
        <v>168</v>
      </c>
      <c r="L208">
        <v>70</v>
      </c>
      <c r="Q208">
        <v>14</v>
      </c>
      <c r="S208">
        <v>84</v>
      </c>
      <c r="T208">
        <v>70</v>
      </c>
      <c r="U208" s="3">
        <v>56</v>
      </c>
      <c r="V208" s="2">
        <f t="shared" si="6"/>
        <v>-14</v>
      </c>
      <c r="W208" s="2">
        <f>VLOOKUP(D208,'DSD_2024-25'!C:H,6,FALSE)</f>
        <v>0</v>
      </c>
      <c r="X208" s="3" t="s">
        <v>1418</v>
      </c>
      <c r="Y208" t="s">
        <v>1419</v>
      </c>
      <c r="AA208" t="s">
        <v>161</v>
      </c>
      <c r="AB208" s="3" t="s">
        <v>65</v>
      </c>
      <c r="AC208" s="2" t="str">
        <f t="shared" si="7"/>
        <v>alterado</v>
      </c>
      <c r="AD208" s="3" t="s">
        <v>1420</v>
      </c>
    </row>
    <row r="209" spans="1:30">
      <c r="A209" s="1" t="s">
        <v>16</v>
      </c>
      <c r="B209" s="1" t="s">
        <v>1341</v>
      </c>
      <c r="C209" s="1"/>
      <c r="D209" s="1" t="s">
        <v>634</v>
      </c>
      <c r="E209" s="1" t="s">
        <v>1275</v>
      </c>
      <c r="F209" s="1">
        <v>1</v>
      </c>
      <c r="G209" s="1">
        <v>2</v>
      </c>
      <c r="H209" s="1">
        <v>6</v>
      </c>
      <c r="I209" s="1" t="s">
        <v>635</v>
      </c>
      <c r="J209" s="1">
        <v>168</v>
      </c>
      <c r="K209" s="1">
        <v>14</v>
      </c>
      <c r="L209" s="1"/>
      <c r="M209" s="1">
        <v>30</v>
      </c>
      <c r="N209" s="1"/>
      <c r="O209" s="1">
        <v>12</v>
      </c>
      <c r="P209" s="1"/>
      <c r="Q209" s="1"/>
      <c r="R209" s="1"/>
      <c r="S209" s="1">
        <v>56</v>
      </c>
      <c r="T209" s="1">
        <v>56</v>
      </c>
      <c r="U209" s="3">
        <v>56</v>
      </c>
      <c r="V209" s="4">
        <f t="shared" si="6"/>
        <v>0</v>
      </c>
      <c r="W209" s="2">
        <f>VLOOKUP(D209,'DSD_2024-25'!C:H,6,FALSE)</f>
        <v>0</v>
      </c>
      <c r="X209" s="3"/>
      <c r="Y209" s="1"/>
      <c r="Z209" s="1"/>
      <c r="AA209" s="1" t="s">
        <v>85</v>
      </c>
      <c r="AB209" s="3" t="s">
        <v>85</v>
      </c>
      <c r="AC209" s="4" t="str">
        <f t="shared" si="7"/>
        <v>---</v>
      </c>
      <c r="AD209" s="3"/>
    </row>
    <row r="210" spans="1:30">
      <c r="A210" t="s">
        <v>16</v>
      </c>
      <c r="C210" t="s">
        <v>1303</v>
      </c>
      <c r="D210" t="s">
        <v>636</v>
      </c>
      <c r="E210" t="s">
        <v>1275</v>
      </c>
      <c r="F210">
        <v>1</v>
      </c>
      <c r="G210">
        <v>1</v>
      </c>
      <c r="H210">
        <v>6</v>
      </c>
      <c r="I210" t="s">
        <v>637</v>
      </c>
      <c r="J210">
        <v>168</v>
      </c>
      <c r="L210">
        <v>70</v>
      </c>
      <c r="Q210">
        <v>14</v>
      </c>
      <c r="S210">
        <v>84</v>
      </c>
      <c r="T210">
        <v>70</v>
      </c>
      <c r="U210" s="3">
        <v>0</v>
      </c>
      <c r="V210" s="2">
        <f t="shared" si="6"/>
        <v>-70</v>
      </c>
      <c r="W210" s="2">
        <f>VLOOKUP(D210,'DSD_2024-25'!C:H,6,FALSE)</f>
        <v>0</v>
      </c>
      <c r="X210" s="3" t="s">
        <v>1421</v>
      </c>
      <c r="Y210" t="s">
        <v>1422</v>
      </c>
      <c r="AA210" t="s">
        <v>140</v>
      </c>
      <c r="AB210" s="3" t="s">
        <v>140</v>
      </c>
      <c r="AC210" s="2" t="str">
        <f t="shared" si="7"/>
        <v>---</v>
      </c>
      <c r="AD210" s="3"/>
    </row>
    <row r="211" spans="1:30">
      <c r="A211" s="1" t="s">
        <v>16</v>
      </c>
      <c r="B211" s="1" t="s">
        <v>1292</v>
      </c>
      <c r="C211" s="1"/>
      <c r="D211" s="1" t="s">
        <v>639</v>
      </c>
      <c r="E211" s="1" t="s">
        <v>1275</v>
      </c>
      <c r="F211" s="1">
        <v>1</v>
      </c>
      <c r="G211" s="1">
        <v>2</v>
      </c>
      <c r="H211" s="1">
        <v>3</v>
      </c>
      <c r="I211" s="1" t="s">
        <v>640</v>
      </c>
      <c r="J211" s="1">
        <v>84</v>
      </c>
      <c r="K211" s="1">
        <v>21</v>
      </c>
      <c r="L211" s="1">
        <v>14</v>
      </c>
      <c r="M211" s="1"/>
      <c r="N211" s="1"/>
      <c r="O211" s="1"/>
      <c r="P211" s="1"/>
      <c r="Q211" s="1"/>
      <c r="R211" s="1"/>
      <c r="S211" s="1">
        <v>35</v>
      </c>
      <c r="T211" s="1">
        <v>0</v>
      </c>
      <c r="U211" s="3">
        <v>20</v>
      </c>
      <c r="V211" s="4">
        <f t="shared" si="6"/>
        <v>20</v>
      </c>
      <c r="W211" s="2">
        <f>VLOOKUP(D211,'DSD_2024-25'!C:H,6,FALSE)</f>
        <v>18</v>
      </c>
      <c r="X211" s="3"/>
      <c r="Y211" s="1" t="s">
        <v>1276</v>
      </c>
      <c r="Z211" s="1"/>
      <c r="AA211" s="1" t="s">
        <v>359</v>
      </c>
      <c r="AB211" s="3" t="s">
        <v>359</v>
      </c>
      <c r="AC211" s="4" t="str">
        <f t="shared" si="7"/>
        <v>---</v>
      </c>
      <c r="AD211" s="3"/>
    </row>
    <row r="212" spans="1:30">
      <c r="A212" t="s">
        <v>34</v>
      </c>
      <c r="B212" t="s">
        <v>1295</v>
      </c>
      <c r="D212" t="s">
        <v>641</v>
      </c>
      <c r="E212" t="s">
        <v>1275</v>
      </c>
      <c r="F212">
        <v>1</v>
      </c>
      <c r="G212">
        <v>2</v>
      </c>
      <c r="H212">
        <v>6</v>
      </c>
      <c r="I212" t="s">
        <v>642</v>
      </c>
      <c r="J212">
        <v>168</v>
      </c>
      <c r="K212">
        <v>28</v>
      </c>
      <c r="L212">
        <v>28</v>
      </c>
      <c r="S212">
        <v>56</v>
      </c>
      <c r="T212">
        <v>56</v>
      </c>
      <c r="U212" s="3">
        <v>56</v>
      </c>
      <c r="V212" s="2">
        <f t="shared" si="6"/>
        <v>0</v>
      </c>
      <c r="W212" s="2">
        <f>VLOOKUP(D212,'DSD_2024-25'!C:H,6,FALSE)</f>
        <v>0</v>
      </c>
      <c r="X212" s="3"/>
      <c r="AA212" t="s">
        <v>65</v>
      </c>
      <c r="AB212" s="3" t="s">
        <v>65</v>
      </c>
      <c r="AC212" s="2" t="str">
        <f t="shared" si="7"/>
        <v>---</v>
      </c>
      <c r="AD212" s="3"/>
    </row>
    <row r="213" spans="1:30">
      <c r="A213" s="1" t="s">
        <v>16</v>
      </c>
      <c r="B213" s="1" t="s">
        <v>1345</v>
      </c>
      <c r="C213" s="1"/>
      <c r="D213" s="1" t="s">
        <v>643</v>
      </c>
      <c r="E213" s="1" t="s">
        <v>1275</v>
      </c>
      <c r="F213" s="1">
        <v>2</v>
      </c>
      <c r="G213" s="1">
        <v>1</v>
      </c>
      <c r="H213" s="1">
        <v>6</v>
      </c>
      <c r="I213" s="1" t="s">
        <v>644</v>
      </c>
      <c r="J213" s="1">
        <v>160</v>
      </c>
      <c r="K213" s="1">
        <v>28</v>
      </c>
      <c r="L213" s="1">
        <v>28</v>
      </c>
      <c r="M213" s="1"/>
      <c r="N213" s="1"/>
      <c r="O213" s="1"/>
      <c r="P213" s="1"/>
      <c r="Q213" s="1"/>
      <c r="R213" s="1"/>
      <c r="S213" s="1">
        <v>56</v>
      </c>
      <c r="T213" s="1">
        <v>56</v>
      </c>
      <c r="U213" s="3">
        <v>56</v>
      </c>
      <c r="V213" s="4">
        <f t="shared" si="6"/>
        <v>0</v>
      </c>
      <c r="W213" s="2">
        <f>VLOOKUP(D213,'DSD_2024-25'!C:H,6,FALSE)</f>
        <v>0</v>
      </c>
      <c r="X213" s="3"/>
      <c r="Y213" s="1"/>
      <c r="Z213" s="1"/>
      <c r="AA213" s="1" t="s">
        <v>1423</v>
      </c>
      <c r="AB213" s="3" t="s">
        <v>1423</v>
      </c>
      <c r="AC213" s="4" t="str">
        <f t="shared" si="7"/>
        <v>---</v>
      </c>
      <c r="AD213" s="3"/>
    </row>
    <row r="214" spans="1:30">
      <c r="A214" t="s">
        <v>16</v>
      </c>
      <c r="B214" t="s">
        <v>1292</v>
      </c>
      <c r="D214" t="s">
        <v>645</v>
      </c>
      <c r="E214" t="s">
        <v>1275</v>
      </c>
      <c r="F214">
        <v>1</v>
      </c>
      <c r="G214">
        <v>2</v>
      </c>
      <c r="H214">
        <v>6</v>
      </c>
      <c r="I214" t="s">
        <v>646</v>
      </c>
      <c r="J214">
        <v>168</v>
      </c>
      <c r="K214">
        <v>42</v>
      </c>
      <c r="M214">
        <v>35</v>
      </c>
      <c r="S214">
        <v>77</v>
      </c>
      <c r="T214">
        <v>56</v>
      </c>
      <c r="U214" s="3">
        <v>56</v>
      </c>
      <c r="V214" s="2">
        <f t="shared" si="6"/>
        <v>0</v>
      </c>
      <c r="W214" s="2">
        <f>VLOOKUP(D214,'DSD_2024-25'!C:H,6,FALSE)</f>
        <v>0</v>
      </c>
      <c r="X214" s="3"/>
      <c r="Y214" t="s">
        <v>1276</v>
      </c>
      <c r="AA214" t="s">
        <v>988</v>
      </c>
      <c r="AB214" s="3" t="s">
        <v>988</v>
      </c>
      <c r="AC214" s="2" t="str">
        <f t="shared" si="7"/>
        <v>---</v>
      </c>
      <c r="AD214" s="3"/>
    </row>
    <row r="215" spans="1:30">
      <c r="A215" s="1" t="s">
        <v>16</v>
      </c>
      <c r="B215" s="1"/>
      <c r="C215" s="1" t="s">
        <v>1278</v>
      </c>
      <c r="D215" s="1" t="s">
        <v>652</v>
      </c>
      <c r="E215" s="1" t="s">
        <v>1275</v>
      </c>
      <c r="F215" s="1" t="s">
        <v>21</v>
      </c>
      <c r="G215" s="1">
        <v>2</v>
      </c>
      <c r="H215" s="1">
        <v>6</v>
      </c>
      <c r="I215" s="1" t="s">
        <v>653</v>
      </c>
      <c r="J215" s="1">
        <v>168</v>
      </c>
      <c r="K215" s="1">
        <v>22</v>
      </c>
      <c r="L215" s="1">
        <v>34</v>
      </c>
      <c r="M215" s="1"/>
      <c r="N215" s="1"/>
      <c r="O215" s="1"/>
      <c r="P215" s="1"/>
      <c r="Q215" s="1"/>
      <c r="R215" s="1"/>
      <c r="S215" s="1">
        <v>56</v>
      </c>
      <c r="T215" s="1">
        <v>56</v>
      </c>
      <c r="U215" s="3">
        <v>56</v>
      </c>
      <c r="V215" s="4">
        <f t="shared" si="6"/>
        <v>0</v>
      </c>
      <c r="W215" s="2">
        <f>VLOOKUP(D215,'DSD_2024-25'!C:H,6,FALSE)</f>
        <v>0</v>
      </c>
      <c r="X215" s="3"/>
      <c r="Y215" s="1" t="s">
        <v>1280</v>
      </c>
      <c r="Z215" s="1"/>
      <c r="AA215" s="1" t="s">
        <v>448</v>
      </c>
      <c r="AB215" s="3" t="s">
        <v>448</v>
      </c>
      <c r="AC215" s="4" t="str">
        <f t="shared" si="7"/>
        <v>---</v>
      </c>
      <c r="AD215" s="3"/>
    </row>
    <row r="216" spans="1:30">
      <c r="A216" t="s">
        <v>16</v>
      </c>
      <c r="B216" t="s">
        <v>1288</v>
      </c>
      <c r="D216" t="s">
        <v>656</v>
      </c>
      <c r="E216" t="s">
        <v>1275</v>
      </c>
      <c r="F216">
        <v>2</v>
      </c>
      <c r="G216">
        <v>1</v>
      </c>
      <c r="H216">
        <v>3</v>
      </c>
      <c r="I216" t="s">
        <v>657</v>
      </c>
      <c r="J216">
        <v>84</v>
      </c>
      <c r="K216">
        <v>14</v>
      </c>
      <c r="L216">
        <v>14</v>
      </c>
      <c r="S216">
        <v>28</v>
      </c>
      <c r="T216">
        <v>28</v>
      </c>
      <c r="U216" s="3">
        <v>28</v>
      </c>
      <c r="V216" s="2">
        <f t="shared" si="6"/>
        <v>0</v>
      </c>
      <c r="W216" s="2">
        <f>VLOOKUP(D216,'DSD_2024-25'!C:H,6,FALSE)</f>
        <v>0</v>
      </c>
      <c r="X216" s="3"/>
      <c r="Y216" t="s">
        <v>1276</v>
      </c>
      <c r="AA216" t="s">
        <v>140</v>
      </c>
      <c r="AB216" s="3" t="s">
        <v>140</v>
      </c>
      <c r="AC216" s="2" t="str">
        <f t="shared" si="7"/>
        <v>---</v>
      </c>
      <c r="AD216" s="3"/>
    </row>
    <row r="217" spans="1:30">
      <c r="A217" s="1" t="s">
        <v>16</v>
      </c>
      <c r="B217" s="1" t="s">
        <v>1333</v>
      </c>
      <c r="C217" s="1"/>
      <c r="D217" s="1" t="s">
        <v>658</v>
      </c>
      <c r="E217" s="1" t="s">
        <v>1305</v>
      </c>
      <c r="F217" s="1">
        <v>1</v>
      </c>
      <c r="G217" s="1">
        <v>2</v>
      </c>
      <c r="H217" s="1">
        <v>3</v>
      </c>
      <c r="I217" s="1" t="s">
        <v>659</v>
      </c>
      <c r="J217" s="1">
        <v>80</v>
      </c>
      <c r="K217" s="1"/>
      <c r="L217" s="1"/>
      <c r="M217" s="1"/>
      <c r="N217" s="1"/>
      <c r="O217" s="1"/>
      <c r="P217" s="1"/>
      <c r="Q217" s="1"/>
      <c r="R217" s="1"/>
      <c r="S217" s="1">
        <v>28</v>
      </c>
      <c r="T217" s="1">
        <v>28</v>
      </c>
      <c r="U217" s="3">
        <v>0</v>
      </c>
      <c r="V217" s="4">
        <f t="shared" si="6"/>
        <v>-28</v>
      </c>
      <c r="W217" s="2">
        <f>VLOOKUP(D217,'DSD_2024-25'!C:H,6,FALSE)</f>
        <v>0</v>
      </c>
      <c r="X217" s="3"/>
      <c r="Y217" s="1" t="s">
        <v>721</v>
      </c>
      <c r="Z217" s="1"/>
      <c r="AA217" s="1" t="s">
        <v>1289</v>
      </c>
      <c r="AB217" s="3" t="s">
        <v>1289</v>
      </c>
      <c r="AC217" s="4" t="str">
        <f t="shared" si="7"/>
        <v>---</v>
      </c>
      <c r="AD217" s="3"/>
    </row>
    <row r="218" spans="1:30" s="23" customFormat="1">
      <c r="A218" s="23" t="s">
        <v>16</v>
      </c>
      <c r="B218" s="23" t="s">
        <v>1352</v>
      </c>
      <c r="D218" s="23" t="s">
        <v>660</v>
      </c>
      <c r="E218" s="23" t="s">
        <v>1275</v>
      </c>
      <c r="F218" s="23">
        <v>1</v>
      </c>
      <c r="G218" s="23">
        <v>2</v>
      </c>
      <c r="H218" s="23">
        <v>6</v>
      </c>
      <c r="I218" s="23" t="s">
        <v>661</v>
      </c>
      <c r="J218" s="23">
        <v>160</v>
      </c>
      <c r="K218" s="23">
        <v>44</v>
      </c>
      <c r="N218" s="23">
        <v>4</v>
      </c>
      <c r="O218" s="23">
        <v>8</v>
      </c>
      <c r="S218" s="23">
        <v>56</v>
      </c>
      <c r="T218" s="23">
        <v>56</v>
      </c>
      <c r="U218" s="41">
        <v>56</v>
      </c>
      <c r="V218" s="23">
        <f t="shared" si="6"/>
        <v>0</v>
      </c>
      <c r="W218" s="23">
        <f>VLOOKUP(D218,'DSD_2024-25'!C:H,6,FALSE)</f>
        <v>0</v>
      </c>
      <c r="X218" s="41"/>
      <c r="AA218" s="23" t="s">
        <v>611</v>
      </c>
      <c r="AB218" s="41" t="s">
        <v>611</v>
      </c>
      <c r="AC218" s="23" t="str">
        <f t="shared" si="7"/>
        <v>---</v>
      </c>
      <c r="AD218" s="41"/>
    </row>
    <row r="219" spans="1:30">
      <c r="A219" s="1" t="s">
        <v>8</v>
      </c>
      <c r="B219" s="1"/>
      <c r="C219" s="1"/>
      <c r="D219" s="1" t="s">
        <v>662</v>
      </c>
      <c r="E219" s="1"/>
      <c r="F219" s="1">
        <v>1</v>
      </c>
      <c r="G219" s="1">
        <v>1</v>
      </c>
      <c r="H219" s="1">
        <v>5</v>
      </c>
      <c r="I219" s="1" t="s">
        <v>663</v>
      </c>
      <c r="J219" s="1"/>
      <c r="K219" s="1"/>
      <c r="L219" s="1"/>
      <c r="M219" s="1"/>
      <c r="N219" s="1"/>
      <c r="O219" s="1"/>
      <c r="P219" s="1"/>
      <c r="Q219" s="1"/>
      <c r="R219" s="1"/>
      <c r="S219" s="1"/>
      <c r="T219" s="1"/>
      <c r="U219" s="3"/>
      <c r="V219" s="4">
        <f t="shared" si="6"/>
        <v>0</v>
      </c>
      <c r="W219" s="2">
        <f>VLOOKUP(D219,'DSD_2024-25'!C:H,6,FALSE)</f>
        <v>0</v>
      </c>
      <c r="X219" s="3"/>
      <c r="Y219" s="1" t="s">
        <v>1307</v>
      </c>
      <c r="Z219" s="1"/>
      <c r="AA219" s="1"/>
      <c r="AB219" s="3"/>
      <c r="AC219" s="4" t="str">
        <f t="shared" si="7"/>
        <v>---</v>
      </c>
      <c r="AD219" s="3"/>
    </row>
    <row r="220" spans="1:30">
      <c r="A220" t="s">
        <v>8</v>
      </c>
      <c r="D220" t="s">
        <v>664</v>
      </c>
      <c r="F220">
        <v>1</v>
      </c>
      <c r="G220">
        <v>2</v>
      </c>
      <c r="H220">
        <v>5</v>
      </c>
      <c r="I220" t="s">
        <v>665</v>
      </c>
      <c r="U220" s="3"/>
      <c r="V220" s="2">
        <f t="shared" si="6"/>
        <v>0</v>
      </c>
      <c r="W220" s="2">
        <f>VLOOKUP(D220,'DSD_2024-25'!C:H,6,FALSE)</f>
        <v>0</v>
      </c>
      <c r="X220" s="3"/>
      <c r="Y220" t="s">
        <v>1307</v>
      </c>
      <c r="AB220" s="3"/>
      <c r="AC220" s="2" t="str">
        <f t="shared" si="7"/>
        <v>---</v>
      </c>
      <c r="AD220" s="3"/>
    </row>
    <row r="221" spans="1:30">
      <c r="A221" s="1" t="s">
        <v>16</v>
      </c>
      <c r="B221" s="1" t="s">
        <v>1309</v>
      </c>
      <c r="C221" s="1"/>
      <c r="D221" s="1" t="s">
        <v>666</v>
      </c>
      <c r="E221" s="1" t="s">
        <v>1275</v>
      </c>
      <c r="F221" s="1">
        <v>1</v>
      </c>
      <c r="G221" s="1">
        <v>1</v>
      </c>
      <c r="H221" s="1">
        <v>6</v>
      </c>
      <c r="I221" s="1" t="s">
        <v>667</v>
      </c>
      <c r="J221" s="1">
        <v>168</v>
      </c>
      <c r="K221" s="1">
        <v>28</v>
      </c>
      <c r="L221" s="1">
        <v>28</v>
      </c>
      <c r="M221" s="1"/>
      <c r="N221" s="1"/>
      <c r="O221" s="1"/>
      <c r="P221" s="1"/>
      <c r="Q221" s="1"/>
      <c r="R221" s="1"/>
      <c r="S221" s="1">
        <v>56</v>
      </c>
      <c r="T221" s="1">
        <v>56</v>
      </c>
      <c r="U221" s="3">
        <v>56</v>
      </c>
      <c r="V221" s="4">
        <f t="shared" si="6"/>
        <v>0</v>
      </c>
      <c r="W221" s="2">
        <f>VLOOKUP(D221,'DSD_2024-25'!C:H,6,FALSE)</f>
        <v>54</v>
      </c>
      <c r="X221" s="3"/>
      <c r="Y221" s="1" t="s">
        <v>1276</v>
      </c>
      <c r="Z221" s="1"/>
      <c r="AA221" s="1" t="s">
        <v>879</v>
      </c>
      <c r="AB221" s="3" t="s">
        <v>879</v>
      </c>
      <c r="AC221" s="4" t="str">
        <f t="shared" si="7"/>
        <v>---</v>
      </c>
      <c r="AD221" s="3"/>
    </row>
    <row r="222" spans="1:30">
      <c r="A222" t="s">
        <v>16</v>
      </c>
      <c r="B222" t="s">
        <v>1333</v>
      </c>
      <c r="D222" t="s">
        <v>669</v>
      </c>
      <c r="E222" t="s">
        <v>1305</v>
      </c>
      <c r="F222">
        <v>2</v>
      </c>
      <c r="G222">
        <v>1</v>
      </c>
      <c r="H222">
        <v>1.5</v>
      </c>
      <c r="I222" t="s">
        <v>670</v>
      </c>
      <c r="J222">
        <v>40</v>
      </c>
      <c r="S222">
        <v>14</v>
      </c>
      <c r="T222">
        <v>14</v>
      </c>
      <c r="U222" s="3">
        <v>0</v>
      </c>
      <c r="V222" s="2">
        <f t="shared" si="6"/>
        <v>-14</v>
      </c>
      <c r="W222" s="2">
        <f>VLOOKUP(D222,'DSD_2024-25'!C:H,6,FALSE)</f>
        <v>0</v>
      </c>
      <c r="X222" s="3"/>
      <c r="Y222" t="s">
        <v>721</v>
      </c>
      <c r="AA222" t="s">
        <v>1289</v>
      </c>
      <c r="AB222" s="3" t="s">
        <v>1289</v>
      </c>
      <c r="AC222" s="2" t="str">
        <f t="shared" si="7"/>
        <v>---</v>
      </c>
      <c r="AD222" s="3"/>
    </row>
    <row r="223" spans="1:30">
      <c r="A223" s="1" t="s">
        <v>8</v>
      </c>
      <c r="B223" s="1" t="s">
        <v>1344</v>
      </c>
      <c r="C223" s="1"/>
      <c r="D223" s="1" t="s">
        <v>671</v>
      </c>
      <c r="E223" s="1"/>
      <c r="F223" s="1" t="s">
        <v>10</v>
      </c>
      <c r="G223" s="1" t="s">
        <v>11</v>
      </c>
      <c r="H223" s="1">
        <v>6</v>
      </c>
      <c r="I223" s="1" t="s">
        <v>672</v>
      </c>
      <c r="J223" s="1">
        <v>160</v>
      </c>
      <c r="K223" s="1"/>
      <c r="L223" s="1">
        <v>26</v>
      </c>
      <c r="M223" s="1"/>
      <c r="N223" s="1"/>
      <c r="O223" s="1"/>
      <c r="P223" s="1"/>
      <c r="Q223" s="1"/>
      <c r="R223" s="1"/>
      <c r="S223" s="1"/>
      <c r="T223" s="1"/>
      <c r="U223" s="3"/>
      <c r="V223" s="4">
        <f t="shared" si="6"/>
        <v>0</v>
      </c>
      <c r="W223" s="2">
        <f>VLOOKUP(D223,'DSD_2024-25'!C:H,6,FALSE)</f>
        <v>0</v>
      </c>
      <c r="X223" s="3"/>
      <c r="Y223" s="1"/>
      <c r="Z223" s="1"/>
      <c r="AA223" s="1"/>
      <c r="AB223" s="3"/>
      <c r="AC223" s="4" t="str">
        <f t="shared" si="7"/>
        <v>---</v>
      </c>
      <c r="AD223" s="3"/>
    </row>
    <row r="224" spans="1:30">
      <c r="A224" t="s">
        <v>8</v>
      </c>
      <c r="B224" t="s">
        <v>1344</v>
      </c>
      <c r="D224" t="s">
        <v>673</v>
      </c>
      <c r="F224" t="s">
        <v>10</v>
      </c>
      <c r="G224" t="s">
        <v>10</v>
      </c>
      <c r="H224">
        <v>6</v>
      </c>
      <c r="I224" t="s">
        <v>674</v>
      </c>
      <c r="J224">
        <v>160</v>
      </c>
      <c r="L224">
        <v>26</v>
      </c>
      <c r="U224" s="3"/>
      <c r="V224" s="2">
        <f t="shared" si="6"/>
        <v>0</v>
      </c>
      <c r="W224" s="2">
        <f>VLOOKUP(D224,'DSD_2024-25'!C:H,6,FALSE)</f>
        <v>0</v>
      </c>
      <c r="X224" s="3"/>
      <c r="AB224" s="3"/>
      <c r="AC224" s="2" t="str">
        <f t="shared" si="7"/>
        <v>---</v>
      </c>
      <c r="AD224" s="3"/>
    </row>
    <row r="225" spans="1:30">
      <c r="A225" s="1" t="s">
        <v>34</v>
      </c>
      <c r="B225" s="1" t="s">
        <v>1297</v>
      </c>
      <c r="C225" s="1"/>
      <c r="D225" s="1" t="s">
        <v>675</v>
      </c>
      <c r="E225" s="1" t="s">
        <v>1275</v>
      </c>
      <c r="F225" s="1">
        <v>2</v>
      </c>
      <c r="G225" s="1">
        <v>1</v>
      </c>
      <c r="H225" s="1">
        <v>6</v>
      </c>
      <c r="I225" s="1" t="s">
        <v>676</v>
      </c>
      <c r="J225" s="1">
        <v>168</v>
      </c>
      <c r="K225" s="1">
        <v>14</v>
      </c>
      <c r="L225" s="1">
        <v>14</v>
      </c>
      <c r="M225" s="1">
        <v>28</v>
      </c>
      <c r="N225" s="1"/>
      <c r="O225" s="1"/>
      <c r="P225" s="1"/>
      <c r="Q225" s="1"/>
      <c r="R225" s="1"/>
      <c r="S225" s="1">
        <v>56</v>
      </c>
      <c r="T225" s="1">
        <v>56</v>
      </c>
      <c r="U225" s="3">
        <v>56</v>
      </c>
      <c r="V225" s="4">
        <f t="shared" si="6"/>
        <v>0</v>
      </c>
      <c r="W225" s="2">
        <f>VLOOKUP(D225,'DSD_2024-25'!C:H,6,FALSE)</f>
        <v>0</v>
      </c>
      <c r="X225" s="3"/>
      <c r="Y225" s="1"/>
      <c r="Z225" s="1"/>
      <c r="AA225" s="1" t="s">
        <v>175</v>
      </c>
      <c r="AB225" s="3" t="s">
        <v>175</v>
      </c>
      <c r="AC225" s="4" t="str">
        <f t="shared" si="7"/>
        <v>---</v>
      </c>
      <c r="AD225" s="3"/>
    </row>
    <row r="226" spans="1:30">
      <c r="A226" t="s">
        <v>8</v>
      </c>
      <c r="D226" t="s">
        <v>677</v>
      </c>
      <c r="F226">
        <v>1</v>
      </c>
      <c r="G226">
        <v>2</v>
      </c>
      <c r="H226">
        <v>6</v>
      </c>
      <c r="I226" t="s">
        <v>678</v>
      </c>
      <c r="U226" s="3"/>
      <c r="V226" s="2">
        <f t="shared" si="6"/>
        <v>0</v>
      </c>
      <c r="W226" s="2">
        <f>VLOOKUP(D226,'DSD_2024-25'!C:H,6,FALSE)</f>
        <v>0</v>
      </c>
      <c r="X226" s="3"/>
      <c r="Y226" t="s">
        <v>1317</v>
      </c>
      <c r="AA226" t="s">
        <v>1289</v>
      </c>
      <c r="AB226" s="3" t="s">
        <v>1289</v>
      </c>
      <c r="AC226" s="2" t="str">
        <f t="shared" si="7"/>
        <v>---</v>
      </c>
      <c r="AD226" s="3"/>
    </row>
    <row r="227" spans="1:30">
      <c r="A227" s="1" t="s">
        <v>8</v>
      </c>
      <c r="B227" s="1"/>
      <c r="C227" s="1" t="s">
        <v>1156</v>
      </c>
      <c r="D227" s="1" t="s">
        <v>679</v>
      </c>
      <c r="E227" s="1" t="s">
        <v>1275</v>
      </c>
      <c r="F227" s="1">
        <v>1</v>
      </c>
      <c r="G227" s="1" t="s">
        <v>21</v>
      </c>
      <c r="H227" s="1">
        <v>6</v>
      </c>
      <c r="I227" s="1" t="s">
        <v>680</v>
      </c>
      <c r="J227" s="1">
        <v>160</v>
      </c>
      <c r="K227" s="1"/>
      <c r="L227" s="1"/>
      <c r="M227" s="1"/>
      <c r="N227" s="1"/>
      <c r="O227" s="1"/>
      <c r="P227" s="1"/>
      <c r="Q227" s="1"/>
      <c r="R227" s="1"/>
      <c r="S227" s="1">
        <v>56</v>
      </c>
      <c r="T227" s="1">
        <v>56</v>
      </c>
      <c r="U227" s="3">
        <v>56</v>
      </c>
      <c r="V227" s="4">
        <f t="shared" si="6"/>
        <v>0</v>
      </c>
      <c r="W227" s="2">
        <f>VLOOKUP(D227,'DSD_2024-25'!C:H,6,FALSE)</f>
        <v>0</v>
      </c>
      <c r="X227" s="3"/>
      <c r="Y227" s="1"/>
      <c r="Z227" s="1"/>
      <c r="AA227" s="1" t="s">
        <v>53</v>
      </c>
      <c r="AB227" s="3" t="s">
        <v>53</v>
      </c>
      <c r="AC227" s="4" t="str">
        <f t="shared" si="7"/>
        <v>---</v>
      </c>
      <c r="AD227" s="3"/>
    </row>
    <row r="228" spans="1:30">
      <c r="A228" t="s">
        <v>34</v>
      </c>
      <c r="B228" t="s">
        <v>1321</v>
      </c>
      <c r="D228" t="s">
        <v>683</v>
      </c>
      <c r="E228" t="s">
        <v>1275</v>
      </c>
      <c r="F228">
        <v>1</v>
      </c>
      <c r="G228">
        <v>1</v>
      </c>
      <c r="H228">
        <v>6</v>
      </c>
      <c r="I228" t="s">
        <v>684</v>
      </c>
      <c r="J228">
        <v>168</v>
      </c>
      <c r="K228">
        <v>28</v>
      </c>
      <c r="M228">
        <v>26</v>
      </c>
      <c r="O228">
        <v>2</v>
      </c>
      <c r="S228">
        <v>56</v>
      </c>
      <c r="T228">
        <v>82</v>
      </c>
      <c r="U228" s="3">
        <v>112</v>
      </c>
      <c r="V228" s="2">
        <f t="shared" si="6"/>
        <v>30</v>
      </c>
      <c r="W228" s="2">
        <f>VLOOKUP(D228,'DSD_2024-25'!C:H,6,FALSE)</f>
        <v>30</v>
      </c>
      <c r="X228" s="3" t="s">
        <v>1424</v>
      </c>
      <c r="AA228" t="s">
        <v>198</v>
      </c>
      <c r="AB228" s="3" t="s">
        <v>198</v>
      </c>
      <c r="AC228" s="2" t="str">
        <f t="shared" si="7"/>
        <v>---</v>
      </c>
      <c r="AD228" s="3"/>
    </row>
    <row r="229" spans="1:30">
      <c r="A229" s="1" t="s">
        <v>16</v>
      </c>
      <c r="B229" s="1" t="s">
        <v>1337</v>
      </c>
      <c r="C229" s="1"/>
      <c r="D229" s="1" t="s">
        <v>686</v>
      </c>
      <c r="E229" s="1" t="s">
        <v>1275</v>
      </c>
      <c r="F229" s="1">
        <v>1</v>
      </c>
      <c r="G229" s="1">
        <v>1</v>
      </c>
      <c r="H229" s="1">
        <v>6</v>
      </c>
      <c r="I229" s="1" t="s">
        <v>687</v>
      </c>
      <c r="J229" s="1">
        <v>168</v>
      </c>
      <c r="K229" s="1">
        <v>21</v>
      </c>
      <c r="L229" s="1"/>
      <c r="M229" s="1">
        <v>35</v>
      </c>
      <c r="N229" s="1"/>
      <c r="O229" s="1"/>
      <c r="P229" s="1"/>
      <c r="Q229" s="1"/>
      <c r="R229" s="1"/>
      <c r="S229" s="1">
        <v>56</v>
      </c>
      <c r="T229" s="1">
        <v>70</v>
      </c>
      <c r="U229" s="9">
        <v>56</v>
      </c>
      <c r="V229" s="4">
        <f t="shared" si="6"/>
        <v>-14</v>
      </c>
      <c r="W229" s="2">
        <f>VLOOKUP(D229,'DSD_2024-25'!C:H,6,FALSE)</f>
        <v>0</v>
      </c>
      <c r="X229" s="3"/>
      <c r="Y229" s="1"/>
      <c r="Z229" s="1"/>
      <c r="AA229" s="1" t="s">
        <v>405</v>
      </c>
      <c r="AB229" s="3" t="s">
        <v>405</v>
      </c>
      <c r="AC229" s="4" t="str">
        <f t="shared" si="7"/>
        <v>---</v>
      </c>
      <c r="AD229" s="3"/>
    </row>
    <row r="230" spans="1:30">
      <c r="A230" t="s">
        <v>34</v>
      </c>
      <c r="B230" t="s">
        <v>1301</v>
      </c>
      <c r="D230" t="s">
        <v>689</v>
      </c>
      <c r="E230" t="s">
        <v>1275</v>
      </c>
      <c r="F230">
        <v>2</v>
      </c>
      <c r="G230">
        <v>1</v>
      </c>
      <c r="H230">
        <v>6</v>
      </c>
      <c r="I230" t="s">
        <v>690</v>
      </c>
      <c r="J230">
        <v>168</v>
      </c>
      <c r="K230">
        <v>28</v>
      </c>
      <c r="M230">
        <v>28</v>
      </c>
      <c r="S230">
        <v>56</v>
      </c>
      <c r="T230">
        <v>84</v>
      </c>
      <c r="U230" s="3">
        <v>84</v>
      </c>
      <c r="V230" s="2">
        <f t="shared" si="6"/>
        <v>0</v>
      </c>
      <c r="W230" s="2">
        <f>VLOOKUP(D230,'DSD_2024-25'!C:H,6,FALSE)</f>
        <v>56</v>
      </c>
      <c r="X230" s="3"/>
      <c r="AA230" t="s">
        <v>405</v>
      </c>
      <c r="AB230" s="3" t="s">
        <v>405</v>
      </c>
      <c r="AC230" s="2" t="str">
        <f t="shared" si="7"/>
        <v>---</v>
      </c>
      <c r="AD230" s="3"/>
    </row>
    <row r="231" spans="1:30">
      <c r="A231" s="1" t="s">
        <v>16</v>
      </c>
      <c r="B231" s="1" t="s">
        <v>1292</v>
      </c>
      <c r="C231" s="1"/>
      <c r="D231" s="1" t="s">
        <v>692</v>
      </c>
      <c r="E231" s="1" t="s">
        <v>1275</v>
      </c>
      <c r="F231" s="1">
        <v>1</v>
      </c>
      <c r="G231" s="1">
        <v>1</v>
      </c>
      <c r="H231" s="1">
        <v>4</v>
      </c>
      <c r="I231" s="1" t="s">
        <v>693</v>
      </c>
      <c r="J231" s="1">
        <v>112</v>
      </c>
      <c r="K231" s="1">
        <v>21</v>
      </c>
      <c r="L231" s="1">
        <v>14</v>
      </c>
      <c r="M231" s="1">
        <v>14</v>
      </c>
      <c r="N231" s="1"/>
      <c r="O231" s="1"/>
      <c r="P231" s="1"/>
      <c r="Q231" s="1"/>
      <c r="R231" s="1"/>
      <c r="S231" s="1">
        <v>49</v>
      </c>
      <c r="T231" s="1">
        <v>35</v>
      </c>
      <c r="U231" s="3">
        <v>35</v>
      </c>
      <c r="V231" s="4">
        <f t="shared" si="6"/>
        <v>0</v>
      </c>
      <c r="W231" s="2">
        <f>VLOOKUP(D231,'DSD_2024-25'!C:H,6,FALSE)</f>
        <v>0</v>
      </c>
      <c r="X231" s="3"/>
      <c r="Y231" s="1" t="s">
        <v>1276</v>
      </c>
      <c r="Z231" s="1"/>
      <c r="AA231" s="1" t="s">
        <v>405</v>
      </c>
      <c r="AB231" s="3" t="s">
        <v>405</v>
      </c>
      <c r="AC231" s="4" t="str">
        <f t="shared" si="7"/>
        <v>---</v>
      </c>
      <c r="AD231" s="3"/>
    </row>
    <row r="232" spans="1:30">
      <c r="A232" t="s">
        <v>16</v>
      </c>
      <c r="C232" t="s">
        <v>1288</v>
      </c>
      <c r="D232" t="s">
        <v>694</v>
      </c>
      <c r="E232" t="s">
        <v>1305</v>
      </c>
      <c r="F232">
        <v>1</v>
      </c>
      <c r="G232">
        <v>1</v>
      </c>
      <c r="H232">
        <v>6</v>
      </c>
      <c r="I232" t="s">
        <v>695</v>
      </c>
      <c r="J232">
        <v>168</v>
      </c>
      <c r="K232">
        <v>21</v>
      </c>
      <c r="M232">
        <v>35</v>
      </c>
      <c r="S232">
        <v>56</v>
      </c>
      <c r="T232">
        <v>56</v>
      </c>
      <c r="U232" s="3">
        <v>0</v>
      </c>
      <c r="V232" s="2">
        <f t="shared" si="6"/>
        <v>-56</v>
      </c>
      <c r="W232" s="2">
        <f>VLOOKUP(D232,'DSD_2024-25'!C:H,6,FALSE)</f>
        <v>0</v>
      </c>
      <c r="X232" s="3"/>
      <c r="Y232" t="s">
        <v>1311</v>
      </c>
      <c r="AA232" t="s">
        <v>1289</v>
      </c>
      <c r="AB232" s="3" t="s">
        <v>1289</v>
      </c>
      <c r="AC232" s="2" t="str">
        <f t="shared" si="7"/>
        <v>---</v>
      </c>
      <c r="AD232" s="3"/>
    </row>
    <row r="233" spans="1:30">
      <c r="A233" s="1" t="s">
        <v>16</v>
      </c>
      <c r="B233" s="1"/>
      <c r="C233" s="1" t="s">
        <v>1309</v>
      </c>
      <c r="D233" s="1" t="s">
        <v>696</v>
      </c>
      <c r="E233" s="1" t="s">
        <v>1305</v>
      </c>
      <c r="F233" s="1">
        <v>1</v>
      </c>
      <c r="G233" s="1">
        <v>2</v>
      </c>
      <c r="H233" s="1">
        <v>6</v>
      </c>
      <c r="I233" s="1" t="s">
        <v>697</v>
      </c>
      <c r="J233" s="1">
        <v>168</v>
      </c>
      <c r="K233" s="1"/>
      <c r="L233" s="1">
        <v>42</v>
      </c>
      <c r="M233" s="1"/>
      <c r="N233" s="1"/>
      <c r="O233" s="1"/>
      <c r="P233" s="1"/>
      <c r="Q233" s="1"/>
      <c r="R233" s="1"/>
      <c r="S233" s="1">
        <v>42</v>
      </c>
      <c r="T233" s="1">
        <v>42</v>
      </c>
      <c r="U233" s="3">
        <v>0</v>
      </c>
      <c r="V233" s="4">
        <f t="shared" si="6"/>
        <v>-42</v>
      </c>
      <c r="W233" s="2">
        <f>VLOOKUP(D233,'DSD_2024-25'!C:H,6,FALSE)</f>
        <v>0</v>
      </c>
      <c r="X233" s="3"/>
      <c r="Y233" s="1" t="s">
        <v>1425</v>
      </c>
      <c r="Z233" s="1"/>
      <c r="AA233" s="1" t="s">
        <v>1289</v>
      </c>
      <c r="AB233" s="3" t="s">
        <v>1289</v>
      </c>
      <c r="AC233" s="4" t="str">
        <f t="shared" si="7"/>
        <v>---</v>
      </c>
      <c r="AD233" s="3"/>
    </row>
    <row r="234" spans="1:30">
      <c r="A234" t="s">
        <v>16</v>
      </c>
      <c r="B234" t="s">
        <v>1345</v>
      </c>
      <c r="D234" t="s">
        <v>698</v>
      </c>
      <c r="E234" t="s">
        <v>1275</v>
      </c>
      <c r="F234">
        <v>1</v>
      </c>
      <c r="G234">
        <v>2</v>
      </c>
      <c r="H234">
        <v>6</v>
      </c>
      <c r="I234" t="s">
        <v>699</v>
      </c>
      <c r="J234">
        <v>160</v>
      </c>
      <c r="L234">
        <v>56</v>
      </c>
      <c r="S234">
        <v>56</v>
      </c>
      <c r="T234">
        <v>56</v>
      </c>
      <c r="U234" s="3">
        <v>56</v>
      </c>
      <c r="V234" s="2">
        <f t="shared" si="6"/>
        <v>0</v>
      </c>
      <c r="W234" s="2">
        <f>VLOOKUP(D234,'DSD_2024-25'!C:H,6,FALSE)</f>
        <v>0</v>
      </c>
      <c r="X234" s="3"/>
      <c r="AA234" t="s">
        <v>99</v>
      </c>
      <c r="AB234" s="3" t="s">
        <v>99</v>
      </c>
      <c r="AC234" s="2" t="str">
        <f t="shared" si="7"/>
        <v>---</v>
      </c>
      <c r="AD234" s="3"/>
    </row>
    <row r="235" spans="1:30">
      <c r="A235" s="1" t="s">
        <v>16</v>
      </c>
      <c r="B235" s="1"/>
      <c r="C235" s="1" t="s">
        <v>1303</v>
      </c>
      <c r="D235" s="1" t="s">
        <v>700</v>
      </c>
      <c r="E235" s="1" t="s">
        <v>1275</v>
      </c>
      <c r="F235" s="1">
        <v>1</v>
      </c>
      <c r="G235" s="1">
        <v>1</v>
      </c>
      <c r="H235" s="1">
        <v>6</v>
      </c>
      <c r="I235" s="1" t="s">
        <v>701</v>
      </c>
      <c r="J235" s="1">
        <v>168</v>
      </c>
      <c r="K235" s="1">
        <v>42</v>
      </c>
      <c r="L235" s="1"/>
      <c r="M235" s="1">
        <v>28</v>
      </c>
      <c r="N235" s="1"/>
      <c r="O235" s="1"/>
      <c r="P235" s="1"/>
      <c r="Q235" s="1">
        <v>14</v>
      </c>
      <c r="R235" s="1"/>
      <c r="S235" s="1">
        <v>84</v>
      </c>
      <c r="T235" s="1">
        <v>70</v>
      </c>
      <c r="U235" s="3">
        <v>0</v>
      </c>
      <c r="V235" s="4">
        <f t="shared" si="6"/>
        <v>-70</v>
      </c>
      <c r="W235" s="2">
        <f>VLOOKUP(D235,'DSD_2024-25'!C:H,6,FALSE)</f>
        <v>0</v>
      </c>
      <c r="X235" s="3" t="s">
        <v>1426</v>
      </c>
      <c r="Y235" s="1" t="s">
        <v>1402</v>
      </c>
      <c r="Z235" s="1"/>
      <c r="AA235" s="1" t="s">
        <v>99</v>
      </c>
      <c r="AB235" s="3" t="s">
        <v>99</v>
      </c>
      <c r="AC235" s="4" t="str">
        <f t="shared" si="7"/>
        <v>---</v>
      </c>
      <c r="AD235" s="3"/>
    </row>
    <row r="236" spans="1:30">
      <c r="A236" t="s">
        <v>16</v>
      </c>
      <c r="B236" t="s">
        <v>1312</v>
      </c>
      <c r="C236" t="s">
        <v>1303</v>
      </c>
      <c r="D236" t="s">
        <v>703</v>
      </c>
      <c r="E236" t="s">
        <v>1275</v>
      </c>
      <c r="F236" t="s">
        <v>21</v>
      </c>
      <c r="G236">
        <v>1</v>
      </c>
      <c r="H236">
        <v>6</v>
      </c>
      <c r="I236" t="s">
        <v>704</v>
      </c>
      <c r="J236">
        <v>168</v>
      </c>
      <c r="K236">
        <v>28</v>
      </c>
      <c r="M236">
        <v>28</v>
      </c>
      <c r="S236">
        <v>56</v>
      </c>
      <c r="T236">
        <v>56</v>
      </c>
      <c r="U236" s="3">
        <v>56</v>
      </c>
      <c r="V236" s="2">
        <f t="shared" si="6"/>
        <v>0</v>
      </c>
      <c r="W236" s="2">
        <f>VLOOKUP(D236,'DSD_2024-25'!C:H,6,FALSE)</f>
        <v>0</v>
      </c>
      <c r="X236" s="3"/>
      <c r="AA236" t="s">
        <v>320</v>
      </c>
      <c r="AB236" s="3" t="s">
        <v>320</v>
      </c>
      <c r="AC236" s="2" t="str">
        <f t="shared" si="7"/>
        <v>---</v>
      </c>
      <c r="AD236" s="3"/>
    </row>
    <row r="237" spans="1:30">
      <c r="A237" s="1" t="s">
        <v>8</v>
      </c>
      <c r="B237" s="1"/>
      <c r="C237" s="1" t="s">
        <v>1156</v>
      </c>
      <c r="D237" s="1" t="s">
        <v>705</v>
      </c>
      <c r="E237" s="1" t="s">
        <v>1275</v>
      </c>
      <c r="F237" s="1">
        <v>1</v>
      </c>
      <c r="G237" s="1" t="s">
        <v>21</v>
      </c>
      <c r="H237" s="1">
        <v>6</v>
      </c>
      <c r="I237" s="1" t="s">
        <v>706</v>
      </c>
      <c r="J237" s="1">
        <v>160</v>
      </c>
      <c r="K237" s="1"/>
      <c r="L237" s="1"/>
      <c r="M237" s="1"/>
      <c r="N237" s="1"/>
      <c r="O237" s="1"/>
      <c r="P237" s="1"/>
      <c r="Q237" s="1"/>
      <c r="R237" s="1"/>
      <c r="S237" s="1">
        <v>56</v>
      </c>
      <c r="T237" s="1">
        <v>56</v>
      </c>
      <c r="U237" s="3">
        <v>56</v>
      </c>
      <c r="V237" s="4">
        <f t="shared" si="6"/>
        <v>0</v>
      </c>
      <c r="W237" s="2">
        <f>VLOOKUP(D237,'DSD_2024-25'!C:H,6,FALSE)</f>
        <v>0</v>
      </c>
      <c r="X237" s="3"/>
      <c r="Y237" s="1"/>
      <c r="Z237" s="1"/>
      <c r="AA237" s="1" t="s">
        <v>422</v>
      </c>
      <c r="AB237" s="3" t="s">
        <v>422</v>
      </c>
      <c r="AC237" s="4" t="str">
        <f t="shared" si="7"/>
        <v>---</v>
      </c>
      <c r="AD237" s="3"/>
    </row>
    <row r="238" spans="1:30">
      <c r="A238" t="s">
        <v>34</v>
      </c>
      <c r="B238" t="s">
        <v>1325</v>
      </c>
      <c r="D238" t="s">
        <v>709</v>
      </c>
      <c r="E238" t="s">
        <v>1275</v>
      </c>
      <c r="F238">
        <v>3</v>
      </c>
      <c r="G238">
        <v>1</v>
      </c>
      <c r="H238">
        <v>3</v>
      </c>
      <c r="I238" t="s">
        <v>710</v>
      </c>
      <c r="J238">
        <v>84</v>
      </c>
      <c r="K238">
        <v>14</v>
      </c>
      <c r="L238">
        <v>14</v>
      </c>
      <c r="S238">
        <v>28</v>
      </c>
      <c r="T238">
        <v>28</v>
      </c>
      <c r="U238" s="3">
        <v>28</v>
      </c>
      <c r="V238" s="2">
        <f t="shared" si="6"/>
        <v>0</v>
      </c>
      <c r="W238" s="2">
        <f>VLOOKUP(D238,'DSD_2024-25'!C:H,6,FALSE)</f>
        <v>0</v>
      </c>
      <c r="X238" s="3"/>
      <c r="Y238" t="s">
        <v>1296</v>
      </c>
      <c r="AA238" t="s">
        <v>610</v>
      </c>
      <c r="AB238" s="3" t="s">
        <v>610</v>
      </c>
      <c r="AC238" s="2" t="str">
        <f t="shared" si="7"/>
        <v>---</v>
      </c>
      <c r="AD238" s="3"/>
    </row>
    <row r="239" spans="1:30">
      <c r="A239" s="1" t="s">
        <v>16</v>
      </c>
      <c r="B239" s="1" t="s">
        <v>1333</v>
      </c>
      <c r="C239" s="1"/>
      <c r="D239" s="1" t="s">
        <v>711</v>
      </c>
      <c r="E239" s="1" t="s">
        <v>1305</v>
      </c>
      <c r="F239" s="1">
        <v>1</v>
      </c>
      <c r="G239" s="1">
        <v>2</v>
      </c>
      <c r="H239" s="1">
        <v>3</v>
      </c>
      <c r="I239" s="1" t="s">
        <v>712</v>
      </c>
      <c r="J239" s="1">
        <v>80</v>
      </c>
      <c r="K239" s="1"/>
      <c r="L239" s="1"/>
      <c r="M239" s="1"/>
      <c r="N239" s="1"/>
      <c r="O239" s="1"/>
      <c r="P239" s="1"/>
      <c r="Q239" s="1"/>
      <c r="R239" s="1"/>
      <c r="S239" s="1">
        <v>28</v>
      </c>
      <c r="T239" s="1">
        <v>28</v>
      </c>
      <c r="U239" s="3">
        <v>0</v>
      </c>
      <c r="V239" s="4">
        <f t="shared" si="6"/>
        <v>-28</v>
      </c>
      <c r="W239" s="2">
        <f>VLOOKUP(D239,'DSD_2024-25'!C:H,6,FALSE)</f>
        <v>0</v>
      </c>
      <c r="X239" s="3"/>
      <c r="Y239" s="1" t="s">
        <v>721</v>
      </c>
      <c r="Z239" s="1"/>
      <c r="AA239" s="1" t="s">
        <v>1289</v>
      </c>
      <c r="AB239" s="3" t="s">
        <v>1289</v>
      </c>
      <c r="AC239" s="4" t="str">
        <f t="shared" si="7"/>
        <v>---</v>
      </c>
      <c r="AD239" s="3"/>
    </row>
    <row r="240" spans="1:30">
      <c r="A240" t="s">
        <v>16</v>
      </c>
      <c r="C240" t="s">
        <v>1403</v>
      </c>
      <c r="D240" t="s">
        <v>713</v>
      </c>
      <c r="E240" t="s">
        <v>1305</v>
      </c>
      <c r="F240">
        <v>1</v>
      </c>
      <c r="G240">
        <v>2</v>
      </c>
      <c r="H240">
        <v>6</v>
      </c>
      <c r="I240" t="s">
        <v>714</v>
      </c>
      <c r="J240">
        <v>168</v>
      </c>
      <c r="L240">
        <v>56</v>
      </c>
      <c r="S240">
        <v>56</v>
      </c>
      <c r="T240">
        <v>56</v>
      </c>
      <c r="U240" s="3">
        <v>0</v>
      </c>
      <c r="V240" s="2">
        <f t="shared" si="6"/>
        <v>-56</v>
      </c>
      <c r="W240" s="2">
        <f>VLOOKUP(D240,'DSD_2024-25'!C:H,6,FALSE)</f>
        <v>0</v>
      </c>
      <c r="X240" s="3"/>
      <c r="Y240" t="s">
        <v>1351</v>
      </c>
      <c r="AA240" t="s">
        <v>1289</v>
      </c>
      <c r="AB240" s="3" t="s">
        <v>1289</v>
      </c>
      <c r="AC240" s="2" t="str">
        <f t="shared" si="7"/>
        <v>---</v>
      </c>
      <c r="AD240" s="3"/>
    </row>
    <row r="241" spans="1:30">
      <c r="A241" s="1" t="s">
        <v>16</v>
      </c>
      <c r="B241" s="1" t="s">
        <v>1345</v>
      </c>
      <c r="C241" s="1"/>
      <c r="D241" s="1" t="s">
        <v>715</v>
      </c>
      <c r="E241" s="1" t="s">
        <v>1275</v>
      </c>
      <c r="F241" s="1">
        <v>1</v>
      </c>
      <c r="G241" s="1">
        <v>2</v>
      </c>
      <c r="H241" s="1">
        <v>6</v>
      </c>
      <c r="I241" s="1" t="s">
        <v>716</v>
      </c>
      <c r="J241" s="1">
        <v>160</v>
      </c>
      <c r="K241" s="1"/>
      <c r="L241" s="1"/>
      <c r="M241" s="1"/>
      <c r="N241" s="1"/>
      <c r="O241" s="1"/>
      <c r="P241" s="1"/>
      <c r="Q241" s="1"/>
      <c r="R241" s="1"/>
      <c r="S241" s="1">
        <v>15</v>
      </c>
      <c r="T241" s="1">
        <v>15</v>
      </c>
      <c r="U241" s="3">
        <v>56</v>
      </c>
      <c r="V241" s="4">
        <f t="shared" si="6"/>
        <v>41</v>
      </c>
      <c r="W241" s="2">
        <f>VLOOKUP(D241,'DSD_2024-25'!C:H,6,FALSE)</f>
        <v>0</v>
      </c>
      <c r="X241" s="3" t="s">
        <v>1427</v>
      </c>
      <c r="Y241" s="1" t="s">
        <v>1276</v>
      </c>
      <c r="Z241" s="1"/>
      <c r="AA241" s="1" t="s">
        <v>101</v>
      </c>
      <c r="AB241" s="3" t="s">
        <v>101</v>
      </c>
      <c r="AC241" s="4" t="str">
        <f t="shared" si="7"/>
        <v>---</v>
      </c>
      <c r="AD241" s="3"/>
    </row>
    <row r="242" spans="1:30">
      <c r="A242" t="s">
        <v>34</v>
      </c>
      <c r="B242" t="s">
        <v>1283</v>
      </c>
      <c r="D242" t="s">
        <v>719</v>
      </c>
      <c r="E242" t="s">
        <v>1275</v>
      </c>
      <c r="F242">
        <v>1</v>
      </c>
      <c r="G242">
        <v>2</v>
      </c>
      <c r="H242">
        <v>3</v>
      </c>
      <c r="I242" t="s">
        <v>720</v>
      </c>
      <c r="J242">
        <v>84</v>
      </c>
      <c r="K242">
        <v>14</v>
      </c>
      <c r="L242">
        <v>14</v>
      </c>
      <c r="S242">
        <v>28</v>
      </c>
      <c r="T242">
        <v>28</v>
      </c>
      <c r="U242" s="3">
        <v>28</v>
      </c>
      <c r="V242" s="2">
        <f t="shared" si="6"/>
        <v>0</v>
      </c>
      <c r="W242" s="2">
        <f>VLOOKUP(D242,'DSD_2024-25'!C:H,6,FALSE)</f>
        <v>8</v>
      </c>
      <c r="X242" s="3"/>
      <c r="Y242" t="s">
        <v>1296</v>
      </c>
      <c r="AA242" t="s">
        <v>649</v>
      </c>
      <c r="AB242" s="3" t="s">
        <v>649</v>
      </c>
      <c r="AC242" s="2" t="str">
        <f t="shared" si="7"/>
        <v>---</v>
      </c>
      <c r="AD242" s="3"/>
    </row>
    <row r="243" spans="1:30">
      <c r="A243" s="1" t="s">
        <v>34</v>
      </c>
      <c r="B243" s="1" t="s">
        <v>1284</v>
      </c>
      <c r="C243" s="1"/>
      <c r="D243" s="1" t="s">
        <v>722</v>
      </c>
      <c r="E243" s="1" t="s">
        <v>1275</v>
      </c>
      <c r="F243" s="1">
        <v>3</v>
      </c>
      <c r="G243" s="1">
        <v>1</v>
      </c>
      <c r="H243" s="1">
        <v>3</v>
      </c>
      <c r="I243" s="1" t="s">
        <v>723</v>
      </c>
      <c r="J243" s="1">
        <v>84</v>
      </c>
      <c r="K243" s="1">
        <v>7</v>
      </c>
      <c r="L243" s="1">
        <v>17</v>
      </c>
      <c r="M243" s="1"/>
      <c r="N243" s="1">
        <v>4</v>
      </c>
      <c r="O243" s="1"/>
      <c r="P243" s="1"/>
      <c r="Q243" s="1"/>
      <c r="R243" s="1"/>
      <c r="S243" s="1">
        <v>28</v>
      </c>
      <c r="T243" s="1">
        <v>42</v>
      </c>
      <c r="U243" s="8">
        <v>49</v>
      </c>
      <c r="V243" s="4">
        <f t="shared" si="6"/>
        <v>7</v>
      </c>
      <c r="W243" s="2">
        <f>VLOOKUP(D243,'DSD_2024-25'!C:H,6,FALSE)</f>
        <v>0</v>
      </c>
      <c r="X243" s="3" t="s">
        <v>1428</v>
      </c>
      <c r="Y243" s="1" t="s">
        <v>1296</v>
      </c>
      <c r="Z243" s="1"/>
      <c r="AA243" s="1" t="s">
        <v>27</v>
      </c>
      <c r="AB243" s="3" t="s">
        <v>27</v>
      </c>
      <c r="AC243" s="4" t="str">
        <f t="shared" si="7"/>
        <v>---</v>
      </c>
      <c r="AD243" s="3"/>
    </row>
    <row r="244" spans="1:30">
      <c r="A244" t="s">
        <v>16</v>
      </c>
      <c r="B244" t="s">
        <v>1292</v>
      </c>
      <c r="D244" t="s">
        <v>724</v>
      </c>
      <c r="E244" t="s">
        <v>1275</v>
      </c>
      <c r="F244">
        <v>1</v>
      </c>
      <c r="G244">
        <v>2</v>
      </c>
      <c r="H244">
        <v>2</v>
      </c>
      <c r="I244" t="s">
        <v>725</v>
      </c>
      <c r="J244">
        <v>56</v>
      </c>
      <c r="K244">
        <v>14</v>
      </c>
      <c r="L244">
        <v>7</v>
      </c>
      <c r="S244">
        <v>21</v>
      </c>
      <c r="T244">
        <v>21</v>
      </c>
      <c r="U244" s="3">
        <v>21</v>
      </c>
      <c r="V244" s="2">
        <f t="shared" si="6"/>
        <v>0</v>
      </c>
      <c r="W244" s="2">
        <f>VLOOKUP(D244,'DSD_2024-25'!C:H,6,FALSE)</f>
        <v>0</v>
      </c>
      <c r="X244" s="3"/>
      <c r="Y244" t="s">
        <v>1276</v>
      </c>
      <c r="AA244" t="s">
        <v>398</v>
      </c>
      <c r="AB244" s="3" t="s">
        <v>398</v>
      </c>
      <c r="AC244" s="2" t="str">
        <f t="shared" si="7"/>
        <v>---</v>
      </c>
      <c r="AD244" s="3"/>
    </row>
    <row r="245" spans="1:30">
      <c r="A245" s="1" t="s">
        <v>34</v>
      </c>
      <c r="B245" s="1" t="s">
        <v>1283</v>
      </c>
      <c r="C245" s="1"/>
      <c r="D245" s="1" t="s">
        <v>726</v>
      </c>
      <c r="E245" s="1" t="s">
        <v>1275</v>
      </c>
      <c r="F245" s="1">
        <v>2</v>
      </c>
      <c r="G245" s="1">
        <v>1</v>
      </c>
      <c r="H245" s="1">
        <v>6</v>
      </c>
      <c r="I245" s="1" t="s">
        <v>727</v>
      </c>
      <c r="J245" s="1">
        <v>168</v>
      </c>
      <c r="K245" s="1">
        <v>35</v>
      </c>
      <c r="L245" s="1">
        <v>21</v>
      </c>
      <c r="M245" s="1"/>
      <c r="N245" s="1"/>
      <c r="O245" s="1"/>
      <c r="P245" s="1"/>
      <c r="Q245" s="1"/>
      <c r="R245" s="1"/>
      <c r="S245" s="1">
        <v>56</v>
      </c>
      <c r="T245" s="1">
        <v>56</v>
      </c>
      <c r="U245" s="3">
        <v>56</v>
      </c>
      <c r="V245" s="4">
        <f t="shared" si="6"/>
        <v>0</v>
      </c>
      <c r="W245" s="2">
        <f>VLOOKUP(D245,'DSD_2024-25'!C:H,6,FALSE)</f>
        <v>0</v>
      </c>
      <c r="X245" s="3"/>
      <c r="Y245" s="1"/>
      <c r="Z245" s="1"/>
      <c r="AA245" s="1" t="s">
        <v>30</v>
      </c>
      <c r="AB245" s="3" t="s">
        <v>30</v>
      </c>
      <c r="AC245" s="4" t="str">
        <f t="shared" si="7"/>
        <v>---</v>
      </c>
      <c r="AD245" s="3"/>
    </row>
    <row r="246" spans="1:30">
      <c r="A246" t="s">
        <v>16</v>
      </c>
      <c r="B246" t="s">
        <v>1333</v>
      </c>
      <c r="D246" t="s">
        <v>728</v>
      </c>
      <c r="E246" t="s">
        <v>1275</v>
      </c>
      <c r="F246">
        <v>1</v>
      </c>
      <c r="G246">
        <v>1</v>
      </c>
      <c r="H246">
        <v>6</v>
      </c>
      <c r="I246" t="s">
        <v>729</v>
      </c>
      <c r="J246">
        <v>168</v>
      </c>
      <c r="S246">
        <v>56</v>
      </c>
      <c r="T246">
        <v>70</v>
      </c>
      <c r="U246" s="3">
        <v>56</v>
      </c>
      <c r="V246" s="2">
        <f t="shared" si="6"/>
        <v>-14</v>
      </c>
      <c r="W246" s="2">
        <f>VLOOKUP(D246,'DSD_2024-25'!C:H,6,FALSE)</f>
        <v>8</v>
      </c>
      <c r="X246" s="3"/>
      <c r="Y246" t="s">
        <v>1276</v>
      </c>
      <c r="AA246" t="s">
        <v>30</v>
      </c>
      <c r="AB246" s="3" t="s">
        <v>30</v>
      </c>
      <c r="AC246" s="2" t="str">
        <f t="shared" si="7"/>
        <v>---</v>
      </c>
      <c r="AD246" s="3"/>
    </row>
    <row r="247" spans="1:30">
      <c r="A247" s="1" t="s">
        <v>34</v>
      </c>
      <c r="B247" s="1" t="s">
        <v>1429</v>
      </c>
      <c r="C247" s="1"/>
      <c r="D247" s="1" t="s">
        <v>731</v>
      </c>
      <c r="E247" s="1" t="s">
        <v>1275</v>
      </c>
      <c r="F247" s="1">
        <v>2</v>
      </c>
      <c r="G247" s="1">
        <v>2</v>
      </c>
      <c r="H247" s="1">
        <v>6</v>
      </c>
      <c r="I247" s="1" t="s">
        <v>732</v>
      </c>
      <c r="J247" s="1">
        <v>168</v>
      </c>
      <c r="K247" s="1">
        <v>21</v>
      </c>
      <c r="L247" s="1">
        <v>10</v>
      </c>
      <c r="M247" s="1">
        <v>20</v>
      </c>
      <c r="N247" s="1">
        <v>5</v>
      </c>
      <c r="O247" s="1"/>
      <c r="P247" s="1"/>
      <c r="Q247" s="1"/>
      <c r="R247" s="1"/>
      <c r="S247" s="1">
        <v>56</v>
      </c>
      <c r="T247" s="1">
        <v>161</v>
      </c>
      <c r="U247" s="3">
        <v>161</v>
      </c>
      <c r="V247" s="4">
        <f t="shared" si="6"/>
        <v>0</v>
      </c>
      <c r="W247" s="2">
        <f>VLOOKUP(D247,'DSD_2024-25'!C:H,6,FALSE)</f>
        <v>0</v>
      </c>
      <c r="X247" s="3"/>
      <c r="Y247" s="1"/>
      <c r="Z247" s="1"/>
      <c r="AA247" s="1" t="s">
        <v>28</v>
      </c>
      <c r="AB247" s="3" t="s">
        <v>28</v>
      </c>
      <c r="AC247" s="4" t="str">
        <f t="shared" si="7"/>
        <v>---</v>
      </c>
      <c r="AD247" s="3"/>
    </row>
    <row r="248" spans="1:30">
      <c r="A248" t="s">
        <v>16</v>
      </c>
      <c r="B248" t="s">
        <v>1333</v>
      </c>
      <c r="D248" t="s">
        <v>733</v>
      </c>
      <c r="E248" t="s">
        <v>1305</v>
      </c>
      <c r="F248">
        <v>1</v>
      </c>
      <c r="G248">
        <v>1</v>
      </c>
      <c r="H248">
        <v>3</v>
      </c>
      <c r="I248" t="s">
        <v>734</v>
      </c>
      <c r="J248">
        <v>80</v>
      </c>
      <c r="S248">
        <v>28</v>
      </c>
      <c r="T248">
        <v>28</v>
      </c>
      <c r="U248" s="3">
        <v>28</v>
      </c>
      <c r="V248" s="2">
        <f t="shared" si="6"/>
        <v>0</v>
      </c>
      <c r="W248" s="2">
        <f>VLOOKUP(D248,'DSD_2024-25'!C:H,6,FALSE)</f>
        <v>20</v>
      </c>
      <c r="X248" s="3"/>
      <c r="Y248" t="s">
        <v>721</v>
      </c>
      <c r="AA248" t="s">
        <v>1289</v>
      </c>
      <c r="AB248" s="3" t="s">
        <v>1289</v>
      </c>
      <c r="AC248" s="2" t="str">
        <f t="shared" si="7"/>
        <v>---</v>
      </c>
      <c r="AD248" s="3"/>
    </row>
    <row r="249" spans="1:30">
      <c r="A249" s="1" t="s">
        <v>16</v>
      </c>
      <c r="B249" s="1" t="s">
        <v>1292</v>
      </c>
      <c r="C249" s="1"/>
      <c r="D249" s="1" t="s">
        <v>735</v>
      </c>
      <c r="E249" s="1" t="s">
        <v>1275</v>
      </c>
      <c r="F249" s="1">
        <v>1</v>
      </c>
      <c r="G249" s="1">
        <v>2</v>
      </c>
      <c r="H249" s="1">
        <v>2.5</v>
      </c>
      <c r="I249" s="1" t="s">
        <v>736</v>
      </c>
      <c r="J249" s="1">
        <v>70</v>
      </c>
      <c r="K249" s="1">
        <v>14</v>
      </c>
      <c r="L249" s="1">
        <v>14</v>
      </c>
      <c r="M249" s="1"/>
      <c r="N249" s="1"/>
      <c r="O249" s="1"/>
      <c r="P249" s="1"/>
      <c r="Q249" s="1"/>
      <c r="R249" s="1"/>
      <c r="S249" s="1">
        <v>28</v>
      </c>
      <c r="T249" s="1">
        <v>28</v>
      </c>
      <c r="U249" s="3">
        <v>28</v>
      </c>
      <c r="V249" s="4">
        <f t="shared" si="6"/>
        <v>0</v>
      </c>
      <c r="W249" s="2">
        <f>VLOOKUP(D249,'DSD_2024-25'!C:H,6,FALSE)</f>
        <v>0</v>
      </c>
      <c r="X249" s="3"/>
      <c r="Y249" s="1" t="s">
        <v>1276</v>
      </c>
      <c r="Z249" s="1"/>
      <c r="AA249" s="1" t="s">
        <v>405</v>
      </c>
      <c r="AB249" s="3" t="s">
        <v>405</v>
      </c>
      <c r="AC249" s="4" t="str">
        <f t="shared" si="7"/>
        <v>---</v>
      </c>
      <c r="AD249" s="3"/>
    </row>
    <row r="250" spans="1:30">
      <c r="A250" t="s">
        <v>8</v>
      </c>
      <c r="D250" t="s">
        <v>737</v>
      </c>
      <c r="F250">
        <v>1</v>
      </c>
      <c r="G250">
        <v>2</v>
      </c>
      <c r="H250">
        <v>6</v>
      </c>
      <c r="I250" t="s">
        <v>738</v>
      </c>
      <c r="U250" s="3"/>
      <c r="V250" s="2">
        <f t="shared" si="6"/>
        <v>0</v>
      </c>
      <c r="W250" s="2">
        <f>VLOOKUP(D250,'DSD_2024-25'!C:H,6,FALSE)</f>
        <v>0</v>
      </c>
      <c r="X250" s="3"/>
      <c r="Y250" t="s">
        <v>1317</v>
      </c>
      <c r="AA250" t="s">
        <v>1430</v>
      </c>
      <c r="AB250" s="3" t="s">
        <v>1430</v>
      </c>
      <c r="AC250" s="2" t="str">
        <f t="shared" si="7"/>
        <v>---</v>
      </c>
      <c r="AD250" s="3"/>
    </row>
    <row r="251" spans="1:30">
      <c r="A251" s="1" t="s">
        <v>16</v>
      </c>
      <c r="B251" s="1"/>
      <c r="C251" s="1" t="s">
        <v>1278</v>
      </c>
      <c r="D251" s="1" t="s">
        <v>739</v>
      </c>
      <c r="E251" s="1" t="s">
        <v>1275</v>
      </c>
      <c r="F251" s="1" t="s">
        <v>21</v>
      </c>
      <c r="G251" s="1">
        <v>2</v>
      </c>
      <c r="H251" s="1">
        <v>6</v>
      </c>
      <c r="I251" s="1" t="s">
        <v>740</v>
      </c>
      <c r="J251" s="1">
        <v>168</v>
      </c>
      <c r="K251" s="1"/>
      <c r="L251" s="1">
        <v>56</v>
      </c>
      <c r="M251" s="1"/>
      <c r="N251" s="1"/>
      <c r="O251" s="1"/>
      <c r="P251" s="1"/>
      <c r="Q251" s="1"/>
      <c r="R251" s="1"/>
      <c r="S251" s="1">
        <v>56</v>
      </c>
      <c r="T251" s="1">
        <v>56</v>
      </c>
      <c r="U251" s="3">
        <v>56</v>
      </c>
      <c r="V251" s="4">
        <f t="shared" si="6"/>
        <v>0</v>
      </c>
      <c r="W251" s="2">
        <f>VLOOKUP(D251,'DSD_2024-25'!C:H,6,FALSE)</f>
        <v>0</v>
      </c>
      <c r="X251" s="3"/>
      <c r="Y251" s="1" t="s">
        <v>1280</v>
      </c>
      <c r="Z251" s="1"/>
      <c r="AA251" s="1" t="s">
        <v>988</v>
      </c>
      <c r="AB251" s="3" t="s">
        <v>988</v>
      </c>
      <c r="AC251" s="4" t="str">
        <f t="shared" si="7"/>
        <v>---</v>
      </c>
      <c r="AD251" s="3"/>
    </row>
    <row r="252" spans="1:30">
      <c r="A252" t="s">
        <v>34</v>
      </c>
      <c r="B252" t="s">
        <v>1325</v>
      </c>
      <c r="D252" t="s">
        <v>745</v>
      </c>
      <c r="E252" t="s">
        <v>1275</v>
      </c>
      <c r="F252">
        <v>2</v>
      </c>
      <c r="G252">
        <v>2</v>
      </c>
      <c r="H252">
        <v>3</v>
      </c>
      <c r="I252" t="s">
        <v>746</v>
      </c>
      <c r="J252">
        <v>84</v>
      </c>
      <c r="K252">
        <v>14</v>
      </c>
      <c r="L252">
        <v>14</v>
      </c>
      <c r="S252">
        <v>28</v>
      </c>
      <c r="T252">
        <v>28</v>
      </c>
      <c r="U252" s="3">
        <v>28</v>
      </c>
      <c r="V252" s="2">
        <f t="shared" si="6"/>
        <v>0</v>
      </c>
      <c r="W252" s="2">
        <f>VLOOKUP(D252,'DSD_2024-25'!C:H,6,FALSE)</f>
        <v>0</v>
      </c>
      <c r="X252" s="3"/>
      <c r="Y252" t="s">
        <v>1296</v>
      </c>
      <c r="AA252" t="s">
        <v>526</v>
      </c>
      <c r="AB252" s="3" t="s">
        <v>526</v>
      </c>
      <c r="AC252" s="2" t="str">
        <f t="shared" si="7"/>
        <v>---</v>
      </c>
      <c r="AD252" s="3"/>
    </row>
    <row r="253" spans="1:30">
      <c r="A253" s="1" t="s">
        <v>16</v>
      </c>
      <c r="B253" s="1" t="s">
        <v>1341</v>
      </c>
      <c r="C253" s="1"/>
      <c r="D253" s="1" t="s">
        <v>747</v>
      </c>
      <c r="E253" s="1" t="s">
        <v>1275</v>
      </c>
      <c r="F253" s="1">
        <v>1</v>
      </c>
      <c r="G253" s="1">
        <v>2</v>
      </c>
      <c r="H253" s="1">
        <v>6</v>
      </c>
      <c r="I253" s="1" t="s">
        <v>748</v>
      </c>
      <c r="J253" s="1">
        <v>168</v>
      </c>
      <c r="K253" s="1">
        <v>28</v>
      </c>
      <c r="L253" s="1"/>
      <c r="M253" s="1">
        <v>28</v>
      </c>
      <c r="N253" s="1"/>
      <c r="O253" s="1"/>
      <c r="P253" s="1"/>
      <c r="Q253" s="1"/>
      <c r="R253" s="1"/>
      <c r="S253" s="1">
        <v>56</v>
      </c>
      <c r="T253" s="1">
        <v>98</v>
      </c>
      <c r="U253" s="3">
        <v>56</v>
      </c>
      <c r="V253" s="4">
        <f t="shared" si="6"/>
        <v>-42</v>
      </c>
      <c r="W253" s="2">
        <f>VLOOKUP(D253,'DSD_2024-25'!C:H,6,FALSE)</f>
        <v>0</v>
      </c>
      <c r="X253" s="3" t="s">
        <v>1431</v>
      </c>
      <c r="Y253" s="1"/>
      <c r="Z253" s="1"/>
      <c r="AA253" s="1" t="s">
        <v>791</v>
      </c>
      <c r="AB253" s="3" t="s">
        <v>86</v>
      </c>
      <c r="AC253" s="4" t="str">
        <f t="shared" si="7"/>
        <v>alterado</v>
      </c>
      <c r="AD253" s="24" t="s">
        <v>1432</v>
      </c>
    </row>
    <row r="254" spans="1:30">
      <c r="A254" t="s">
        <v>16</v>
      </c>
      <c r="B254" t="s">
        <v>1341</v>
      </c>
      <c r="D254" t="s">
        <v>752</v>
      </c>
      <c r="E254" t="s">
        <v>1275</v>
      </c>
      <c r="F254">
        <v>1</v>
      </c>
      <c r="G254">
        <v>1</v>
      </c>
      <c r="H254">
        <v>9</v>
      </c>
      <c r="I254" t="s">
        <v>753</v>
      </c>
      <c r="J254">
        <v>252</v>
      </c>
      <c r="K254">
        <v>28</v>
      </c>
      <c r="M254">
        <v>56</v>
      </c>
      <c r="S254">
        <v>84</v>
      </c>
      <c r="T254">
        <v>98</v>
      </c>
      <c r="U254" s="3">
        <v>98</v>
      </c>
      <c r="V254" s="2">
        <f t="shared" si="6"/>
        <v>0</v>
      </c>
      <c r="W254" s="2">
        <f>VLOOKUP(D254,'DSD_2024-25'!C:H,6,FALSE)</f>
        <v>14</v>
      </c>
      <c r="X254" s="3"/>
      <c r="AA254" t="s">
        <v>86</v>
      </c>
      <c r="AB254" s="3" t="s">
        <v>791</v>
      </c>
      <c r="AC254" s="2" t="str">
        <f t="shared" si="7"/>
        <v>alterado</v>
      </c>
      <c r="AD254" s="24" t="s">
        <v>1433</v>
      </c>
    </row>
    <row r="255" spans="1:30">
      <c r="A255" s="1" t="s">
        <v>16</v>
      </c>
      <c r="B255" s="1"/>
      <c r="C255" s="1" t="s">
        <v>1288</v>
      </c>
      <c r="D255" s="1" t="s">
        <v>757</v>
      </c>
      <c r="E255" s="1" t="s">
        <v>1305</v>
      </c>
      <c r="F255" s="1">
        <v>1</v>
      </c>
      <c r="G255" s="1">
        <v>2</v>
      </c>
      <c r="H255" s="1">
        <v>6</v>
      </c>
      <c r="I255" s="1" t="s">
        <v>758</v>
      </c>
      <c r="J255" s="1">
        <v>168</v>
      </c>
      <c r="K255" s="1"/>
      <c r="L255" s="1">
        <v>56</v>
      </c>
      <c r="M255" s="1"/>
      <c r="N255" s="1"/>
      <c r="O255" s="1"/>
      <c r="P255" s="1"/>
      <c r="Q255" s="1"/>
      <c r="R255" s="1"/>
      <c r="S255" s="1">
        <v>56</v>
      </c>
      <c r="T255" s="1">
        <v>56</v>
      </c>
      <c r="U255" s="3">
        <v>0</v>
      </c>
      <c r="V255" s="4">
        <f t="shared" si="6"/>
        <v>-56</v>
      </c>
      <c r="W255" s="2">
        <f>VLOOKUP(D255,'DSD_2024-25'!C:H,6,FALSE)</f>
        <v>0</v>
      </c>
      <c r="X255" s="3"/>
      <c r="Y255" s="1" t="s">
        <v>1351</v>
      </c>
      <c r="Z255" s="1"/>
      <c r="AA255" s="1" t="s">
        <v>1289</v>
      </c>
      <c r="AB255" s="3" t="s">
        <v>1289</v>
      </c>
      <c r="AC255" s="4" t="str">
        <f t="shared" si="7"/>
        <v>---</v>
      </c>
      <c r="AD255" s="3"/>
    </row>
    <row r="256" spans="1:30" ht="186.75" customHeight="1">
      <c r="A256" t="s">
        <v>34</v>
      </c>
      <c r="B256" t="s">
        <v>1434</v>
      </c>
      <c r="D256" t="s">
        <v>759</v>
      </c>
      <c r="E256" t="s">
        <v>1275</v>
      </c>
      <c r="F256">
        <v>1</v>
      </c>
      <c r="G256">
        <v>1</v>
      </c>
      <c r="H256">
        <v>3</v>
      </c>
      <c r="I256" t="s">
        <v>760</v>
      </c>
      <c r="J256">
        <v>84</v>
      </c>
      <c r="K256">
        <v>14</v>
      </c>
      <c r="L256">
        <v>7</v>
      </c>
      <c r="N256">
        <v>7</v>
      </c>
      <c r="S256">
        <v>28</v>
      </c>
      <c r="T256">
        <v>56</v>
      </c>
      <c r="U256" s="3">
        <v>56</v>
      </c>
      <c r="V256" s="2">
        <f t="shared" si="6"/>
        <v>0</v>
      </c>
      <c r="W256" s="2">
        <f>VLOOKUP(D256,'DSD_2024-25'!C:H,6,FALSE)</f>
        <v>0</v>
      </c>
      <c r="X256" s="3"/>
      <c r="Y256" t="s">
        <v>1296</v>
      </c>
      <c r="AA256" t="s">
        <v>39</v>
      </c>
      <c r="AB256" s="3" t="s">
        <v>39</v>
      </c>
      <c r="AC256" s="2" t="str">
        <f t="shared" si="7"/>
        <v>---</v>
      </c>
      <c r="AD256" s="3"/>
    </row>
    <row r="257" spans="1:30">
      <c r="A257" s="1" t="s">
        <v>8</v>
      </c>
      <c r="B257" s="1" t="s">
        <v>1287</v>
      </c>
      <c r="C257" s="1"/>
      <c r="D257" s="1" t="s">
        <v>762</v>
      </c>
      <c r="E257" s="1" t="s">
        <v>1275</v>
      </c>
      <c r="F257" s="1">
        <v>1</v>
      </c>
      <c r="G257" s="1">
        <v>1</v>
      </c>
      <c r="H257" s="1">
        <v>3</v>
      </c>
      <c r="I257" s="1" t="s">
        <v>763</v>
      </c>
      <c r="J257" s="1">
        <v>75</v>
      </c>
      <c r="K257" s="1"/>
      <c r="L257" s="1">
        <v>24</v>
      </c>
      <c r="M257" s="1"/>
      <c r="N257" s="1"/>
      <c r="O257" s="1"/>
      <c r="P257" s="1"/>
      <c r="Q257" s="1"/>
      <c r="R257" s="1"/>
      <c r="S257" s="1">
        <v>24</v>
      </c>
      <c r="T257" s="1">
        <v>24</v>
      </c>
      <c r="U257" s="3">
        <v>24</v>
      </c>
      <c r="V257" s="4">
        <f t="shared" si="6"/>
        <v>0</v>
      </c>
      <c r="W257" s="2">
        <f>VLOOKUP(D257,'DSD_2024-25'!C:H,6,FALSE)</f>
        <v>22.5</v>
      </c>
      <c r="X257" s="3" t="s">
        <v>1435</v>
      </c>
      <c r="Y257" s="1"/>
      <c r="Z257" s="1"/>
      <c r="AA257" s="1" t="s">
        <v>40</v>
      </c>
      <c r="AB257" s="3" t="s">
        <v>40</v>
      </c>
      <c r="AC257" s="4" t="str">
        <f t="shared" si="7"/>
        <v>---</v>
      </c>
      <c r="AD257" s="3"/>
    </row>
    <row r="258" spans="1:30">
      <c r="A258" t="s">
        <v>8</v>
      </c>
      <c r="D258" t="s">
        <v>773</v>
      </c>
      <c r="F258" t="s">
        <v>10</v>
      </c>
      <c r="G258" t="s">
        <v>10</v>
      </c>
      <c r="H258">
        <v>6</v>
      </c>
      <c r="I258" t="s">
        <v>774</v>
      </c>
      <c r="U258" s="3"/>
      <c r="V258" s="2">
        <f t="shared" ref="V258:V321" si="8">U258-T258</f>
        <v>0</v>
      </c>
      <c r="W258" s="2">
        <f>VLOOKUP(D258,'DSD_2024-25'!C:H,6,FALSE)</f>
        <v>0</v>
      </c>
      <c r="X258" s="3"/>
      <c r="AB258" s="3"/>
      <c r="AC258" s="2" t="str">
        <f t="shared" ref="AC258:AC321" si="9">IF(AA258&lt;&gt;AB258,"alterado","---")</f>
        <v>---</v>
      </c>
      <c r="AD258" s="3"/>
    </row>
    <row r="259" spans="1:30">
      <c r="A259" s="1" t="s">
        <v>34</v>
      </c>
      <c r="B259" s="1" t="s">
        <v>1436</v>
      </c>
      <c r="C259" s="1"/>
      <c r="D259" s="1" t="s">
        <v>775</v>
      </c>
      <c r="E259" s="1" t="s">
        <v>1275</v>
      </c>
      <c r="F259" s="1">
        <v>3</v>
      </c>
      <c r="G259" s="1">
        <v>2</v>
      </c>
      <c r="H259" s="1">
        <v>6</v>
      </c>
      <c r="I259" s="1" t="s">
        <v>776</v>
      </c>
      <c r="J259" s="1">
        <v>168</v>
      </c>
      <c r="K259" s="1">
        <v>28</v>
      </c>
      <c r="L259" s="1"/>
      <c r="M259" s="1">
        <v>28</v>
      </c>
      <c r="N259" s="1"/>
      <c r="O259" s="1"/>
      <c r="P259" s="1"/>
      <c r="Q259" s="1"/>
      <c r="R259" s="1"/>
      <c r="S259" s="1">
        <v>56</v>
      </c>
      <c r="T259" s="1">
        <v>140</v>
      </c>
      <c r="U259" s="3">
        <v>168</v>
      </c>
      <c r="V259" s="4">
        <f t="shared" si="8"/>
        <v>28</v>
      </c>
      <c r="W259" s="2">
        <f>VLOOKUP(D259,'DSD_2024-25'!C:H,6,FALSE)</f>
        <v>0</v>
      </c>
      <c r="X259" s="3" t="s">
        <v>1437</v>
      </c>
      <c r="Y259" s="1"/>
      <c r="Z259" s="1"/>
      <c r="AA259" s="1" t="s">
        <v>1281</v>
      </c>
      <c r="AB259" s="3" t="s">
        <v>1281</v>
      </c>
      <c r="AC259" s="4" t="str">
        <f t="shared" si="9"/>
        <v>---</v>
      </c>
      <c r="AD259" s="3"/>
    </row>
    <row r="260" spans="1:30">
      <c r="A260" t="s">
        <v>16</v>
      </c>
      <c r="C260" t="s">
        <v>1278</v>
      </c>
      <c r="D260" t="s">
        <v>778</v>
      </c>
      <c r="E260" t="s">
        <v>1275</v>
      </c>
      <c r="F260" t="s">
        <v>21</v>
      </c>
      <c r="G260">
        <v>1</v>
      </c>
      <c r="H260">
        <v>6</v>
      </c>
      <c r="I260" t="s">
        <v>779</v>
      </c>
      <c r="J260">
        <v>168</v>
      </c>
      <c r="K260">
        <v>22</v>
      </c>
      <c r="M260">
        <v>34</v>
      </c>
      <c r="S260">
        <v>56</v>
      </c>
      <c r="T260">
        <v>70</v>
      </c>
      <c r="U260" s="3">
        <v>56</v>
      </c>
      <c r="V260" s="2">
        <f t="shared" si="8"/>
        <v>-14</v>
      </c>
      <c r="W260" s="2">
        <f>VLOOKUP(D260,'DSD_2024-25'!C:H,6,FALSE)</f>
        <v>0</v>
      </c>
      <c r="X260" s="35" t="s">
        <v>1438</v>
      </c>
      <c r="Y260" t="s">
        <v>1368</v>
      </c>
      <c r="AA260" t="s">
        <v>742</v>
      </c>
      <c r="AB260" s="3" t="s">
        <v>742</v>
      </c>
      <c r="AC260" s="2" t="str">
        <f t="shared" si="9"/>
        <v>---</v>
      </c>
      <c r="AD260" s="3"/>
    </row>
    <row r="261" spans="1:30">
      <c r="A261" s="1" t="s">
        <v>16</v>
      </c>
      <c r="B261" s="1"/>
      <c r="C261" s="1" t="s">
        <v>1278</v>
      </c>
      <c r="D261" s="1" t="s">
        <v>781</v>
      </c>
      <c r="E261" s="1" t="s">
        <v>1275</v>
      </c>
      <c r="F261" s="1" t="s">
        <v>21</v>
      </c>
      <c r="G261" s="1">
        <v>2</v>
      </c>
      <c r="H261" s="1">
        <v>6</v>
      </c>
      <c r="I261" s="1" t="s">
        <v>782</v>
      </c>
      <c r="J261" s="1">
        <v>168</v>
      </c>
      <c r="K261" s="1">
        <v>34</v>
      </c>
      <c r="L261" s="1"/>
      <c r="M261" s="1">
        <v>22</v>
      </c>
      <c r="N261" s="1"/>
      <c r="O261" s="1"/>
      <c r="P261" s="1"/>
      <c r="Q261" s="1"/>
      <c r="R261" s="1"/>
      <c r="S261" s="1">
        <v>56</v>
      </c>
      <c r="T261" s="12">
        <v>70</v>
      </c>
      <c r="U261" s="3">
        <v>56</v>
      </c>
      <c r="V261" s="4">
        <f t="shared" si="8"/>
        <v>-14</v>
      </c>
      <c r="W261" s="2">
        <f>VLOOKUP(D261,'DSD_2024-25'!C:H,6,FALSE)</f>
        <v>0</v>
      </c>
      <c r="X261" s="3" t="s">
        <v>1439</v>
      </c>
      <c r="Y261" s="1" t="s">
        <v>1280</v>
      </c>
      <c r="Z261" s="1"/>
      <c r="AA261" s="1" t="s">
        <v>24</v>
      </c>
      <c r="AB261" s="3" t="s">
        <v>24</v>
      </c>
      <c r="AC261" s="4" t="str">
        <f t="shared" si="9"/>
        <v>---</v>
      </c>
      <c r="AD261" s="3"/>
    </row>
    <row r="262" spans="1:30">
      <c r="A262" t="s">
        <v>34</v>
      </c>
      <c r="B262" t="s">
        <v>1325</v>
      </c>
      <c r="D262" t="s">
        <v>785</v>
      </c>
      <c r="E262" t="s">
        <v>1275</v>
      </c>
      <c r="F262">
        <v>3</v>
      </c>
      <c r="G262">
        <v>1</v>
      </c>
      <c r="H262">
        <v>6</v>
      </c>
      <c r="I262" t="s">
        <v>786</v>
      </c>
      <c r="J262">
        <v>168</v>
      </c>
      <c r="K262">
        <v>28</v>
      </c>
      <c r="L262">
        <v>28</v>
      </c>
      <c r="S262">
        <v>56</v>
      </c>
      <c r="T262">
        <v>56</v>
      </c>
      <c r="U262" s="3">
        <v>56</v>
      </c>
      <c r="V262" s="2">
        <f t="shared" si="8"/>
        <v>0</v>
      </c>
      <c r="W262" s="2">
        <f>VLOOKUP(D262,'DSD_2024-25'!C:H,6,FALSE)</f>
        <v>0</v>
      </c>
      <c r="X262" s="3"/>
      <c r="AA262" t="s">
        <v>1277</v>
      </c>
      <c r="AB262" s="3" t="s">
        <v>1277</v>
      </c>
      <c r="AC262" s="2" t="str">
        <f t="shared" si="9"/>
        <v>---</v>
      </c>
      <c r="AD262" s="3"/>
    </row>
    <row r="263" spans="1:30">
      <c r="A263" s="1" t="s">
        <v>34</v>
      </c>
      <c r="B263" s="1" t="s">
        <v>1313</v>
      </c>
      <c r="C263" s="1"/>
      <c r="D263" s="1" t="s">
        <v>787</v>
      </c>
      <c r="E263" s="1" t="s">
        <v>1275</v>
      </c>
      <c r="F263" s="1">
        <v>3</v>
      </c>
      <c r="G263" s="1">
        <v>2</v>
      </c>
      <c r="H263" s="1">
        <v>6</v>
      </c>
      <c r="I263" s="1" t="s">
        <v>788</v>
      </c>
      <c r="J263" s="1">
        <v>168</v>
      </c>
      <c r="K263" s="1">
        <v>14</v>
      </c>
      <c r="L263" s="1"/>
      <c r="M263" s="1">
        <v>42</v>
      </c>
      <c r="N263" s="1"/>
      <c r="O263" s="1"/>
      <c r="P263" s="1"/>
      <c r="Q263" s="1"/>
      <c r="R263" s="1"/>
      <c r="S263" s="1">
        <v>56</v>
      </c>
      <c r="T263" s="1">
        <v>56</v>
      </c>
      <c r="U263" s="3">
        <v>56</v>
      </c>
      <c r="V263" s="4">
        <f t="shared" si="8"/>
        <v>0</v>
      </c>
      <c r="W263" s="2">
        <f>VLOOKUP(D263,'DSD_2024-25'!C:H,6,FALSE)</f>
        <v>0</v>
      </c>
      <c r="X263" s="3"/>
      <c r="Y263" s="1"/>
      <c r="Z263" s="1"/>
      <c r="AA263" s="1" t="s">
        <v>86</v>
      </c>
      <c r="AB263" s="3" t="s">
        <v>86</v>
      </c>
      <c r="AC263" s="4" t="str">
        <f t="shared" si="9"/>
        <v>---</v>
      </c>
      <c r="AD263" s="3"/>
    </row>
    <row r="264" spans="1:30">
      <c r="A264" t="s">
        <v>16</v>
      </c>
      <c r="B264" t="s">
        <v>1288</v>
      </c>
      <c r="D264" t="s">
        <v>789</v>
      </c>
      <c r="E264" t="s">
        <v>1275</v>
      </c>
      <c r="F264">
        <v>1</v>
      </c>
      <c r="G264">
        <v>1</v>
      </c>
      <c r="H264">
        <v>6</v>
      </c>
      <c r="I264" t="s">
        <v>790</v>
      </c>
      <c r="J264">
        <v>168</v>
      </c>
      <c r="K264">
        <v>10</v>
      </c>
      <c r="L264">
        <v>38</v>
      </c>
      <c r="M264">
        <v>21</v>
      </c>
      <c r="S264">
        <v>69</v>
      </c>
      <c r="T264">
        <v>69</v>
      </c>
      <c r="U264" s="3">
        <v>56</v>
      </c>
      <c r="V264" s="2">
        <f t="shared" si="8"/>
        <v>-13</v>
      </c>
      <c r="W264" s="2">
        <f>VLOOKUP(D264,'DSD_2024-25'!C:H,6,FALSE)</f>
        <v>0</v>
      </c>
      <c r="X264" s="3" t="s">
        <v>1440</v>
      </c>
      <c r="Y264" t="s">
        <v>1276</v>
      </c>
      <c r="AA264" t="s">
        <v>187</v>
      </c>
      <c r="AB264" s="3" t="s">
        <v>187</v>
      </c>
      <c r="AC264" s="2" t="str">
        <f t="shared" si="9"/>
        <v>---</v>
      </c>
      <c r="AD264" s="3"/>
    </row>
    <row r="265" spans="1:30">
      <c r="A265" s="1" t="s">
        <v>34</v>
      </c>
      <c r="B265" s="1" t="s">
        <v>1325</v>
      </c>
      <c r="C265" s="1"/>
      <c r="D265" s="1" t="s">
        <v>792</v>
      </c>
      <c r="E265" s="1" t="s">
        <v>1275</v>
      </c>
      <c r="F265" s="1">
        <v>3</v>
      </c>
      <c r="G265" s="1">
        <v>2</v>
      </c>
      <c r="H265" s="1">
        <v>3</v>
      </c>
      <c r="I265" s="1" t="s">
        <v>793</v>
      </c>
      <c r="J265" s="1">
        <v>84</v>
      </c>
      <c r="K265" s="1">
        <v>14</v>
      </c>
      <c r="L265" s="1">
        <v>14</v>
      </c>
      <c r="M265" s="1"/>
      <c r="N265" s="1"/>
      <c r="O265" s="1"/>
      <c r="P265" s="1"/>
      <c r="Q265" s="1"/>
      <c r="R265" s="1"/>
      <c r="S265" s="1">
        <v>28</v>
      </c>
      <c r="T265" s="1">
        <v>28</v>
      </c>
      <c r="U265" s="3">
        <v>28</v>
      </c>
      <c r="V265" s="4">
        <f t="shared" si="8"/>
        <v>0</v>
      </c>
      <c r="W265" s="2">
        <f>VLOOKUP(D265,'DSD_2024-25'!C:H,6,FALSE)</f>
        <v>0</v>
      </c>
      <c r="X265" s="3"/>
      <c r="Y265" s="1" t="s">
        <v>1296</v>
      </c>
      <c r="Z265" s="1"/>
      <c r="AA265" s="1" t="s">
        <v>526</v>
      </c>
      <c r="AB265" s="3" t="s">
        <v>526</v>
      </c>
      <c r="AC265" s="4" t="str">
        <f t="shared" si="9"/>
        <v>---</v>
      </c>
      <c r="AD265" s="3"/>
    </row>
    <row r="266" spans="1:30">
      <c r="A266" t="s">
        <v>8</v>
      </c>
      <c r="B266" t="s">
        <v>1344</v>
      </c>
      <c r="D266" t="s">
        <v>794</v>
      </c>
      <c r="F266" t="s">
        <v>10</v>
      </c>
      <c r="G266" t="s">
        <v>10</v>
      </c>
      <c r="H266">
        <v>7.5</v>
      </c>
      <c r="I266" t="s">
        <v>795</v>
      </c>
      <c r="J266">
        <v>200</v>
      </c>
      <c r="L266">
        <v>26</v>
      </c>
      <c r="U266" s="3"/>
      <c r="V266" s="2">
        <f t="shared" si="8"/>
        <v>0</v>
      </c>
      <c r="W266" s="2">
        <f>VLOOKUP(D266,'DSD_2024-25'!C:H,6,FALSE)</f>
        <v>0</v>
      </c>
      <c r="X266" s="3"/>
      <c r="AB266" s="3"/>
      <c r="AC266" s="2" t="str">
        <f t="shared" si="9"/>
        <v>---</v>
      </c>
      <c r="AD266" s="3"/>
    </row>
    <row r="267" spans="1:30">
      <c r="A267" s="1" t="s">
        <v>34</v>
      </c>
      <c r="B267" s="1" t="s">
        <v>1297</v>
      </c>
      <c r="C267" s="1"/>
      <c r="D267" s="1" t="s">
        <v>796</v>
      </c>
      <c r="E267" s="1" t="s">
        <v>1275</v>
      </c>
      <c r="F267" s="1">
        <v>2</v>
      </c>
      <c r="G267" s="1">
        <v>1</v>
      </c>
      <c r="H267" s="1">
        <v>6</v>
      </c>
      <c r="I267" s="1" t="s">
        <v>797</v>
      </c>
      <c r="J267" s="1">
        <v>168</v>
      </c>
      <c r="K267" s="1">
        <v>21</v>
      </c>
      <c r="L267" s="1"/>
      <c r="M267" s="1">
        <v>21</v>
      </c>
      <c r="N267" s="1">
        <v>14</v>
      </c>
      <c r="O267" s="1"/>
      <c r="P267" s="1"/>
      <c r="Q267" s="1"/>
      <c r="R267" s="1"/>
      <c r="S267" s="1">
        <v>56</v>
      </c>
      <c r="T267" s="1">
        <v>56</v>
      </c>
      <c r="U267" s="3">
        <v>56</v>
      </c>
      <c r="V267" s="4">
        <f t="shared" si="8"/>
        <v>0</v>
      </c>
      <c r="W267" s="2">
        <f>VLOOKUP(D267,'DSD_2024-25'!C:H,6,FALSE)</f>
        <v>0</v>
      </c>
      <c r="X267" s="3"/>
      <c r="Y267" s="1"/>
      <c r="Z267" s="1"/>
      <c r="AA267" s="1" t="s">
        <v>1161</v>
      </c>
      <c r="AB267" s="3" t="s">
        <v>1161</v>
      </c>
      <c r="AC267" s="4" t="str">
        <f t="shared" si="9"/>
        <v>---</v>
      </c>
      <c r="AD267" s="3"/>
    </row>
    <row r="268" spans="1:30">
      <c r="A268" t="s">
        <v>16</v>
      </c>
      <c r="C268" t="s">
        <v>1309</v>
      </c>
      <c r="D268" t="s">
        <v>798</v>
      </c>
      <c r="E268" t="s">
        <v>1305</v>
      </c>
      <c r="F268">
        <v>2</v>
      </c>
      <c r="G268">
        <v>1</v>
      </c>
      <c r="H268">
        <v>6</v>
      </c>
      <c r="I268" t="s">
        <v>799</v>
      </c>
      <c r="J268">
        <v>168</v>
      </c>
      <c r="K268">
        <v>14</v>
      </c>
      <c r="L268">
        <v>21</v>
      </c>
      <c r="M268">
        <v>7</v>
      </c>
      <c r="S268">
        <v>42</v>
      </c>
      <c r="T268">
        <v>42</v>
      </c>
      <c r="U268" s="3">
        <v>0</v>
      </c>
      <c r="V268" s="2">
        <f t="shared" si="8"/>
        <v>-42</v>
      </c>
      <c r="W268" s="2">
        <f>VLOOKUP(D268,'DSD_2024-25'!C:H,6,FALSE)</f>
        <v>0</v>
      </c>
      <c r="X268" s="3"/>
      <c r="Y268" t="s">
        <v>1310</v>
      </c>
      <c r="AA268" t="s">
        <v>1289</v>
      </c>
      <c r="AB268" s="3" t="s">
        <v>1289</v>
      </c>
      <c r="AC268" s="2" t="str">
        <f t="shared" si="9"/>
        <v>---</v>
      </c>
      <c r="AD268" s="3"/>
    </row>
    <row r="269" spans="1:30">
      <c r="A269" s="1" t="s">
        <v>34</v>
      </c>
      <c r="B269" s="1" t="s">
        <v>1325</v>
      </c>
      <c r="C269" s="1"/>
      <c r="D269" s="1" t="s">
        <v>800</v>
      </c>
      <c r="E269" s="1" t="s">
        <v>1275</v>
      </c>
      <c r="F269" s="1">
        <v>3</v>
      </c>
      <c r="G269" s="1">
        <v>2</v>
      </c>
      <c r="H269" s="1">
        <v>6</v>
      </c>
      <c r="I269" s="1" t="s">
        <v>801</v>
      </c>
      <c r="J269" s="1">
        <v>168</v>
      </c>
      <c r="K269" s="1">
        <v>28</v>
      </c>
      <c r="L269" s="1"/>
      <c r="M269" s="1">
        <v>28</v>
      </c>
      <c r="N269" s="1"/>
      <c r="O269" s="1"/>
      <c r="P269" s="1"/>
      <c r="Q269" s="1"/>
      <c r="R269" s="1"/>
      <c r="S269" s="1">
        <v>56</v>
      </c>
      <c r="T269" s="1">
        <v>56</v>
      </c>
      <c r="U269" s="3">
        <v>56</v>
      </c>
      <c r="V269" s="4">
        <f t="shared" si="8"/>
        <v>0</v>
      </c>
      <c r="W269" s="2">
        <f>VLOOKUP(D269,'DSD_2024-25'!C:H,6,FALSE)</f>
        <v>0</v>
      </c>
      <c r="X269" s="3"/>
      <c r="Y269" s="1"/>
      <c r="Z269" s="1"/>
      <c r="AA269" s="1" t="s">
        <v>123</v>
      </c>
      <c r="AB269" s="3" t="s">
        <v>531</v>
      </c>
      <c r="AC269" s="4" t="str">
        <f t="shared" si="9"/>
        <v>alterado</v>
      </c>
      <c r="AD269" s="3" t="s">
        <v>1441</v>
      </c>
    </row>
    <row r="270" spans="1:30">
      <c r="A270" t="s">
        <v>34</v>
      </c>
      <c r="B270" t="s">
        <v>1325</v>
      </c>
      <c r="D270" t="s">
        <v>802</v>
      </c>
      <c r="E270" t="s">
        <v>1275</v>
      </c>
      <c r="F270">
        <v>2</v>
      </c>
      <c r="G270">
        <v>2</v>
      </c>
      <c r="H270">
        <v>3</v>
      </c>
      <c r="I270" t="s">
        <v>803</v>
      </c>
      <c r="J270">
        <v>84</v>
      </c>
      <c r="N270">
        <v>28</v>
      </c>
      <c r="S270">
        <v>28</v>
      </c>
      <c r="T270">
        <v>56</v>
      </c>
      <c r="U270" s="3">
        <v>56</v>
      </c>
      <c r="V270" s="2">
        <f t="shared" si="8"/>
        <v>0</v>
      </c>
      <c r="W270" s="2">
        <f>VLOOKUP(D270,'DSD_2024-25'!C:H,6,FALSE)</f>
        <v>0</v>
      </c>
      <c r="X270" s="3"/>
      <c r="Y270" t="s">
        <v>1296</v>
      </c>
      <c r="AA270" t="s">
        <v>610</v>
      </c>
      <c r="AB270" s="3" t="s">
        <v>610</v>
      </c>
      <c r="AC270" s="2" t="str">
        <f t="shared" si="9"/>
        <v>---</v>
      </c>
      <c r="AD270" s="3"/>
    </row>
    <row r="271" spans="1:30">
      <c r="A271" s="1" t="s">
        <v>8</v>
      </c>
      <c r="B271" s="1"/>
      <c r="C271" s="1"/>
      <c r="D271" s="1" t="s">
        <v>804</v>
      </c>
      <c r="E271" s="1"/>
      <c r="F271" s="1">
        <v>1</v>
      </c>
      <c r="G271" s="1">
        <v>1</v>
      </c>
      <c r="H271" s="1">
        <v>6</v>
      </c>
      <c r="I271" s="1" t="s">
        <v>805</v>
      </c>
      <c r="J271" s="1"/>
      <c r="K271" s="1"/>
      <c r="L271" s="1"/>
      <c r="M271" s="1"/>
      <c r="N271" s="1"/>
      <c r="O271" s="1"/>
      <c r="P271" s="1"/>
      <c r="Q271" s="1"/>
      <c r="R271" s="1"/>
      <c r="S271" s="1"/>
      <c r="T271" s="1"/>
      <c r="U271" s="3"/>
      <c r="V271" s="4">
        <f t="shared" si="8"/>
        <v>0</v>
      </c>
      <c r="W271" s="2">
        <f>VLOOKUP(D271,'DSD_2024-25'!C:H,6,FALSE)</f>
        <v>0</v>
      </c>
      <c r="X271" s="3"/>
      <c r="Y271" s="1" t="s">
        <v>1317</v>
      </c>
      <c r="Z271" s="1"/>
      <c r="AA271" s="1" t="s">
        <v>1289</v>
      </c>
      <c r="AB271" s="3" t="s">
        <v>1289</v>
      </c>
      <c r="AC271" s="4" t="str">
        <f t="shared" si="9"/>
        <v>---</v>
      </c>
      <c r="AD271" s="3"/>
    </row>
    <row r="272" spans="1:30">
      <c r="A272" t="s">
        <v>34</v>
      </c>
      <c r="B272" t="s">
        <v>1301</v>
      </c>
      <c r="D272" t="s">
        <v>806</v>
      </c>
      <c r="E272" t="s">
        <v>1275</v>
      </c>
      <c r="F272">
        <v>2</v>
      </c>
      <c r="G272">
        <v>1</v>
      </c>
      <c r="H272">
        <v>6</v>
      </c>
      <c r="I272" t="s">
        <v>807</v>
      </c>
      <c r="J272">
        <v>168</v>
      </c>
      <c r="K272">
        <v>28</v>
      </c>
      <c r="L272">
        <v>28</v>
      </c>
      <c r="S272">
        <v>56</v>
      </c>
      <c r="T272">
        <v>84</v>
      </c>
      <c r="U272" s="3">
        <v>84</v>
      </c>
      <c r="V272" s="2">
        <f t="shared" si="8"/>
        <v>0</v>
      </c>
      <c r="W272" s="2">
        <f>VLOOKUP(D272,'DSD_2024-25'!C:H,6,FALSE)</f>
        <v>0</v>
      </c>
      <c r="X272" s="3"/>
      <c r="AA272" t="s">
        <v>398</v>
      </c>
      <c r="AB272" s="3" t="s">
        <v>398</v>
      </c>
      <c r="AC272" s="2" t="str">
        <f t="shared" si="9"/>
        <v>---</v>
      </c>
      <c r="AD272" s="3"/>
    </row>
    <row r="273" spans="1:30">
      <c r="A273" s="1" t="s">
        <v>34</v>
      </c>
      <c r="B273" s="1" t="s">
        <v>1301</v>
      </c>
      <c r="C273" s="1"/>
      <c r="D273" s="1" t="s">
        <v>808</v>
      </c>
      <c r="E273" s="1" t="s">
        <v>1275</v>
      </c>
      <c r="F273" s="1">
        <v>3</v>
      </c>
      <c r="G273" s="1">
        <v>2</v>
      </c>
      <c r="H273" s="1">
        <v>6</v>
      </c>
      <c r="I273" s="1" t="s">
        <v>809</v>
      </c>
      <c r="J273" s="1">
        <v>168</v>
      </c>
      <c r="K273" s="1">
        <v>21</v>
      </c>
      <c r="L273" s="1"/>
      <c r="M273" s="1">
        <v>35</v>
      </c>
      <c r="N273" s="1"/>
      <c r="O273" s="1"/>
      <c r="P273" s="1"/>
      <c r="Q273" s="1"/>
      <c r="R273" s="1"/>
      <c r="S273" s="1">
        <v>56</v>
      </c>
      <c r="T273" s="1">
        <v>91</v>
      </c>
      <c r="U273" s="3">
        <v>91</v>
      </c>
      <c r="V273" s="4">
        <f t="shared" si="8"/>
        <v>0</v>
      </c>
      <c r="W273" s="2">
        <f>VLOOKUP(D273,'DSD_2024-25'!C:H,6,FALSE)</f>
        <v>0</v>
      </c>
      <c r="X273" s="3"/>
      <c r="Y273" s="1"/>
      <c r="Z273" s="1"/>
      <c r="AA273" s="1" t="s">
        <v>403</v>
      </c>
      <c r="AB273" s="3" t="s">
        <v>403</v>
      </c>
      <c r="AC273" s="4" t="str">
        <f t="shared" si="9"/>
        <v>---</v>
      </c>
      <c r="AD273" s="3"/>
    </row>
    <row r="274" spans="1:30">
      <c r="A274" t="s">
        <v>16</v>
      </c>
      <c r="B274" t="s">
        <v>1293</v>
      </c>
      <c r="D274" t="s">
        <v>810</v>
      </c>
      <c r="E274" t="s">
        <v>1275</v>
      </c>
      <c r="F274">
        <v>1</v>
      </c>
      <c r="G274">
        <v>2</v>
      </c>
      <c r="H274">
        <v>6</v>
      </c>
      <c r="I274" t="s">
        <v>811</v>
      </c>
      <c r="J274">
        <v>168</v>
      </c>
      <c r="S274">
        <v>56</v>
      </c>
      <c r="T274">
        <v>56</v>
      </c>
      <c r="U274" s="3">
        <v>84</v>
      </c>
      <c r="V274" s="2">
        <f t="shared" si="8"/>
        <v>28</v>
      </c>
      <c r="W274" s="2">
        <f>VLOOKUP(D274,'DSD_2024-25'!C:H,6,FALSE)</f>
        <v>0</v>
      </c>
      <c r="X274" s="3" t="s">
        <v>1442</v>
      </c>
      <c r="AA274" t="s">
        <v>403</v>
      </c>
      <c r="AB274" s="3" t="s">
        <v>403</v>
      </c>
      <c r="AC274" s="2" t="str">
        <f t="shared" si="9"/>
        <v>---</v>
      </c>
      <c r="AD274" s="3"/>
    </row>
    <row r="275" spans="1:30">
      <c r="A275" s="1" t="s">
        <v>34</v>
      </c>
      <c r="B275" s="1" t="s">
        <v>1283</v>
      </c>
      <c r="C275" s="1"/>
      <c r="D275" s="1" t="s">
        <v>812</v>
      </c>
      <c r="E275" s="1" t="s">
        <v>1275</v>
      </c>
      <c r="F275" s="1">
        <v>3</v>
      </c>
      <c r="G275" s="1">
        <v>2</v>
      </c>
      <c r="H275" s="1">
        <v>6</v>
      </c>
      <c r="I275" s="1" t="s">
        <v>813</v>
      </c>
      <c r="J275" s="1">
        <v>168</v>
      </c>
      <c r="K275" s="1">
        <v>28</v>
      </c>
      <c r="L275" s="1">
        <v>20</v>
      </c>
      <c r="M275" s="1">
        <v>8</v>
      </c>
      <c r="N275" s="1"/>
      <c r="O275" s="1"/>
      <c r="P275" s="1"/>
      <c r="Q275" s="1"/>
      <c r="R275" s="1"/>
      <c r="S275" s="1">
        <v>56</v>
      </c>
      <c r="T275" s="1">
        <v>56</v>
      </c>
      <c r="U275" s="3">
        <v>56</v>
      </c>
      <c r="V275" s="4">
        <f t="shared" si="8"/>
        <v>0</v>
      </c>
      <c r="W275" s="2">
        <f>VLOOKUP(D275,'DSD_2024-25'!C:H,6,FALSE)</f>
        <v>0</v>
      </c>
      <c r="X275" s="3"/>
      <c r="Y275" s="1"/>
      <c r="Z275" s="1"/>
      <c r="AA275" s="1" t="s">
        <v>404</v>
      </c>
      <c r="AB275" s="3" t="s">
        <v>404</v>
      </c>
      <c r="AC275" s="4" t="str">
        <f t="shared" si="9"/>
        <v>---</v>
      </c>
      <c r="AD275" s="3"/>
    </row>
    <row r="276" spans="1:30">
      <c r="A276" t="s">
        <v>34</v>
      </c>
      <c r="B276" t="s">
        <v>1301</v>
      </c>
      <c r="D276" t="s">
        <v>815</v>
      </c>
      <c r="E276" t="s">
        <v>1275</v>
      </c>
      <c r="F276">
        <v>2</v>
      </c>
      <c r="G276">
        <v>1</v>
      </c>
      <c r="H276">
        <v>6</v>
      </c>
      <c r="I276" t="s">
        <v>816</v>
      </c>
      <c r="J276">
        <v>168</v>
      </c>
      <c r="K276">
        <v>21</v>
      </c>
      <c r="L276">
        <v>25</v>
      </c>
      <c r="M276">
        <v>10</v>
      </c>
      <c r="S276">
        <v>56</v>
      </c>
      <c r="T276">
        <v>91</v>
      </c>
      <c r="U276" s="3">
        <v>91</v>
      </c>
      <c r="V276" s="2">
        <f t="shared" si="8"/>
        <v>0</v>
      </c>
      <c r="W276" s="2">
        <f>VLOOKUP(D276,'DSD_2024-25'!C:H,6,FALSE)</f>
        <v>0</v>
      </c>
      <c r="X276" s="3"/>
      <c r="AA276" t="s">
        <v>202</v>
      </c>
      <c r="AB276" s="3" t="s">
        <v>202</v>
      </c>
      <c r="AC276" s="2" t="str">
        <f t="shared" si="9"/>
        <v>---</v>
      </c>
      <c r="AD276" s="3"/>
    </row>
    <row r="277" spans="1:30">
      <c r="A277" s="1" t="s">
        <v>34</v>
      </c>
      <c r="B277" s="1" t="s">
        <v>1301</v>
      </c>
      <c r="C277" s="1"/>
      <c r="D277" s="1" t="s">
        <v>817</v>
      </c>
      <c r="E277" s="1" t="s">
        <v>1275</v>
      </c>
      <c r="F277" s="1">
        <v>2</v>
      </c>
      <c r="G277" s="1">
        <v>2</v>
      </c>
      <c r="H277" s="1">
        <v>6</v>
      </c>
      <c r="I277" s="1" t="s">
        <v>818</v>
      </c>
      <c r="J277" s="1">
        <v>168</v>
      </c>
      <c r="K277" s="1">
        <v>21</v>
      </c>
      <c r="L277" s="1">
        <v>25</v>
      </c>
      <c r="M277" s="1">
        <v>10</v>
      </c>
      <c r="N277" s="1"/>
      <c r="O277" s="1"/>
      <c r="P277" s="1"/>
      <c r="Q277" s="1"/>
      <c r="R277" s="1"/>
      <c r="S277" s="1">
        <v>56</v>
      </c>
      <c r="T277" s="1">
        <v>91</v>
      </c>
      <c r="U277" s="3">
        <v>91</v>
      </c>
      <c r="V277" s="4">
        <f t="shared" si="8"/>
        <v>0</v>
      </c>
      <c r="W277" s="2">
        <f>VLOOKUP(D277,'DSD_2024-25'!C:H,6,FALSE)</f>
        <v>0</v>
      </c>
      <c r="X277" s="3"/>
      <c r="Y277" s="1"/>
      <c r="Z277" s="1"/>
      <c r="AA277" s="1" t="s">
        <v>202</v>
      </c>
      <c r="AB277" s="3" t="s">
        <v>202</v>
      </c>
      <c r="AC277" s="4" t="str">
        <f t="shared" si="9"/>
        <v>---</v>
      </c>
      <c r="AD277" s="3"/>
    </row>
    <row r="278" spans="1:30">
      <c r="A278" t="s">
        <v>16</v>
      </c>
      <c r="C278" t="s">
        <v>1303</v>
      </c>
      <c r="D278" t="s">
        <v>819</v>
      </c>
      <c r="E278" t="s">
        <v>1275</v>
      </c>
      <c r="F278">
        <v>1</v>
      </c>
      <c r="G278">
        <v>2</v>
      </c>
      <c r="H278">
        <v>6</v>
      </c>
      <c r="I278" t="s">
        <v>820</v>
      </c>
      <c r="J278">
        <v>168</v>
      </c>
      <c r="K278">
        <v>35</v>
      </c>
      <c r="L278">
        <v>35</v>
      </c>
      <c r="Q278">
        <v>14</v>
      </c>
      <c r="S278">
        <v>84</v>
      </c>
      <c r="T278">
        <v>70</v>
      </c>
      <c r="U278" s="3">
        <v>0</v>
      </c>
      <c r="V278" s="2">
        <f t="shared" si="8"/>
        <v>-70</v>
      </c>
      <c r="W278" s="2">
        <f>VLOOKUP(D278,'DSD_2024-25'!C:H,6,FALSE)</f>
        <v>0</v>
      </c>
      <c r="X278" s="3" t="s">
        <v>1443</v>
      </c>
      <c r="Y278" t="s">
        <v>1402</v>
      </c>
      <c r="AA278" t="s">
        <v>53</v>
      </c>
      <c r="AB278" s="3" t="s">
        <v>53</v>
      </c>
      <c r="AC278" s="2" t="str">
        <f t="shared" si="9"/>
        <v>---</v>
      </c>
      <c r="AD278" s="3"/>
    </row>
    <row r="279" spans="1:30">
      <c r="A279" s="1" t="s">
        <v>16</v>
      </c>
      <c r="B279" s="1" t="s">
        <v>1292</v>
      </c>
      <c r="C279" s="1"/>
      <c r="D279" s="1" t="s">
        <v>822</v>
      </c>
      <c r="E279" s="1" t="s">
        <v>1305</v>
      </c>
      <c r="F279" s="1">
        <v>1</v>
      </c>
      <c r="G279" s="1">
        <v>1</v>
      </c>
      <c r="H279" s="1">
        <v>2</v>
      </c>
      <c r="I279" s="1" t="s">
        <v>823</v>
      </c>
      <c r="J279" s="1">
        <v>56</v>
      </c>
      <c r="K279" s="1"/>
      <c r="L279" s="1">
        <v>21</v>
      </c>
      <c r="M279" s="1"/>
      <c r="N279" s="1"/>
      <c r="O279" s="1"/>
      <c r="P279" s="1"/>
      <c r="Q279" s="1"/>
      <c r="R279" s="1"/>
      <c r="S279" s="1">
        <v>21</v>
      </c>
      <c r="T279" s="1">
        <v>21</v>
      </c>
      <c r="U279" s="3">
        <v>0</v>
      </c>
      <c r="V279" s="4">
        <f t="shared" si="8"/>
        <v>-21</v>
      </c>
      <c r="W279" s="2">
        <f>VLOOKUP(D279,'DSD_2024-25'!C:H,6,FALSE)</f>
        <v>0</v>
      </c>
      <c r="X279" s="3"/>
      <c r="Y279" s="1" t="s">
        <v>1342</v>
      </c>
      <c r="Z279" s="1"/>
      <c r="AA279" s="1" t="s">
        <v>1289</v>
      </c>
      <c r="AB279" s="3" t="s">
        <v>1289</v>
      </c>
      <c r="AC279" s="4" t="str">
        <f t="shared" si="9"/>
        <v>---</v>
      </c>
      <c r="AD279" s="3"/>
    </row>
    <row r="280" spans="1:30">
      <c r="A280" t="s">
        <v>34</v>
      </c>
      <c r="B280" t="s">
        <v>1283</v>
      </c>
      <c r="D280" t="s">
        <v>824</v>
      </c>
      <c r="E280" t="s">
        <v>1275</v>
      </c>
      <c r="F280">
        <v>3</v>
      </c>
      <c r="G280">
        <v>1</v>
      </c>
      <c r="H280">
        <v>3</v>
      </c>
      <c r="I280" t="s">
        <v>825</v>
      </c>
      <c r="J280">
        <v>84</v>
      </c>
      <c r="K280">
        <v>14</v>
      </c>
      <c r="L280">
        <v>14</v>
      </c>
      <c r="S280">
        <v>28</v>
      </c>
      <c r="T280">
        <v>28</v>
      </c>
      <c r="U280" s="3">
        <v>28</v>
      </c>
      <c r="V280" s="2">
        <f t="shared" si="8"/>
        <v>0</v>
      </c>
      <c r="W280" s="2">
        <f>VLOOKUP(D280,'DSD_2024-25'!C:H,6,FALSE)</f>
        <v>16</v>
      </c>
      <c r="X280" s="3"/>
      <c r="Y280" t="s">
        <v>1296</v>
      </c>
      <c r="AA280" t="s">
        <v>649</v>
      </c>
      <c r="AB280" s="3" t="s">
        <v>649</v>
      </c>
      <c r="AC280" s="2" t="str">
        <f t="shared" si="9"/>
        <v>---</v>
      </c>
      <c r="AD280" s="3"/>
    </row>
    <row r="281" spans="1:30">
      <c r="A281" s="1" t="s">
        <v>34</v>
      </c>
      <c r="B281" s="1" t="s">
        <v>1301</v>
      </c>
      <c r="C281" s="1"/>
      <c r="D281" s="1" t="s">
        <v>827</v>
      </c>
      <c r="E281" s="1" t="s">
        <v>1275</v>
      </c>
      <c r="F281" s="1">
        <v>3</v>
      </c>
      <c r="G281" s="1">
        <v>2</v>
      </c>
      <c r="H281" s="1">
        <v>6</v>
      </c>
      <c r="I281" s="1" t="s">
        <v>828</v>
      </c>
      <c r="J281" s="1">
        <v>168</v>
      </c>
      <c r="K281" s="1">
        <v>14</v>
      </c>
      <c r="L281" s="1">
        <v>42</v>
      </c>
      <c r="M281" s="1"/>
      <c r="N281" s="1"/>
      <c r="O281" s="1"/>
      <c r="P281" s="1"/>
      <c r="Q281" s="1"/>
      <c r="R281" s="1"/>
      <c r="S281" s="1">
        <v>56</v>
      </c>
      <c r="T281" s="1">
        <v>56</v>
      </c>
      <c r="U281" s="3">
        <v>56</v>
      </c>
      <c r="V281" s="4">
        <f t="shared" si="8"/>
        <v>0</v>
      </c>
      <c r="W281" s="2">
        <f>VLOOKUP(D281,'DSD_2024-25'!C:H,6,FALSE)</f>
        <v>0</v>
      </c>
      <c r="X281" s="3"/>
      <c r="Y281" s="1"/>
      <c r="Z281" s="1"/>
      <c r="AA281" s="1" t="s">
        <v>398</v>
      </c>
      <c r="AB281" s="3" t="s">
        <v>398</v>
      </c>
      <c r="AC281" s="4" t="str">
        <f t="shared" si="9"/>
        <v>---</v>
      </c>
      <c r="AD281" s="3"/>
    </row>
    <row r="282" spans="1:30">
      <c r="A282" t="s">
        <v>34</v>
      </c>
      <c r="B282" t="s">
        <v>1283</v>
      </c>
      <c r="D282" t="s">
        <v>830</v>
      </c>
      <c r="E282" t="s">
        <v>1275</v>
      </c>
      <c r="F282">
        <v>3</v>
      </c>
      <c r="G282">
        <v>2</v>
      </c>
      <c r="H282">
        <v>3</v>
      </c>
      <c r="I282" t="s">
        <v>831</v>
      </c>
      <c r="J282">
        <v>84</v>
      </c>
      <c r="K282">
        <v>14</v>
      </c>
      <c r="L282">
        <v>14</v>
      </c>
      <c r="S282">
        <v>28</v>
      </c>
      <c r="T282">
        <v>28</v>
      </c>
      <c r="U282" s="3">
        <v>28</v>
      </c>
      <c r="V282" s="2">
        <f t="shared" si="8"/>
        <v>0</v>
      </c>
      <c r="W282" s="2">
        <f>VLOOKUP(D282,'DSD_2024-25'!C:H,6,FALSE)</f>
        <v>26</v>
      </c>
      <c r="X282" s="3"/>
      <c r="Y282" t="s">
        <v>1296</v>
      </c>
      <c r="AA282" t="s">
        <v>30</v>
      </c>
      <c r="AB282" s="3" t="s">
        <v>30</v>
      </c>
      <c r="AC282" s="2" t="str">
        <f t="shared" si="9"/>
        <v>---</v>
      </c>
      <c r="AD282" s="3"/>
    </row>
    <row r="283" spans="1:30">
      <c r="A283" s="1" t="s">
        <v>34</v>
      </c>
      <c r="B283" s="1" t="s">
        <v>1283</v>
      </c>
      <c r="C283" s="1"/>
      <c r="D283" s="1" t="s">
        <v>832</v>
      </c>
      <c r="E283" s="1" t="s">
        <v>1275</v>
      </c>
      <c r="F283" s="1">
        <v>3</v>
      </c>
      <c r="G283" s="1">
        <v>2</v>
      </c>
      <c r="H283" s="1">
        <v>6</v>
      </c>
      <c r="I283" s="1" t="s">
        <v>833</v>
      </c>
      <c r="J283" s="1">
        <v>168</v>
      </c>
      <c r="K283" s="1">
        <v>35</v>
      </c>
      <c r="L283" s="1">
        <v>21</v>
      </c>
      <c r="M283" s="1"/>
      <c r="N283" s="1"/>
      <c r="O283" s="1"/>
      <c r="P283" s="1"/>
      <c r="Q283" s="1"/>
      <c r="R283" s="1"/>
      <c r="S283" s="1">
        <v>56</v>
      </c>
      <c r="T283" s="1">
        <v>56</v>
      </c>
      <c r="U283" s="3">
        <v>56</v>
      </c>
      <c r="V283" s="4">
        <f t="shared" si="8"/>
        <v>0</v>
      </c>
      <c r="W283" s="2">
        <f>VLOOKUP(D283,'DSD_2024-25'!C:H,6,FALSE)</f>
        <v>0</v>
      </c>
      <c r="X283" s="3"/>
      <c r="Y283" s="1"/>
      <c r="Z283" s="1"/>
      <c r="AA283" s="1" t="s">
        <v>30</v>
      </c>
      <c r="AB283" s="3" t="s">
        <v>30</v>
      </c>
      <c r="AC283" s="4" t="str">
        <f t="shared" si="9"/>
        <v>---</v>
      </c>
      <c r="AD283" s="3"/>
    </row>
    <row r="284" spans="1:30">
      <c r="A284" t="s">
        <v>34</v>
      </c>
      <c r="B284" t="s">
        <v>1325</v>
      </c>
      <c r="D284" t="s">
        <v>834</v>
      </c>
      <c r="E284" t="s">
        <v>1275</v>
      </c>
      <c r="F284">
        <v>2</v>
      </c>
      <c r="G284">
        <v>1</v>
      </c>
      <c r="H284">
        <v>6</v>
      </c>
      <c r="I284" t="s">
        <v>835</v>
      </c>
      <c r="J284">
        <v>168</v>
      </c>
      <c r="K284">
        <v>28</v>
      </c>
      <c r="M284">
        <v>28</v>
      </c>
      <c r="S284">
        <v>56</v>
      </c>
      <c r="T284">
        <v>56</v>
      </c>
      <c r="U284" s="3">
        <v>56</v>
      </c>
      <c r="V284" s="2">
        <f t="shared" si="8"/>
        <v>0</v>
      </c>
      <c r="W284" s="2">
        <f>VLOOKUP(D284,'DSD_2024-25'!C:H,6,FALSE)</f>
        <v>0</v>
      </c>
      <c r="X284" s="3"/>
      <c r="AA284" t="s">
        <v>1423</v>
      </c>
      <c r="AB284" s="3" t="s">
        <v>1423</v>
      </c>
      <c r="AC284" s="2" t="str">
        <f t="shared" si="9"/>
        <v>---</v>
      </c>
      <c r="AD284" s="3"/>
    </row>
    <row r="285" spans="1:30">
      <c r="A285" s="1" t="s">
        <v>16</v>
      </c>
      <c r="B285" s="1"/>
      <c r="C285" s="1" t="s">
        <v>1293</v>
      </c>
      <c r="D285" s="1" t="s">
        <v>836</v>
      </c>
      <c r="E285" s="1" t="s">
        <v>1275</v>
      </c>
      <c r="F285" s="1" t="s">
        <v>21</v>
      </c>
      <c r="G285" s="1">
        <v>2</v>
      </c>
      <c r="H285" s="1">
        <v>6</v>
      </c>
      <c r="I285" s="1" t="s">
        <v>837</v>
      </c>
      <c r="J285" s="1">
        <v>168</v>
      </c>
      <c r="K285" s="1"/>
      <c r="L285" s="1"/>
      <c r="M285" s="1"/>
      <c r="N285" s="1"/>
      <c r="O285" s="1"/>
      <c r="P285" s="1"/>
      <c r="Q285" s="1"/>
      <c r="R285" s="1"/>
      <c r="S285" s="1">
        <v>56</v>
      </c>
      <c r="T285" s="1">
        <v>56</v>
      </c>
      <c r="U285" s="3">
        <v>56</v>
      </c>
      <c r="V285" s="4">
        <f t="shared" si="8"/>
        <v>0</v>
      </c>
      <c r="W285" s="2">
        <f>VLOOKUP(D285,'DSD_2024-25'!C:H,6,FALSE)</f>
        <v>0</v>
      </c>
      <c r="X285" s="3"/>
      <c r="Y285" s="1" t="s">
        <v>1364</v>
      </c>
      <c r="Z285" s="1"/>
      <c r="AA285" s="1" t="s">
        <v>398</v>
      </c>
      <c r="AB285" s="3" t="s">
        <v>398</v>
      </c>
      <c r="AC285" s="4" t="str">
        <f t="shared" si="9"/>
        <v>---</v>
      </c>
      <c r="AD285" s="3"/>
    </row>
    <row r="286" spans="1:30">
      <c r="A286" t="s">
        <v>16</v>
      </c>
      <c r="C286" t="s">
        <v>1293</v>
      </c>
      <c r="D286" t="s">
        <v>838</v>
      </c>
      <c r="E286" t="s">
        <v>1275</v>
      </c>
      <c r="F286" t="s">
        <v>21</v>
      </c>
      <c r="G286">
        <v>1</v>
      </c>
      <c r="H286">
        <v>6</v>
      </c>
      <c r="I286" t="s">
        <v>839</v>
      </c>
      <c r="J286">
        <v>168</v>
      </c>
      <c r="S286">
        <v>56</v>
      </c>
      <c r="T286">
        <v>56</v>
      </c>
      <c r="U286" s="3">
        <v>56</v>
      </c>
      <c r="V286" s="2">
        <f t="shared" si="8"/>
        <v>0</v>
      </c>
      <c r="W286" s="2">
        <f>VLOOKUP(D286,'DSD_2024-25'!C:H,6,FALSE)</f>
        <v>0</v>
      </c>
      <c r="X286" s="3"/>
      <c r="Y286" t="s">
        <v>1294</v>
      </c>
      <c r="AA286" t="s">
        <v>829</v>
      </c>
      <c r="AB286" s="3" t="s">
        <v>829</v>
      </c>
      <c r="AC286" s="2" t="str">
        <f t="shared" si="9"/>
        <v>---</v>
      </c>
      <c r="AD286" s="3"/>
    </row>
    <row r="287" spans="1:30">
      <c r="A287" s="1" t="s">
        <v>16</v>
      </c>
      <c r="B287" s="1" t="s">
        <v>1337</v>
      </c>
      <c r="C287" s="1"/>
      <c r="D287" s="1" t="s">
        <v>840</v>
      </c>
      <c r="E287" s="1"/>
      <c r="F287" s="1"/>
      <c r="G287" s="1"/>
      <c r="H287" s="1"/>
      <c r="I287" s="1" t="s">
        <v>841</v>
      </c>
      <c r="J287" s="1"/>
      <c r="K287" s="1"/>
      <c r="L287" s="1"/>
      <c r="M287" s="1"/>
      <c r="N287" s="1"/>
      <c r="O287" s="1"/>
      <c r="P287" s="1"/>
      <c r="Q287" s="1"/>
      <c r="R287" s="1"/>
      <c r="S287" s="1"/>
      <c r="T287" s="1"/>
      <c r="U287" s="3"/>
      <c r="V287" s="4">
        <f t="shared" si="8"/>
        <v>0</v>
      </c>
      <c r="W287" s="2">
        <f>VLOOKUP(D287,'DSD_2024-25'!C:H,6,FALSE)</f>
        <v>0</v>
      </c>
      <c r="X287" s="3"/>
      <c r="Y287" s="1" t="s">
        <v>1365</v>
      </c>
      <c r="Z287" s="1"/>
      <c r="AA287" s="1" t="s">
        <v>1444</v>
      </c>
      <c r="AB287" s="3" t="s">
        <v>1444</v>
      </c>
      <c r="AC287" s="4" t="str">
        <f t="shared" si="9"/>
        <v>---</v>
      </c>
      <c r="AD287" s="3"/>
    </row>
    <row r="288" spans="1:30">
      <c r="A288" t="s">
        <v>34</v>
      </c>
      <c r="B288" t="s">
        <v>1283</v>
      </c>
      <c r="D288" t="s">
        <v>844</v>
      </c>
      <c r="E288" t="s">
        <v>1275</v>
      </c>
      <c r="F288">
        <v>3</v>
      </c>
      <c r="G288">
        <v>2</v>
      </c>
      <c r="H288">
        <v>3</v>
      </c>
      <c r="I288" t="s">
        <v>845</v>
      </c>
      <c r="J288">
        <v>84</v>
      </c>
      <c r="K288">
        <v>8</v>
      </c>
      <c r="L288">
        <v>4</v>
      </c>
      <c r="O288">
        <v>6</v>
      </c>
      <c r="Q288">
        <v>10</v>
      </c>
      <c r="S288">
        <v>28</v>
      </c>
      <c r="T288">
        <v>28</v>
      </c>
      <c r="U288" s="3">
        <v>28</v>
      </c>
      <c r="V288" s="2">
        <f t="shared" si="8"/>
        <v>0</v>
      </c>
      <c r="W288" s="2">
        <f>VLOOKUP(D288,'DSD_2024-25'!C:H,6,FALSE)</f>
        <v>0</v>
      </c>
      <c r="X288" s="3"/>
      <c r="Y288" t="s">
        <v>1296</v>
      </c>
      <c r="AA288" t="s">
        <v>404</v>
      </c>
      <c r="AB288" s="3" t="s">
        <v>404</v>
      </c>
      <c r="AC288" s="2" t="str">
        <f t="shared" si="9"/>
        <v>---</v>
      </c>
      <c r="AD288" s="3"/>
    </row>
    <row r="289" spans="1:30">
      <c r="A289" s="1" t="s">
        <v>16</v>
      </c>
      <c r="B289" s="1"/>
      <c r="C289" s="1" t="s">
        <v>1303</v>
      </c>
      <c r="D289" s="1" t="s">
        <v>846</v>
      </c>
      <c r="E289" s="1" t="s">
        <v>1275</v>
      </c>
      <c r="F289" s="1">
        <v>1</v>
      </c>
      <c r="G289" s="1">
        <v>1</v>
      </c>
      <c r="H289" s="1">
        <v>6</v>
      </c>
      <c r="I289" s="1" t="s">
        <v>847</v>
      </c>
      <c r="J289" s="1">
        <v>168</v>
      </c>
      <c r="K289" s="1"/>
      <c r="L289" s="1"/>
      <c r="M289" s="1"/>
      <c r="N289" s="1"/>
      <c r="O289" s="1"/>
      <c r="P289" s="1"/>
      <c r="Q289" s="1">
        <v>84</v>
      </c>
      <c r="R289" s="1"/>
      <c r="S289" s="1">
        <v>84</v>
      </c>
      <c r="T289" s="1">
        <v>70</v>
      </c>
      <c r="U289" s="3">
        <v>0</v>
      </c>
      <c r="V289" s="4">
        <f t="shared" si="8"/>
        <v>-70</v>
      </c>
      <c r="W289" s="2">
        <f>VLOOKUP(D289,'DSD_2024-25'!C:H,6,FALSE)</f>
        <v>0</v>
      </c>
      <c r="X289" s="3" t="s">
        <v>1445</v>
      </c>
      <c r="Y289" s="1" t="s">
        <v>1446</v>
      </c>
      <c r="Z289" s="1" t="s">
        <v>1447</v>
      </c>
      <c r="AA289" s="1"/>
      <c r="AB289" s="3" t="s">
        <v>91</v>
      </c>
      <c r="AC289" s="4" t="str">
        <f t="shared" si="9"/>
        <v>alterado</v>
      </c>
      <c r="AD289" s="3"/>
    </row>
    <row r="290" spans="1:30">
      <c r="A290" t="s">
        <v>8</v>
      </c>
      <c r="B290" t="s">
        <v>1448</v>
      </c>
      <c r="D290" t="s">
        <v>849</v>
      </c>
      <c r="F290" t="s">
        <v>10</v>
      </c>
      <c r="G290" t="s">
        <v>11</v>
      </c>
      <c r="H290">
        <v>20</v>
      </c>
      <c r="I290" t="s">
        <v>850</v>
      </c>
      <c r="J290">
        <v>105</v>
      </c>
      <c r="U290" s="3">
        <v>56</v>
      </c>
      <c r="V290" s="2">
        <f t="shared" si="8"/>
        <v>56</v>
      </c>
      <c r="W290" s="2">
        <f>VLOOKUP(D290,'DSD_2024-25'!C:H,6,FALSE)</f>
        <v>0</v>
      </c>
      <c r="X290" s="3"/>
      <c r="AB290" s="3"/>
      <c r="AC290" s="2" t="str">
        <f t="shared" si="9"/>
        <v>---</v>
      </c>
      <c r="AD290" s="3"/>
    </row>
    <row r="291" spans="1:30">
      <c r="A291" s="1" t="s">
        <v>34</v>
      </c>
      <c r="B291" s="1" t="s">
        <v>1297</v>
      </c>
      <c r="C291" s="1"/>
      <c r="D291" s="1" t="s">
        <v>854</v>
      </c>
      <c r="E291" s="1" t="s">
        <v>1275</v>
      </c>
      <c r="F291" s="1">
        <v>3</v>
      </c>
      <c r="G291" s="1">
        <v>2</v>
      </c>
      <c r="H291" s="1">
        <v>6</v>
      </c>
      <c r="I291" s="1" t="s">
        <v>855</v>
      </c>
      <c r="J291" s="1">
        <v>168</v>
      </c>
      <c r="K291" s="1">
        <v>28</v>
      </c>
      <c r="L291" s="1">
        <v>8</v>
      </c>
      <c r="M291" s="1"/>
      <c r="N291" s="1">
        <v>14</v>
      </c>
      <c r="O291" s="1">
        <v>6</v>
      </c>
      <c r="P291" s="1"/>
      <c r="Q291" s="1"/>
      <c r="R291" s="1"/>
      <c r="S291" s="1">
        <v>56</v>
      </c>
      <c r="T291" s="1">
        <v>56</v>
      </c>
      <c r="U291" s="3">
        <v>56</v>
      </c>
      <c r="V291" s="4">
        <f t="shared" si="8"/>
        <v>0</v>
      </c>
      <c r="W291" s="2">
        <f>VLOOKUP(D291,'DSD_2024-25'!C:H,6,FALSE)</f>
        <v>0</v>
      </c>
      <c r="X291" s="3"/>
      <c r="Y291" s="1"/>
      <c r="Z291" s="1"/>
      <c r="AA291" s="1" t="s">
        <v>23</v>
      </c>
      <c r="AB291" s="3" t="s">
        <v>23</v>
      </c>
      <c r="AC291" s="4" t="str">
        <f t="shared" si="9"/>
        <v>---</v>
      </c>
      <c r="AD291" s="3"/>
    </row>
    <row r="292" spans="1:30">
      <c r="A292" t="s">
        <v>34</v>
      </c>
      <c r="B292" t="s">
        <v>1295</v>
      </c>
      <c r="D292" t="s">
        <v>856</v>
      </c>
      <c r="E292" t="s">
        <v>1275</v>
      </c>
      <c r="F292">
        <v>1</v>
      </c>
      <c r="G292">
        <v>2</v>
      </c>
      <c r="H292">
        <v>12</v>
      </c>
      <c r="I292" t="s">
        <v>857</v>
      </c>
      <c r="J292">
        <v>336</v>
      </c>
      <c r="K292">
        <v>14</v>
      </c>
      <c r="M292">
        <v>56</v>
      </c>
      <c r="O292">
        <v>42</v>
      </c>
      <c r="S292">
        <v>112</v>
      </c>
      <c r="T292">
        <v>112</v>
      </c>
      <c r="U292" s="3">
        <v>112</v>
      </c>
      <c r="V292" s="2">
        <f t="shared" si="8"/>
        <v>0</v>
      </c>
      <c r="W292" s="2">
        <f>VLOOKUP(D292,'DSD_2024-25'!C:H,6,FALSE)</f>
        <v>0</v>
      </c>
      <c r="X292" s="3"/>
      <c r="AA292" t="s">
        <v>863</v>
      </c>
      <c r="AB292" s="3" t="s">
        <v>85</v>
      </c>
      <c r="AC292" s="2" t="str">
        <f t="shared" si="9"/>
        <v>alterado</v>
      </c>
      <c r="AD292" s="3"/>
    </row>
    <row r="293" spans="1:30">
      <c r="A293" s="1" t="s">
        <v>34</v>
      </c>
      <c r="B293" s="1" t="s">
        <v>1295</v>
      </c>
      <c r="C293" s="1"/>
      <c r="D293" s="1" t="s">
        <v>860</v>
      </c>
      <c r="E293" s="1" t="s">
        <v>1275</v>
      </c>
      <c r="F293" s="1">
        <v>2</v>
      </c>
      <c r="G293" s="1">
        <v>1</v>
      </c>
      <c r="H293" s="1">
        <v>9</v>
      </c>
      <c r="I293" s="1" t="s">
        <v>861</v>
      </c>
      <c r="J293" s="1">
        <v>252</v>
      </c>
      <c r="K293" s="1">
        <v>14</v>
      </c>
      <c r="L293" s="1"/>
      <c r="M293" s="1">
        <v>70</v>
      </c>
      <c r="N293" s="1"/>
      <c r="O293" s="1"/>
      <c r="P293" s="1"/>
      <c r="Q293" s="1"/>
      <c r="R293" s="1"/>
      <c r="S293" s="1">
        <v>84</v>
      </c>
      <c r="T293" s="1">
        <v>84</v>
      </c>
      <c r="U293" s="3">
        <v>84</v>
      </c>
      <c r="V293" s="4">
        <f t="shared" si="8"/>
        <v>0</v>
      </c>
      <c r="W293" s="2">
        <f>VLOOKUP(D293,'DSD_2024-25'!C:H,6,FALSE)</f>
        <v>0</v>
      </c>
      <c r="X293" s="3"/>
      <c r="Y293" s="1"/>
      <c r="Z293" s="1"/>
      <c r="AA293" s="1" t="s">
        <v>85</v>
      </c>
      <c r="AB293" s="3" t="s">
        <v>863</v>
      </c>
      <c r="AC293" s="4" t="str">
        <f t="shared" si="9"/>
        <v>alterado</v>
      </c>
      <c r="AD293" s="3"/>
    </row>
    <row r="294" spans="1:30">
      <c r="A294" t="s">
        <v>34</v>
      </c>
      <c r="B294" t="s">
        <v>1295</v>
      </c>
      <c r="D294" t="s">
        <v>865</v>
      </c>
      <c r="E294" t="s">
        <v>1275</v>
      </c>
      <c r="F294">
        <v>3</v>
      </c>
      <c r="G294">
        <v>1</v>
      </c>
      <c r="H294">
        <v>12</v>
      </c>
      <c r="I294" t="s">
        <v>866</v>
      </c>
      <c r="J294">
        <v>336</v>
      </c>
      <c r="K294">
        <v>14</v>
      </c>
      <c r="M294">
        <v>56</v>
      </c>
      <c r="O294">
        <v>42</v>
      </c>
      <c r="S294">
        <v>112</v>
      </c>
      <c r="T294">
        <v>112</v>
      </c>
      <c r="U294" s="3">
        <v>112</v>
      </c>
      <c r="V294" s="2">
        <f t="shared" si="8"/>
        <v>0</v>
      </c>
      <c r="W294" s="2">
        <f>VLOOKUP(D294,'DSD_2024-25'!C:H,6,FALSE)</f>
        <v>0</v>
      </c>
      <c r="X294" s="3"/>
      <c r="AA294" t="s">
        <v>852</v>
      </c>
      <c r="AB294" s="3" t="s">
        <v>852</v>
      </c>
      <c r="AC294" s="2" t="str">
        <f t="shared" si="9"/>
        <v>---</v>
      </c>
      <c r="AD294" s="3"/>
    </row>
    <row r="295" spans="1:30">
      <c r="A295" s="1" t="s">
        <v>34</v>
      </c>
      <c r="B295" s="1" t="s">
        <v>1321</v>
      </c>
      <c r="C295" s="1"/>
      <c r="D295" s="1" t="s">
        <v>867</v>
      </c>
      <c r="E295" s="1" t="s">
        <v>1275</v>
      </c>
      <c r="F295" s="1">
        <v>3</v>
      </c>
      <c r="G295" s="1">
        <v>2</v>
      </c>
      <c r="H295" s="1">
        <v>12</v>
      </c>
      <c r="I295" s="1" t="s">
        <v>868</v>
      </c>
      <c r="J295" s="1">
        <v>336</v>
      </c>
      <c r="K295" s="1"/>
      <c r="L295" s="1"/>
      <c r="M295" s="1"/>
      <c r="N295" s="1"/>
      <c r="O295" s="1"/>
      <c r="P295" s="1"/>
      <c r="Q295" s="1"/>
      <c r="R295" s="1">
        <v>112</v>
      </c>
      <c r="S295" s="1">
        <v>112</v>
      </c>
      <c r="T295" s="1">
        <v>112</v>
      </c>
      <c r="U295" s="3">
        <v>112</v>
      </c>
      <c r="V295" s="4">
        <f t="shared" si="8"/>
        <v>0</v>
      </c>
      <c r="W295" s="2">
        <f>VLOOKUP(D295,'DSD_2024-25'!C:H,6,FALSE)</f>
        <v>72</v>
      </c>
      <c r="X295" s="3" t="s">
        <v>1322</v>
      </c>
      <c r="Y295" s="1"/>
      <c r="Z295" s="1"/>
      <c r="AA295" s="1" t="s">
        <v>171</v>
      </c>
      <c r="AB295" s="3" t="s">
        <v>171</v>
      </c>
      <c r="AC295" s="4" t="str">
        <f t="shared" si="9"/>
        <v>---</v>
      </c>
      <c r="AD295" s="3"/>
    </row>
    <row r="296" spans="1:30">
      <c r="A296" t="s">
        <v>34</v>
      </c>
      <c r="B296" t="s">
        <v>1325</v>
      </c>
      <c r="D296" t="s">
        <v>870</v>
      </c>
      <c r="E296" t="s">
        <v>1275</v>
      </c>
      <c r="F296">
        <v>3</v>
      </c>
      <c r="G296">
        <v>2</v>
      </c>
      <c r="H296">
        <v>3</v>
      </c>
      <c r="I296" t="s">
        <v>871</v>
      </c>
      <c r="J296">
        <v>84</v>
      </c>
      <c r="K296">
        <v>14</v>
      </c>
      <c r="N296">
        <v>6</v>
      </c>
      <c r="O296">
        <v>8</v>
      </c>
      <c r="S296">
        <v>28</v>
      </c>
      <c r="T296">
        <v>28</v>
      </c>
      <c r="U296" s="3">
        <v>28</v>
      </c>
      <c r="V296" s="2">
        <f t="shared" si="8"/>
        <v>0</v>
      </c>
      <c r="W296" s="2">
        <f>VLOOKUP(D296,'DSD_2024-25'!C:H,6,FALSE)</f>
        <v>0</v>
      </c>
      <c r="X296" s="3"/>
      <c r="Y296" t="s">
        <v>1296</v>
      </c>
      <c r="AA296" t="s">
        <v>611</v>
      </c>
      <c r="AB296" s="3" t="s">
        <v>611</v>
      </c>
      <c r="AC296" s="2" t="str">
        <f t="shared" si="9"/>
        <v>---</v>
      </c>
      <c r="AD296" s="3"/>
    </row>
    <row r="297" spans="1:30">
      <c r="A297" s="1" t="s">
        <v>34</v>
      </c>
      <c r="B297" s="1" t="s">
        <v>1301</v>
      </c>
      <c r="C297" s="1"/>
      <c r="D297" s="1" t="s">
        <v>872</v>
      </c>
      <c r="E297" s="1" t="s">
        <v>1275</v>
      </c>
      <c r="F297" s="1">
        <v>3</v>
      </c>
      <c r="G297" s="1">
        <v>2</v>
      </c>
      <c r="H297" s="1">
        <v>6</v>
      </c>
      <c r="I297" s="1" t="s">
        <v>873</v>
      </c>
      <c r="J297" s="1">
        <v>168</v>
      </c>
      <c r="K297" s="1">
        <v>28</v>
      </c>
      <c r="L297" s="1">
        <v>8</v>
      </c>
      <c r="M297" s="1"/>
      <c r="N297" s="1">
        <v>14</v>
      </c>
      <c r="O297" s="1">
        <v>6</v>
      </c>
      <c r="P297" s="1"/>
      <c r="Q297" s="1"/>
      <c r="R297" s="1"/>
      <c r="S297" s="1">
        <v>56</v>
      </c>
      <c r="T297" s="1">
        <v>56</v>
      </c>
      <c r="U297" s="3">
        <v>56</v>
      </c>
      <c r="V297" s="4">
        <f t="shared" si="8"/>
        <v>0</v>
      </c>
      <c r="W297" s="2">
        <f>VLOOKUP(D297,'DSD_2024-25'!C:H,6,FALSE)</f>
        <v>0</v>
      </c>
      <c r="X297" s="3"/>
      <c r="Y297" s="1"/>
      <c r="Z297" s="1"/>
      <c r="AA297" s="1" t="s">
        <v>648</v>
      </c>
      <c r="AB297" s="3" t="s">
        <v>648</v>
      </c>
      <c r="AC297" s="4" t="str">
        <f t="shared" si="9"/>
        <v>---</v>
      </c>
      <c r="AD297" s="3"/>
    </row>
    <row r="298" spans="1:30">
      <c r="A298" t="s">
        <v>34</v>
      </c>
      <c r="B298" t="s">
        <v>1295</v>
      </c>
      <c r="D298" t="s">
        <v>874</v>
      </c>
      <c r="E298" t="s">
        <v>1275</v>
      </c>
      <c r="F298">
        <v>3</v>
      </c>
      <c r="G298">
        <v>2</v>
      </c>
      <c r="H298">
        <v>6</v>
      </c>
      <c r="I298" t="s">
        <v>875</v>
      </c>
      <c r="J298">
        <v>168</v>
      </c>
      <c r="K298">
        <v>14</v>
      </c>
      <c r="M298">
        <v>42</v>
      </c>
      <c r="S298">
        <v>56</v>
      </c>
      <c r="T298">
        <v>56</v>
      </c>
      <c r="U298" s="3">
        <v>56</v>
      </c>
      <c r="V298" s="2">
        <f t="shared" si="8"/>
        <v>0</v>
      </c>
      <c r="W298" s="2">
        <f>VLOOKUP(D298,'DSD_2024-25'!C:H,6,FALSE)</f>
        <v>0</v>
      </c>
      <c r="X298" s="3"/>
      <c r="AA298" t="s">
        <v>86</v>
      </c>
      <c r="AB298" s="3" t="s">
        <v>86</v>
      </c>
      <c r="AC298" s="2" t="str">
        <f t="shared" si="9"/>
        <v>---</v>
      </c>
      <c r="AD298" s="3"/>
    </row>
    <row r="299" spans="1:30">
      <c r="A299" s="1" t="s">
        <v>16</v>
      </c>
      <c r="B299" s="1" t="s">
        <v>1312</v>
      </c>
      <c r="C299" s="1"/>
      <c r="D299" s="1" t="s">
        <v>846</v>
      </c>
      <c r="E299" s="1" t="s">
        <v>1275</v>
      </c>
      <c r="F299" s="1">
        <v>2</v>
      </c>
      <c r="G299" s="1">
        <v>1</v>
      </c>
      <c r="H299" s="1">
        <v>6</v>
      </c>
      <c r="I299" s="1" t="s">
        <v>877</v>
      </c>
      <c r="J299" s="1">
        <v>168</v>
      </c>
      <c r="K299" s="1"/>
      <c r="L299" s="1"/>
      <c r="M299" s="1"/>
      <c r="N299" s="1"/>
      <c r="O299" s="1"/>
      <c r="P299" s="1"/>
      <c r="Q299" s="1">
        <v>84</v>
      </c>
      <c r="R299" s="1"/>
      <c r="S299" s="1">
        <v>84</v>
      </c>
      <c r="T299" s="1">
        <v>70</v>
      </c>
      <c r="U299" s="3">
        <v>56</v>
      </c>
      <c r="V299" s="4">
        <f t="shared" si="8"/>
        <v>-14</v>
      </c>
      <c r="W299" s="2">
        <f>VLOOKUP(D299,'DSD_2024-25'!C:H,6,FALSE)</f>
        <v>0</v>
      </c>
      <c r="X299" s="3" t="s">
        <v>1449</v>
      </c>
      <c r="Y299" s="1"/>
      <c r="Z299" s="1"/>
      <c r="AA299" s="1" t="s">
        <v>91</v>
      </c>
      <c r="AB299" s="3" t="s">
        <v>91</v>
      </c>
      <c r="AC299" s="4" t="str">
        <f t="shared" si="9"/>
        <v>---</v>
      </c>
      <c r="AD299" s="3"/>
    </row>
    <row r="300" spans="1:30">
      <c r="A300" t="s">
        <v>16</v>
      </c>
      <c r="B300" t="s">
        <v>1303</v>
      </c>
      <c r="D300" t="s">
        <v>880</v>
      </c>
      <c r="E300" t="s">
        <v>1275</v>
      </c>
      <c r="F300">
        <v>2</v>
      </c>
      <c r="G300">
        <v>1</v>
      </c>
      <c r="H300">
        <v>12</v>
      </c>
      <c r="I300" t="s">
        <v>881</v>
      </c>
      <c r="J300">
        <v>336</v>
      </c>
      <c r="L300">
        <v>35</v>
      </c>
      <c r="P300">
        <v>35</v>
      </c>
      <c r="S300">
        <v>70</v>
      </c>
      <c r="T300">
        <v>70</v>
      </c>
      <c r="U300" s="3">
        <v>70</v>
      </c>
      <c r="V300" s="2">
        <f t="shared" si="8"/>
        <v>0</v>
      </c>
      <c r="W300" s="2">
        <f>VLOOKUP(D300,'DSD_2024-25'!C:H,6,FALSE)</f>
        <v>0</v>
      </c>
      <c r="X300" s="3"/>
      <c r="Y300" t="s">
        <v>1450</v>
      </c>
      <c r="AA300" t="s">
        <v>31</v>
      </c>
      <c r="AB300" s="3" t="s">
        <v>31</v>
      </c>
      <c r="AC300" s="2" t="str">
        <f t="shared" si="9"/>
        <v>---</v>
      </c>
      <c r="AD300" s="3"/>
    </row>
    <row r="301" spans="1:30">
      <c r="A301" s="1" t="s">
        <v>16</v>
      </c>
      <c r="B301" s="1"/>
      <c r="C301" s="1" t="s">
        <v>1278</v>
      </c>
      <c r="D301" s="1" t="s">
        <v>882</v>
      </c>
      <c r="E301" s="1" t="s">
        <v>1275</v>
      </c>
      <c r="F301" s="1" t="s">
        <v>21</v>
      </c>
      <c r="G301" s="1">
        <v>2</v>
      </c>
      <c r="H301" s="1">
        <v>6</v>
      </c>
      <c r="I301" s="1" t="s">
        <v>883</v>
      </c>
      <c r="J301" s="1">
        <v>168</v>
      </c>
      <c r="K301" s="1"/>
      <c r="L301" s="1">
        <v>28</v>
      </c>
      <c r="M301" s="1">
        <v>28</v>
      </c>
      <c r="N301" s="1"/>
      <c r="O301" s="1"/>
      <c r="P301" s="1"/>
      <c r="Q301" s="1"/>
      <c r="R301" s="1"/>
      <c r="S301" s="1">
        <v>56</v>
      </c>
      <c r="T301" s="1">
        <v>56</v>
      </c>
      <c r="U301" s="3">
        <v>56</v>
      </c>
      <c r="V301" s="4">
        <f t="shared" si="8"/>
        <v>0</v>
      </c>
      <c r="W301" s="2">
        <f>VLOOKUP(D301,'DSD_2024-25'!C:H,6,FALSE)</f>
        <v>0</v>
      </c>
      <c r="X301" s="3"/>
      <c r="Y301" s="1" t="s">
        <v>1280</v>
      </c>
      <c r="Z301" s="1"/>
      <c r="AA301" s="1" t="s">
        <v>27</v>
      </c>
      <c r="AB301" s="3" t="s">
        <v>27</v>
      </c>
      <c r="AC301" s="4" t="str">
        <f t="shared" si="9"/>
        <v>---</v>
      </c>
      <c r="AD301" s="3"/>
    </row>
    <row r="302" spans="1:30">
      <c r="A302" t="s">
        <v>16</v>
      </c>
      <c r="B302" t="s">
        <v>1293</v>
      </c>
      <c r="D302" t="s">
        <v>885</v>
      </c>
      <c r="E302" t="s">
        <v>1275</v>
      </c>
      <c r="F302">
        <v>2</v>
      </c>
      <c r="G302">
        <v>1</v>
      </c>
      <c r="H302">
        <v>6</v>
      </c>
      <c r="I302" t="s">
        <v>886</v>
      </c>
      <c r="J302">
        <v>168</v>
      </c>
      <c r="S302">
        <v>56</v>
      </c>
      <c r="T302">
        <v>140</v>
      </c>
      <c r="U302" s="3">
        <v>112</v>
      </c>
      <c r="V302" s="2">
        <f t="shared" si="8"/>
        <v>-28</v>
      </c>
      <c r="W302" s="2">
        <f>VLOOKUP(D302,'DSD_2024-25'!C:H,6,FALSE)</f>
        <v>0</v>
      </c>
      <c r="X302" s="3"/>
      <c r="AA302" t="s">
        <v>648</v>
      </c>
      <c r="AB302" s="3" t="s">
        <v>648</v>
      </c>
      <c r="AC302" s="2" t="str">
        <f t="shared" si="9"/>
        <v>---</v>
      </c>
      <c r="AD302" s="3"/>
    </row>
    <row r="303" spans="1:30">
      <c r="A303" s="1" t="s">
        <v>16</v>
      </c>
      <c r="B303" s="1" t="s">
        <v>1341</v>
      </c>
      <c r="C303" s="1"/>
      <c r="D303" s="1" t="s">
        <v>888</v>
      </c>
      <c r="E303" s="1" t="s">
        <v>1275</v>
      </c>
      <c r="F303" s="1">
        <v>1</v>
      </c>
      <c r="G303" s="1">
        <v>1</v>
      </c>
      <c r="H303" s="1">
        <v>6</v>
      </c>
      <c r="I303" s="1" t="s">
        <v>889</v>
      </c>
      <c r="J303" s="1">
        <v>168</v>
      </c>
      <c r="K303" s="1">
        <v>26</v>
      </c>
      <c r="L303" s="1">
        <v>30</v>
      </c>
      <c r="M303" s="1"/>
      <c r="N303" s="1"/>
      <c r="O303" s="1"/>
      <c r="P303" s="1"/>
      <c r="Q303" s="1"/>
      <c r="R303" s="1"/>
      <c r="S303" s="1">
        <v>56</v>
      </c>
      <c r="T303" s="1">
        <v>98</v>
      </c>
      <c r="U303" s="3">
        <v>98</v>
      </c>
      <c r="V303" s="4">
        <f t="shared" si="8"/>
        <v>0</v>
      </c>
      <c r="W303" s="2">
        <f>VLOOKUP(D303,'DSD_2024-25'!C:H,6,FALSE)</f>
        <v>0</v>
      </c>
      <c r="X303" s="3"/>
      <c r="Y303" s="1"/>
      <c r="Z303" s="1"/>
      <c r="AA303" s="1" t="s">
        <v>852</v>
      </c>
      <c r="AB303" s="3" t="s">
        <v>852</v>
      </c>
      <c r="AC303" s="4" t="str">
        <f t="shared" si="9"/>
        <v>---</v>
      </c>
      <c r="AD303" s="3"/>
    </row>
    <row r="304" spans="1:30" ht="30">
      <c r="A304" t="s">
        <v>8</v>
      </c>
      <c r="B304" t="s">
        <v>1287</v>
      </c>
      <c r="D304" t="s">
        <v>890</v>
      </c>
      <c r="F304" t="s">
        <v>10</v>
      </c>
      <c r="G304" t="s">
        <v>10</v>
      </c>
      <c r="H304">
        <v>18</v>
      </c>
      <c r="I304" t="s">
        <v>891</v>
      </c>
      <c r="U304" s="3">
        <v>10</v>
      </c>
      <c r="V304" s="2">
        <f t="shared" si="8"/>
        <v>10</v>
      </c>
      <c r="W304" s="2">
        <f>VLOOKUP(D304,'DSD_2024-25'!C:H,6,FALSE)</f>
        <v>0</v>
      </c>
      <c r="X304" s="9" t="s">
        <v>1451</v>
      </c>
      <c r="AA304" t="s">
        <v>351</v>
      </c>
      <c r="AB304" s="3" t="s">
        <v>351</v>
      </c>
      <c r="AC304" s="2" t="str">
        <f t="shared" si="9"/>
        <v>---</v>
      </c>
      <c r="AD304" s="3"/>
    </row>
    <row r="305" spans="1:30">
      <c r="A305" s="1" t="s">
        <v>8</v>
      </c>
      <c r="B305" s="1"/>
      <c r="C305" s="1"/>
      <c r="D305" s="1" t="s">
        <v>895</v>
      </c>
      <c r="E305" s="1"/>
      <c r="F305" s="1">
        <v>1</v>
      </c>
      <c r="G305" s="1">
        <v>1</v>
      </c>
      <c r="H305" s="1">
        <v>5</v>
      </c>
      <c r="I305" s="1" t="s">
        <v>896</v>
      </c>
      <c r="J305" s="1"/>
      <c r="K305" s="1"/>
      <c r="L305" s="1"/>
      <c r="M305" s="1"/>
      <c r="N305" s="1"/>
      <c r="O305" s="1"/>
      <c r="P305" s="1"/>
      <c r="Q305" s="1"/>
      <c r="R305" s="1"/>
      <c r="S305" s="1"/>
      <c r="T305" s="1"/>
      <c r="U305" s="3"/>
      <c r="V305" s="4">
        <f t="shared" si="8"/>
        <v>0</v>
      </c>
      <c r="W305" s="2">
        <f>VLOOKUP(D305,'DSD_2024-25'!C:H,6,FALSE)</f>
        <v>0</v>
      </c>
      <c r="X305" s="3"/>
      <c r="Y305" s="1" t="s">
        <v>1307</v>
      </c>
      <c r="Z305" s="1"/>
      <c r="AA305" s="1"/>
      <c r="AB305" s="3"/>
      <c r="AC305" s="4" t="str">
        <f t="shared" si="9"/>
        <v>---</v>
      </c>
      <c r="AD305" s="3"/>
    </row>
    <row r="306" spans="1:30">
      <c r="A306" t="s">
        <v>8</v>
      </c>
      <c r="D306" t="s">
        <v>897</v>
      </c>
      <c r="F306">
        <v>1</v>
      </c>
      <c r="G306">
        <v>2</v>
      </c>
      <c r="H306">
        <v>7.5</v>
      </c>
      <c r="I306" t="s">
        <v>898</v>
      </c>
      <c r="U306" s="3"/>
      <c r="V306" s="2">
        <f t="shared" si="8"/>
        <v>0</v>
      </c>
      <c r="W306" s="2">
        <f>VLOOKUP(D306,'DSD_2024-25'!C:H,6,FALSE)</f>
        <v>0</v>
      </c>
      <c r="X306" s="3"/>
      <c r="Y306" t="s">
        <v>1307</v>
      </c>
      <c r="AB306" s="3"/>
      <c r="AC306" s="2" t="str">
        <f t="shared" si="9"/>
        <v>---</v>
      </c>
      <c r="AD306" s="3"/>
    </row>
    <row r="307" spans="1:30">
      <c r="A307" s="1" t="s">
        <v>16</v>
      </c>
      <c r="B307" s="1" t="s">
        <v>1341</v>
      </c>
      <c r="C307" s="1"/>
      <c r="D307" s="1" t="s">
        <v>899</v>
      </c>
      <c r="E307" s="1" t="s">
        <v>1275</v>
      </c>
      <c r="F307" s="1">
        <v>2</v>
      </c>
      <c r="G307" s="1">
        <v>1</v>
      </c>
      <c r="H307" s="1">
        <v>9</v>
      </c>
      <c r="I307" s="1" t="s">
        <v>900</v>
      </c>
      <c r="J307" s="1">
        <v>252</v>
      </c>
      <c r="K307" s="1">
        <v>24</v>
      </c>
      <c r="L307" s="1"/>
      <c r="M307" s="1">
        <v>48</v>
      </c>
      <c r="N307" s="1">
        <v>12</v>
      </c>
      <c r="O307" s="1"/>
      <c r="P307" s="1"/>
      <c r="Q307" s="1"/>
      <c r="R307" s="1"/>
      <c r="S307" s="1">
        <v>84</v>
      </c>
      <c r="T307" s="1">
        <v>98</v>
      </c>
      <c r="U307" s="3">
        <v>98</v>
      </c>
      <c r="V307" s="4">
        <f t="shared" si="8"/>
        <v>0</v>
      </c>
      <c r="W307" s="2">
        <f>VLOOKUP(D307,'DSD_2024-25'!C:H,6,FALSE)</f>
        <v>56</v>
      </c>
      <c r="X307" s="3"/>
      <c r="Y307" s="1"/>
      <c r="Z307" s="1"/>
      <c r="AA307" s="1" t="s">
        <v>314</v>
      </c>
      <c r="AB307" s="3" t="s">
        <v>314</v>
      </c>
      <c r="AC307" s="4" t="str">
        <f t="shared" si="9"/>
        <v>---</v>
      </c>
      <c r="AD307" s="3"/>
    </row>
    <row r="308" spans="1:30">
      <c r="A308" t="s">
        <v>16</v>
      </c>
      <c r="B308" t="s">
        <v>1278</v>
      </c>
      <c r="C308" t="s">
        <v>1303</v>
      </c>
      <c r="D308" t="s">
        <v>903</v>
      </c>
      <c r="E308" t="s">
        <v>1275</v>
      </c>
      <c r="F308">
        <v>1</v>
      </c>
      <c r="G308">
        <v>2</v>
      </c>
      <c r="H308">
        <v>6</v>
      </c>
      <c r="I308" t="s">
        <v>904</v>
      </c>
      <c r="J308">
        <v>168</v>
      </c>
      <c r="K308">
        <v>22</v>
      </c>
      <c r="L308">
        <v>34</v>
      </c>
      <c r="S308">
        <v>56</v>
      </c>
      <c r="T308">
        <v>105</v>
      </c>
      <c r="U308" s="9">
        <v>84</v>
      </c>
      <c r="V308" s="2">
        <f t="shared" si="8"/>
        <v>-21</v>
      </c>
      <c r="W308" s="2">
        <f>VLOOKUP(D308,'DSD_2024-25'!C:H,6,FALSE)</f>
        <v>0</v>
      </c>
      <c r="X308" s="3" t="s">
        <v>1452</v>
      </c>
      <c r="AA308" t="s">
        <v>531</v>
      </c>
      <c r="AB308" s="3" t="s">
        <v>531</v>
      </c>
      <c r="AC308" s="2" t="str">
        <f t="shared" si="9"/>
        <v>---</v>
      </c>
      <c r="AD308" s="3"/>
    </row>
    <row r="309" spans="1:30">
      <c r="A309" s="1" t="s">
        <v>16</v>
      </c>
      <c r="B309" s="1" t="s">
        <v>1337</v>
      </c>
      <c r="C309" s="1"/>
      <c r="D309" s="1" t="s">
        <v>905</v>
      </c>
      <c r="E309" s="1" t="s">
        <v>1275</v>
      </c>
      <c r="F309" s="1">
        <v>1</v>
      </c>
      <c r="G309" s="1">
        <v>2</v>
      </c>
      <c r="H309" s="1">
        <v>6</v>
      </c>
      <c r="I309" s="1" t="s">
        <v>906</v>
      </c>
      <c r="J309" s="1">
        <v>168</v>
      </c>
      <c r="K309" s="1"/>
      <c r="L309" s="1">
        <v>56</v>
      </c>
      <c r="M309" s="1"/>
      <c r="N309" s="1"/>
      <c r="O309" s="1"/>
      <c r="P309" s="1"/>
      <c r="Q309" s="1"/>
      <c r="R309" s="1"/>
      <c r="S309" s="1">
        <v>56</v>
      </c>
      <c r="T309" s="1">
        <v>70</v>
      </c>
      <c r="U309" s="3">
        <v>56</v>
      </c>
      <c r="V309" s="4">
        <f t="shared" si="8"/>
        <v>-14</v>
      </c>
      <c r="W309" s="2">
        <f>VLOOKUP(D309,'DSD_2024-25'!C:H,6,FALSE)</f>
        <v>0</v>
      </c>
      <c r="X309" s="3" t="s">
        <v>1453</v>
      </c>
      <c r="Y309" s="1"/>
      <c r="Z309" s="1"/>
      <c r="AA309" s="1" t="s">
        <v>531</v>
      </c>
      <c r="AB309" s="3" t="s">
        <v>531</v>
      </c>
      <c r="AC309" s="4" t="str">
        <f t="shared" si="9"/>
        <v>---</v>
      </c>
      <c r="AD309" s="3"/>
    </row>
    <row r="310" spans="1:30">
      <c r="A310" t="s">
        <v>34</v>
      </c>
      <c r="B310" t="s">
        <v>1284</v>
      </c>
      <c r="D310" t="s">
        <v>907</v>
      </c>
      <c r="E310" t="s">
        <v>1275</v>
      </c>
      <c r="F310">
        <v>2</v>
      </c>
      <c r="G310">
        <v>1</v>
      </c>
      <c r="H310">
        <v>6</v>
      </c>
      <c r="I310" t="s">
        <v>908</v>
      </c>
      <c r="J310">
        <v>168</v>
      </c>
      <c r="K310">
        <v>28</v>
      </c>
      <c r="M310">
        <v>14</v>
      </c>
      <c r="N310">
        <v>14</v>
      </c>
      <c r="S310">
        <v>56</v>
      </c>
      <c r="T310">
        <v>112</v>
      </c>
      <c r="U310" s="3">
        <v>112</v>
      </c>
      <c r="V310" s="2">
        <f t="shared" si="8"/>
        <v>0</v>
      </c>
      <c r="W310" s="2">
        <f>VLOOKUP(D310,'DSD_2024-25'!C:H,6,FALSE)</f>
        <v>0</v>
      </c>
      <c r="X310" s="3"/>
      <c r="AA310" t="s">
        <v>32</v>
      </c>
      <c r="AB310" s="3" t="s">
        <v>32</v>
      </c>
      <c r="AC310" s="2" t="str">
        <f t="shared" si="9"/>
        <v>---</v>
      </c>
      <c r="AD310" s="3"/>
    </row>
    <row r="311" spans="1:30">
      <c r="A311" s="1" t="s">
        <v>34</v>
      </c>
      <c r="B311" s="1" t="s">
        <v>1284</v>
      </c>
      <c r="C311" s="1"/>
      <c r="D311" s="1" t="s">
        <v>909</v>
      </c>
      <c r="E311" s="1" t="s">
        <v>1275</v>
      </c>
      <c r="F311" s="1">
        <v>2</v>
      </c>
      <c r="G311" s="1">
        <v>2</v>
      </c>
      <c r="H311" s="1">
        <v>6</v>
      </c>
      <c r="I311" s="1" t="s">
        <v>910</v>
      </c>
      <c r="J311" s="1">
        <v>168</v>
      </c>
      <c r="K311" s="1">
        <v>28</v>
      </c>
      <c r="L311" s="1"/>
      <c r="M311" s="1">
        <v>14</v>
      </c>
      <c r="N311" s="1">
        <v>14</v>
      </c>
      <c r="O311" s="1"/>
      <c r="P311" s="1"/>
      <c r="Q311" s="1"/>
      <c r="R311" s="1"/>
      <c r="S311" s="1">
        <v>56</v>
      </c>
      <c r="T311" s="1">
        <v>84</v>
      </c>
      <c r="U311" s="9">
        <v>112</v>
      </c>
      <c r="V311" s="4">
        <f t="shared" si="8"/>
        <v>28</v>
      </c>
      <c r="W311" s="2">
        <f>VLOOKUP(D311,'DSD_2024-25'!C:H,6,FALSE)</f>
        <v>0</v>
      </c>
      <c r="X311" s="3" t="s">
        <v>1454</v>
      </c>
      <c r="Y311" s="1"/>
      <c r="Z311" s="1"/>
      <c r="AA311" s="1" t="s">
        <v>24</v>
      </c>
      <c r="AB311" s="3" t="s">
        <v>24</v>
      </c>
      <c r="AC311" s="4" t="str">
        <f t="shared" si="9"/>
        <v>---</v>
      </c>
      <c r="AD311" s="3"/>
    </row>
    <row r="312" spans="1:30">
      <c r="A312" t="s">
        <v>34</v>
      </c>
      <c r="B312" t="s">
        <v>1297</v>
      </c>
      <c r="D312" t="s">
        <v>911</v>
      </c>
      <c r="E312" t="s">
        <v>1275</v>
      </c>
      <c r="F312">
        <v>1</v>
      </c>
      <c r="G312">
        <v>2</v>
      </c>
      <c r="H312">
        <v>3</v>
      </c>
      <c r="I312" t="s">
        <v>912</v>
      </c>
      <c r="J312">
        <v>84</v>
      </c>
      <c r="K312">
        <v>14</v>
      </c>
      <c r="L312">
        <v>14</v>
      </c>
      <c r="S312">
        <v>28</v>
      </c>
      <c r="T312">
        <v>28</v>
      </c>
      <c r="U312" s="3">
        <v>28</v>
      </c>
      <c r="V312" s="2">
        <f t="shared" si="8"/>
        <v>0</v>
      </c>
      <c r="W312" s="2">
        <f>VLOOKUP(D312,'DSD_2024-25'!C:H,6,FALSE)</f>
        <v>0</v>
      </c>
      <c r="X312" s="3"/>
      <c r="Y312" t="s">
        <v>1296</v>
      </c>
      <c r="AA312" t="s">
        <v>591</v>
      </c>
      <c r="AB312" s="3" t="s">
        <v>591</v>
      </c>
      <c r="AC312" s="2" t="str">
        <f t="shared" si="9"/>
        <v>---</v>
      </c>
      <c r="AD312" s="3"/>
    </row>
    <row r="313" spans="1:30">
      <c r="A313" s="1" t="s">
        <v>34</v>
      </c>
      <c r="B313" s="1" t="s">
        <v>1297</v>
      </c>
      <c r="C313" s="1"/>
      <c r="D313" s="1" t="s">
        <v>913</v>
      </c>
      <c r="E313" s="1" t="s">
        <v>1275</v>
      </c>
      <c r="F313" s="1">
        <v>2</v>
      </c>
      <c r="G313" s="1">
        <v>2</v>
      </c>
      <c r="H313" s="1">
        <v>3</v>
      </c>
      <c r="I313" s="1" t="s">
        <v>914</v>
      </c>
      <c r="J313" s="1">
        <v>84</v>
      </c>
      <c r="K313" s="1">
        <v>14</v>
      </c>
      <c r="L313" s="1">
        <v>7</v>
      </c>
      <c r="M313" s="1">
        <v>7</v>
      </c>
      <c r="N313" s="1"/>
      <c r="O313" s="1"/>
      <c r="P313" s="1"/>
      <c r="Q313" s="1"/>
      <c r="R313" s="1"/>
      <c r="S313" s="1">
        <v>28</v>
      </c>
      <c r="T313" s="1">
        <v>28</v>
      </c>
      <c r="U313" s="3">
        <v>28</v>
      </c>
      <c r="V313" s="4">
        <f t="shared" si="8"/>
        <v>0</v>
      </c>
      <c r="W313" s="2">
        <f>VLOOKUP(D313,'DSD_2024-25'!C:H,6,FALSE)</f>
        <v>0</v>
      </c>
      <c r="X313" s="3"/>
      <c r="Y313" s="1" t="s">
        <v>1296</v>
      </c>
      <c r="Z313" s="1"/>
      <c r="AA313" s="1" t="s">
        <v>91</v>
      </c>
      <c r="AB313" s="3" t="s">
        <v>91</v>
      </c>
      <c r="AC313" s="4" t="str">
        <f t="shared" si="9"/>
        <v>---</v>
      </c>
      <c r="AD313" s="3"/>
    </row>
    <row r="314" spans="1:30">
      <c r="A314" t="s">
        <v>34</v>
      </c>
      <c r="B314" t="s">
        <v>1301</v>
      </c>
      <c r="D314" t="s">
        <v>915</v>
      </c>
      <c r="E314" t="s">
        <v>1275</v>
      </c>
      <c r="F314">
        <v>3</v>
      </c>
      <c r="G314">
        <v>1</v>
      </c>
      <c r="H314">
        <v>6</v>
      </c>
      <c r="I314" t="s">
        <v>916</v>
      </c>
      <c r="J314">
        <v>168</v>
      </c>
      <c r="K314">
        <v>14</v>
      </c>
      <c r="L314">
        <v>42</v>
      </c>
      <c r="S314">
        <v>56</v>
      </c>
      <c r="T314">
        <v>56</v>
      </c>
      <c r="U314" s="3">
        <v>56</v>
      </c>
      <c r="V314" s="2">
        <f t="shared" si="8"/>
        <v>0</v>
      </c>
      <c r="W314" s="2">
        <f>VLOOKUP(D314,'DSD_2024-25'!C:H,6,FALSE)</f>
        <v>54</v>
      </c>
      <c r="X314" s="3"/>
      <c r="AA314" t="s">
        <v>1286</v>
      </c>
      <c r="AB314" s="3" t="s">
        <v>1286</v>
      </c>
      <c r="AC314" s="2" t="str">
        <f t="shared" si="9"/>
        <v>---</v>
      </c>
      <c r="AD314" s="3"/>
    </row>
    <row r="315" spans="1:30">
      <c r="A315" s="1" t="s">
        <v>34</v>
      </c>
      <c r="B315" s="1" t="s">
        <v>1323</v>
      </c>
      <c r="C315" s="1"/>
      <c r="D315" s="1" t="s">
        <v>919</v>
      </c>
      <c r="E315" s="1" t="s">
        <v>1275</v>
      </c>
      <c r="F315" s="1">
        <v>1</v>
      </c>
      <c r="G315" s="1">
        <v>1</v>
      </c>
      <c r="H315" s="1">
        <v>6</v>
      </c>
      <c r="I315" s="1" t="s">
        <v>920</v>
      </c>
      <c r="J315" s="1">
        <v>168</v>
      </c>
      <c r="K315" s="1">
        <v>28</v>
      </c>
      <c r="L315" s="1">
        <v>14</v>
      </c>
      <c r="M315" s="1">
        <v>14</v>
      </c>
      <c r="N315" s="1"/>
      <c r="O315" s="1"/>
      <c r="P315" s="1"/>
      <c r="Q315" s="1"/>
      <c r="R315" s="1"/>
      <c r="S315" s="1">
        <v>56</v>
      </c>
      <c r="T315" s="1">
        <v>308</v>
      </c>
      <c r="U315" s="3">
        <v>308</v>
      </c>
      <c r="V315" s="4">
        <f t="shared" si="8"/>
        <v>0</v>
      </c>
      <c r="W315" s="2">
        <f>VLOOKUP(D315,'DSD_2024-25'!C:H,6,FALSE)</f>
        <v>0</v>
      </c>
      <c r="X315" s="9"/>
      <c r="Y315" s="1"/>
      <c r="Z315" s="1"/>
      <c r="AA315" s="1" t="s">
        <v>591</v>
      </c>
      <c r="AB315" s="3" t="s">
        <v>591</v>
      </c>
      <c r="AC315" s="4" t="str">
        <f t="shared" si="9"/>
        <v>---</v>
      </c>
      <c r="AD315" s="3"/>
    </row>
    <row r="316" spans="1:30">
      <c r="A316" t="s">
        <v>16</v>
      </c>
      <c r="B316" t="s">
        <v>1312</v>
      </c>
      <c r="D316" t="s">
        <v>924</v>
      </c>
      <c r="E316" t="s">
        <v>1275</v>
      </c>
      <c r="F316">
        <v>1</v>
      </c>
      <c r="G316">
        <v>1</v>
      </c>
      <c r="H316">
        <v>6</v>
      </c>
      <c r="I316" t="s">
        <v>925</v>
      </c>
      <c r="J316">
        <v>168</v>
      </c>
      <c r="K316">
        <v>35</v>
      </c>
      <c r="M316">
        <v>35</v>
      </c>
      <c r="Q316">
        <v>14</v>
      </c>
      <c r="S316">
        <v>84</v>
      </c>
      <c r="T316">
        <v>70</v>
      </c>
      <c r="U316" s="3">
        <v>56</v>
      </c>
      <c r="V316" s="2">
        <f t="shared" si="8"/>
        <v>-14</v>
      </c>
      <c r="W316" s="2">
        <f>VLOOKUP(D316,'DSD_2024-25'!C:H,6,FALSE)</f>
        <v>0</v>
      </c>
      <c r="X316" s="3" t="s">
        <v>1455</v>
      </c>
      <c r="AA316" t="s">
        <v>591</v>
      </c>
      <c r="AB316" s="3" t="s">
        <v>591</v>
      </c>
      <c r="AC316" s="2" t="str">
        <f t="shared" si="9"/>
        <v>---</v>
      </c>
      <c r="AD316" s="3"/>
    </row>
    <row r="317" spans="1:30">
      <c r="A317" s="1" t="s">
        <v>34</v>
      </c>
      <c r="B317" s="1" t="s">
        <v>1321</v>
      </c>
      <c r="C317" s="1"/>
      <c r="D317" s="1" t="s">
        <v>928</v>
      </c>
      <c r="E317" s="1" t="s">
        <v>1275</v>
      </c>
      <c r="F317" s="1">
        <v>1</v>
      </c>
      <c r="G317" s="1">
        <v>1</v>
      </c>
      <c r="H317" s="1">
        <v>6</v>
      </c>
      <c r="I317" s="1" t="s">
        <v>929</v>
      </c>
      <c r="J317" s="1">
        <v>168</v>
      </c>
      <c r="K317" s="1">
        <v>21</v>
      </c>
      <c r="L317" s="1">
        <v>7</v>
      </c>
      <c r="M317" s="1">
        <v>28</v>
      </c>
      <c r="N317" s="1"/>
      <c r="O317" s="1"/>
      <c r="P317" s="1"/>
      <c r="Q317" s="1"/>
      <c r="R317" s="1"/>
      <c r="S317" s="1">
        <v>56</v>
      </c>
      <c r="T317" s="1">
        <v>91</v>
      </c>
      <c r="U317" s="3">
        <v>91</v>
      </c>
      <c r="V317" s="4">
        <f t="shared" si="8"/>
        <v>0</v>
      </c>
      <c r="W317" s="2">
        <f>VLOOKUP(D317,'DSD_2024-25'!C:H,6,FALSE)</f>
        <v>0</v>
      </c>
      <c r="X317" s="3"/>
      <c r="Y317" s="1"/>
      <c r="Z317" s="1"/>
      <c r="AA317" s="1" t="s">
        <v>1161</v>
      </c>
      <c r="AB317" s="3" t="s">
        <v>1161</v>
      </c>
      <c r="AC317" s="4" t="str">
        <f t="shared" si="9"/>
        <v>---</v>
      </c>
      <c r="AD317" s="3"/>
    </row>
    <row r="318" spans="1:30">
      <c r="A318" t="s">
        <v>34</v>
      </c>
      <c r="B318" t="s">
        <v>1323</v>
      </c>
      <c r="D318" t="s">
        <v>930</v>
      </c>
      <c r="E318" t="s">
        <v>1275</v>
      </c>
      <c r="F318">
        <v>1</v>
      </c>
      <c r="G318">
        <v>2</v>
      </c>
      <c r="H318">
        <v>6</v>
      </c>
      <c r="I318" t="s">
        <v>931</v>
      </c>
      <c r="J318">
        <v>168</v>
      </c>
      <c r="K318">
        <v>28</v>
      </c>
      <c r="L318">
        <v>14</v>
      </c>
      <c r="M318">
        <v>14</v>
      </c>
      <c r="S318">
        <v>56</v>
      </c>
      <c r="T318">
        <v>280</v>
      </c>
      <c r="U318" s="3">
        <v>280</v>
      </c>
      <c r="V318" s="2">
        <f t="shared" si="8"/>
        <v>0</v>
      </c>
      <c r="W318" s="2">
        <f>VLOOKUP(D318,'DSD_2024-25'!C:H,6,FALSE)</f>
        <v>0</v>
      </c>
      <c r="X318" s="3" t="s">
        <v>1456</v>
      </c>
      <c r="AA318" t="s">
        <v>402</v>
      </c>
      <c r="AB318" s="3" t="s">
        <v>402</v>
      </c>
      <c r="AC318" s="2" t="str">
        <f t="shared" si="9"/>
        <v>---</v>
      </c>
      <c r="AD318" s="3"/>
    </row>
    <row r="319" spans="1:30">
      <c r="A319" s="1" t="s">
        <v>16</v>
      </c>
      <c r="B319" s="1" t="s">
        <v>1292</v>
      </c>
      <c r="C319" s="1"/>
      <c r="D319" s="1" t="s">
        <v>933</v>
      </c>
      <c r="E319" s="1" t="s">
        <v>1305</v>
      </c>
      <c r="F319" s="1">
        <v>1</v>
      </c>
      <c r="G319" s="1">
        <v>1</v>
      </c>
      <c r="H319" s="1">
        <v>4</v>
      </c>
      <c r="I319" s="1" t="s">
        <v>934</v>
      </c>
      <c r="J319" s="1">
        <v>112</v>
      </c>
      <c r="K319" s="1">
        <v>21</v>
      </c>
      <c r="L319" s="1">
        <v>14</v>
      </c>
      <c r="M319" s="1">
        <v>14</v>
      </c>
      <c r="N319" s="1"/>
      <c r="O319" s="1"/>
      <c r="P319" s="1"/>
      <c r="Q319" s="1"/>
      <c r="R319" s="1"/>
      <c r="S319" s="1">
        <v>49</v>
      </c>
      <c r="T319" s="1">
        <v>49</v>
      </c>
      <c r="U319" s="3">
        <v>0</v>
      </c>
      <c r="V319" s="4">
        <f t="shared" si="8"/>
        <v>-49</v>
      </c>
      <c r="W319" s="2">
        <f>VLOOKUP(D319,'DSD_2024-25'!C:H,6,FALSE)</f>
        <v>0</v>
      </c>
      <c r="X319" s="3"/>
      <c r="Y319" s="1" t="s">
        <v>1390</v>
      </c>
      <c r="Z319" s="1"/>
      <c r="AA319" s="1" t="s">
        <v>1289</v>
      </c>
      <c r="AB319" s="3" t="s">
        <v>1289</v>
      </c>
      <c r="AC319" s="4" t="str">
        <f t="shared" si="9"/>
        <v>---</v>
      </c>
      <c r="AD319" s="3"/>
    </row>
    <row r="320" spans="1:30">
      <c r="A320" t="s">
        <v>34</v>
      </c>
      <c r="B320" t="s">
        <v>1301</v>
      </c>
      <c r="D320" t="s">
        <v>935</v>
      </c>
      <c r="E320" t="s">
        <v>1275</v>
      </c>
      <c r="F320">
        <v>2</v>
      </c>
      <c r="G320">
        <v>1</v>
      </c>
      <c r="H320">
        <v>6</v>
      </c>
      <c r="I320" t="s">
        <v>936</v>
      </c>
      <c r="J320">
        <v>168</v>
      </c>
      <c r="K320">
        <v>21</v>
      </c>
      <c r="M320">
        <v>35</v>
      </c>
      <c r="S320">
        <v>56</v>
      </c>
      <c r="T320">
        <v>84</v>
      </c>
      <c r="U320" s="3">
        <v>84</v>
      </c>
      <c r="V320" s="2">
        <f t="shared" si="8"/>
        <v>0</v>
      </c>
      <c r="W320" s="2">
        <f>VLOOKUP(D320,'DSD_2024-25'!C:H,6,FALSE)</f>
        <v>0</v>
      </c>
      <c r="X320" s="3"/>
      <c r="AA320" t="s">
        <v>402</v>
      </c>
      <c r="AB320" s="3" t="s">
        <v>402</v>
      </c>
      <c r="AC320" s="2" t="str">
        <f t="shared" si="9"/>
        <v>---</v>
      </c>
      <c r="AD320" s="3"/>
    </row>
    <row r="321" spans="1:30">
      <c r="A321" s="1" t="s">
        <v>34</v>
      </c>
      <c r="B321" s="1" t="s">
        <v>1295</v>
      </c>
      <c r="C321" s="1"/>
      <c r="D321" s="1" t="s">
        <v>938</v>
      </c>
      <c r="E321" s="1" t="s">
        <v>1275</v>
      </c>
      <c r="F321" s="1">
        <v>1</v>
      </c>
      <c r="G321" s="1">
        <v>1</v>
      </c>
      <c r="H321" s="1">
        <v>6</v>
      </c>
      <c r="I321" s="1" t="s">
        <v>939</v>
      </c>
      <c r="J321" s="1">
        <v>168</v>
      </c>
      <c r="K321" s="1">
        <v>21</v>
      </c>
      <c r="L321" s="1">
        <v>35</v>
      </c>
      <c r="M321" s="1"/>
      <c r="N321" s="1"/>
      <c r="O321" s="1"/>
      <c r="P321" s="1"/>
      <c r="Q321" s="1"/>
      <c r="R321" s="1"/>
      <c r="S321" s="1">
        <v>56</v>
      </c>
      <c r="T321" s="1">
        <v>56</v>
      </c>
      <c r="U321" s="3">
        <v>56</v>
      </c>
      <c r="V321" s="4">
        <f t="shared" si="8"/>
        <v>0</v>
      </c>
      <c r="W321" s="2">
        <f>VLOOKUP(D321,'DSD_2024-25'!C:H,6,FALSE)</f>
        <v>0</v>
      </c>
      <c r="X321" s="3"/>
      <c r="Y321" s="1"/>
      <c r="Z321" s="1"/>
      <c r="AA321" s="1" t="s">
        <v>1161</v>
      </c>
      <c r="AB321" s="3" t="s">
        <v>1161</v>
      </c>
      <c r="AC321" s="4" t="str">
        <f t="shared" si="9"/>
        <v>---</v>
      </c>
      <c r="AD321" s="3"/>
    </row>
    <row r="322" spans="1:30">
      <c r="A322" t="s">
        <v>16</v>
      </c>
      <c r="B322" t="s">
        <v>1341</v>
      </c>
      <c r="D322" t="s">
        <v>940</v>
      </c>
      <c r="E322" t="s">
        <v>1275</v>
      </c>
      <c r="F322">
        <v>1</v>
      </c>
      <c r="G322">
        <v>2</v>
      </c>
      <c r="H322">
        <v>6</v>
      </c>
      <c r="I322" t="s">
        <v>941</v>
      </c>
      <c r="J322">
        <v>168</v>
      </c>
      <c r="K322">
        <v>10</v>
      </c>
      <c r="M322">
        <v>30</v>
      </c>
      <c r="N322">
        <v>8</v>
      </c>
      <c r="O322">
        <v>8</v>
      </c>
      <c r="S322">
        <v>56</v>
      </c>
      <c r="T322">
        <v>70</v>
      </c>
      <c r="U322" s="3">
        <v>70</v>
      </c>
      <c r="V322" s="2">
        <f t="shared" ref="V322:V385" si="10">U322-T322</f>
        <v>0</v>
      </c>
      <c r="W322" s="2">
        <f>VLOOKUP(D322,'DSD_2024-25'!C:H,6,FALSE)</f>
        <v>14</v>
      </c>
      <c r="X322" s="3"/>
      <c r="AA322" t="s">
        <v>314</v>
      </c>
      <c r="AB322" s="3" t="s">
        <v>314</v>
      </c>
      <c r="AC322" s="2" t="str">
        <f t="shared" ref="AC322:AC385" si="11">IF(AA322&lt;&gt;AB322,"alterado","---")</f>
        <v>---</v>
      </c>
      <c r="AD322" s="3"/>
    </row>
    <row r="323" spans="1:30">
      <c r="A323" s="1" t="s">
        <v>34</v>
      </c>
      <c r="B323" s="1" t="s">
        <v>1325</v>
      </c>
      <c r="C323" s="1"/>
      <c r="D323" s="1" t="s">
        <v>943</v>
      </c>
      <c r="E323" s="1" t="s">
        <v>1275</v>
      </c>
      <c r="F323" s="1">
        <v>3</v>
      </c>
      <c r="G323" s="1">
        <v>1</v>
      </c>
      <c r="H323" s="1">
        <v>3</v>
      </c>
      <c r="I323" s="1" t="s">
        <v>944</v>
      </c>
      <c r="J323" s="1">
        <v>84</v>
      </c>
      <c r="K323" s="1">
        <v>7</v>
      </c>
      <c r="L323" s="1">
        <v>14</v>
      </c>
      <c r="M323" s="1"/>
      <c r="N323" s="1">
        <v>7</v>
      </c>
      <c r="O323" s="1"/>
      <c r="P323" s="1"/>
      <c r="Q323" s="1"/>
      <c r="R323" s="1"/>
      <c r="S323" s="1">
        <v>28</v>
      </c>
      <c r="T323" s="1">
        <v>28</v>
      </c>
      <c r="U323" s="3">
        <v>28</v>
      </c>
      <c r="V323" s="4">
        <f t="shared" si="10"/>
        <v>0</v>
      </c>
      <c r="W323" s="2">
        <f>VLOOKUP(D323,'DSD_2024-25'!C:H,6,FALSE)</f>
        <v>0</v>
      </c>
      <c r="X323" s="3"/>
      <c r="Y323" s="1" t="s">
        <v>1296</v>
      </c>
      <c r="Z323" s="1"/>
      <c r="AA323" s="1" t="s">
        <v>123</v>
      </c>
      <c r="AB323" s="3" t="s">
        <v>123</v>
      </c>
      <c r="AC323" s="4" t="str">
        <f t="shared" si="11"/>
        <v>---</v>
      </c>
      <c r="AD323" s="3"/>
    </row>
    <row r="324" spans="1:30">
      <c r="A324" t="s">
        <v>16</v>
      </c>
      <c r="B324" t="s">
        <v>1278</v>
      </c>
      <c r="C324" t="s">
        <v>1457</v>
      </c>
      <c r="D324" t="s">
        <v>945</v>
      </c>
      <c r="E324" t="s">
        <v>1275</v>
      </c>
      <c r="F324">
        <v>1</v>
      </c>
      <c r="G324">
        <v>2</v>
      </c>
      <c r="H324">
        <v>6</v>
      </c>
      <c r="I324" t="s">
        <v>946</v>
      </c>
      <c r="J324">
        <v>168</v>
      </c>
      <c r="L324">
        <v>56</v>
      </c>
      <c r="S324">
        <v>56</v>
      </c>
      <c r="T324">
        <v>105</v>
      </c>
      <c r="U324" s="3">
        <v>168</v>
      </c>
      <c r="V324" s="2">
        <f t="shared" si="10"/>
        <v>63</v>
      </c>
      <c r="W324" s="2">
        <f>VLOOKUP(D324,'DSD_2024-25'!C:H,6,FALSE)</f>
        <v>30</v>
      </c>
      <c r="X324" s="3" t="s">
        <v>1458</v>
      </c>
      <c r="AA324" t="s">
        <v>27</v>
      </c>
      <c r="AB324" s="3" t="s">
        <v>27</v>
      </c>
      <c r="AC324" s="2" t="str">
        <f t="shared" si="11"/>
        <v>---</v>
      </c>
      <c r="AD324" s="3"/>
    </row>
    <row r="325" spans="1:30">
      <c r="A325" s="1" t="s">
        <v>34</v>
      </c>
      <c r="B325" s="1" t="s">
        <v>1301</v>
      </c>
      <c r="C325" s="1"/>
      <c r="D325" s="1" t="s">
        <v>948</v>
      </c>
      <c r="E325" s="1" t="s">
        <v>1275</v>
      </c>
      <c r="F325" s="1">
        <v>3</v>
      </c>
      <c r="G325" s="1">
        <v>1</v>
      </c>
      <c r="H325" s="1">
        <v>6</v>
      </c>
      <c r="I325" s="1" t="s">
        <v>949</v>
      </c>
      <c r="J325" s="1">
        <v>168</v>
      </c>
      <c r="K325" s="1">
        <v>21</v>
      </c>
      <c r="L325" s="1"/>
      <c r="M325" s="1">
        <v>35</v>
      </c>
      <c r="N325" s="1"/>
      <c r="O325" s="1"/>
      <c r="P325" s="1"/>
      <c r="Q325" s="1"/>
      <c r="R325" s="1"/>
      <c r="S325" s="1">
        <v>56</v>
      </c>
      <c r="T325" s="1">
        <v>91</v>
      </c>
      <c r="U325" s="3">
        <v>91</v>
      </c>
      <c r="V325" s="4">
        <f t="shared" si="10"/>
        <v>0</v>
      </c>
      <c r="W325" s="2">
        <f>VLOOKUP(D325,'DSD_2024-25'!C:H,6,FALSE)</f>
        <v>42</v>
      </c>
      <c r="X325" s="10" t="s">
        <v>950</v>
      </c>
      <c r="Y325" s="1"/>
      <c r="Z325" s="1"/>
      <c r="AA325" s="1" t="s">
        <v>81</v>
      </c>
      <c r="AB325" s="3" t="s">
        <v>81</v>
      </c>
      <c r="AC325" s="4" t="str">
        <f t="shared" si="11"/>
        <v>---</v>
      </c>
      <c r="AD325" s="3"/>
    </row>
    <row r="326" spans="1:30">
      <c r="A326" t="s">
        <v>16</v>
      </c>
      <c r="B326" t="s">
        <v>1292</v>
      </c>
      <c r="D326" t="s">
        <v>951</v>
      </c>
      <c r="E326" t="s">
        <v>1275</v>
      </c>
      <c r="F326">
        <v>1</v>
      </c>
      <c r="G326">
        <v>1</v>
      </c>
      <c r="H326">
        <v>2</v>
      </c>
      <c r="I326" t="s">
        <v>952</v>
      </c>
      <c r="J326">
        <v>56</v>
      </c>
      <c r="K326">
        <v>7</v>
      </c>
      <c r="M326">
        <v>14</v>
      </c>
      <c r="S326">
        <v>21</v>
      </c>
      <c r="T326">
        <v>22</v>
      </c>
      <c r="U326" s="3">
        <v>22</v>
      </c>
      <c r="V326" s="2">
        <f t="shared" si="10"/>
        <v>0</v>
      </c>
      <c r="W326" s="2">
        <f>VLOOKUP(D326,'DSD_2024-25'!C:H,6,FALSE)</f>
        <v>0</v>
      </c>
      <c r="X326" s="3"/>
      <c r="Y326" t="s">
        <v>1276</v>
      </c>
      <c r="AA326" t="s">
        <v>81</v>
      </c>
      <c r="AB326" s="3" t="s">
        <v>81</v>
      </c>
      <c r="AC326" s="2" t="str">
        <f t="shared" si="11"/>
        <v>---</v>
      </c>
      <c r="AD326" s="3"/>
    </row>
    <row r="327" spans="1:30">
      <c r="A327" s="1" t="s">
        <v>34</v>
      </c>
      <c r="B327" s="1" t="s">
        <v>1283</v>
      </c>
      <c r="C327" s="1"/>
      <c r="D327" s="1" t="s">
        <v>953</v>
      </c>
      <c r="E327" s="1" t="s">
        <v>1275</v>
      </c>
      <c r="F327" s="1">
        <v>2</v>
      </c>
      <c r="G327" s="1">
        <v>2</v>
      </c>
      <c r="H327" s="1">
        <v>6</v>
      </c>
      <c r="I327" s="1" t="s">
        <v>954</v>
      </c>
      <c r="J327" s="1">
        <v>168</v>
      </c>
      <c r="K327" s="1">
        <v>28</v>
      </c>
      <c r="L327" s="1">
        <v>14</v>
      </c>
      <c r="M327" s="1">
        <v>14</v>
      </c>
      <c r="N327" s="1"/>
      <c r="O327" s="1"/>
      <c r="P327" s="1"/>
      <c r="Q327" s="1"/>
      <c r="R327" s="1"/>
      <c r="S327" s="1">
        <v>56</v>
      </c>
      <c r="T327" s="1">
        <v>56</v>
      </c>
      <c r="U327" s="3">
        <v>0</v>
      </c>
      <c r="V327" s="4">
        <f t="shared" si="10"/>
        <v>-56</v>
      </c>
      <c r="W327" s="2">
        <f>VLOOKUP(D327,'DSD_2024-25'!C:H,6,FALSE)</f>
        <v>0</v>
      </c>
      <c r="X327" s="3"/>
      <c r="Y327" s="1" t="s">
        <v>1459</v>
      </c>
      <c r="Z327" s="1"/>
      <c r="AA327" s="1" t="s">
        <v>1289</v>
      </c>
      <c r="AB327" s="3" t="s">
        <v>1289</v>
      </c>
      <c r="AC327" s="4" t="str">
        <f t="shared" si="11"/>
        <v>---</v>
      </c>
      <c r="AD327" s="3"/>
    </row>
    <row r="328" spans="1:30">
      <c r="A328" t="s">
        <v>8</v>
      </c>
      <c r="D328" t="s">
        <v>955</v>
      </c>
      <c r="F328">
        <v>1</v>
      </c>
      <c r="G328">
        <v>1</v>
      </c>
      <c r="H328">
        <v>6</v>
      </c>
      <c r="I328" t="s">
        <v>956</v>
      </c>
      <c r="U328" s="3">
        <v>0</v>
      </c>
      <c r="V328" s="2">
        <f t="shared" si="10"/>
        <v>0</v>
      </c>
      <c r="W328" s="2">
        <f>VLOOKUP(D328,'DSD_2024-25'!C:H,6,FALSE)</f>
        <v>0</v>
      </c>
      <c r="X328" s="3"/>
      <c r="Y328" t="s">
        <v>1307</v>
      </c>
      <c r="AB328" s="3"/>
      <c r="AC328" s="2" t="str">
        <f t="shared" si="11"/>
        <v>---</v>
      </c>
      <c r="AD328" s="3"/>
    </row>
    <row r="329" spans="1:30">
      <c r="A329" s="1" t="s">
        <v>16</v>
      </c>
      <c r="B329" s="1" t="s">
        <v>1274</v>
      </c>
      <c r="C329" s="1"/>
      <c r="D329" s="1" t="s">
        <v>957</v>
      </c>
      <c r="E329" s="1" t="s">
        <v>1305</v>
      </c>
      <c r="F329" s="1">
        <v>1</v>
      </c>
      <c r="G329" s="1">
        <v>2</v>
      </c>
      <c r="H329" s="1">
        <v>3</v>
      </c>
      <c r="I329" s="1" t="s">
        <v>958</v>
      </c>
      <c r="J329" s="1">
        <v>75</v>
      </c>
      <c r="K329" s="1"/>
      <c r="L329" s="1">
        <v>24</v>
      </c>
      <c r="M329" s="1"/>
      <c r="N329" s="1"/>
      <c r="O329" s="1"/>
      <c r="P329" s="1"/>
      <c r="Q329" s="1"/>
      <c r="R329" s="1"/>
      <c r="S329" s="1">
        <v>24</v>
      </c>
      <c r="T329" s="1">
        <v>24</v>
      </c>
      <c r="U329" s="3">
        <v>0</v>
      </c>
      <c r="V329" s="4">
        <f t="shared" si="10"/>
        <v>-24</v>
      </c>
      <c r="W329" s="2">
        <f>VLOOKUP(D329,'DSD_2024-25'!C:H,6,FALSE)</f>
        <v>0</v>
      </c>
      <c r="X329" s="3"/>
      <c r="Y329" s="1" t="s">
        <v>1460</v>
      </c>
      <c r="Z329" s="1"/>
      <c r="AA329" s="1" t="s">
        <v>1289</v>
      </c>
      <c r="AB329" s="3" t="s">
        <v>1289</v>
      </c>
      <c r="AC329" s="4" t="str">
        <f t="shared" si="11"/>
        <v>---</v>
      </c>
      <c r="AD329" s="3"/>
    </row>
    <row r="330" spans="1:30">
      <c r="A330" t="s">
        <v>16</v>
      </c>
      <c r="B330" t="s">
        <v>1352</v>
      </c>
      <c r="C330" t="s">
        <v>1461</v>
      </c>
      <c r="D330" t="s">
        <v>959</v>
      </c>
      <c r="E330" t="s">
        <v>1275</v>
      </c>
      <c r="F330" t="s">
        <v>21</v>
      </c>
      <c r="G330">
        <v>1</v>
      </c>
      <c r="H330">
        <v>6</v>
      </c>
      <c r="I330" t="s">
        <v>960</v>
      </c>
      <c r="J330">
        <v>160</v>
      </c>
      <c r="K330">
        <v>10</v>
      </c>
      <c r="L330">
        <v>20</v>
      </c>
      <c r="M330">
        <v>20</v>
      </c>
      <c r="O330">
        <v>6</v>
      </c>
      <c r="S330">
        <v>56</v>
      </c>
      <c r="T330">
        <v>56</v>
      </c>
      <c r="U330" s="3">
        <v>56</v>
      </c>
      <c r="V330" s="2">
        <f t="shared" si="10"/>
        <v>0</v>
      </c>
      <c r="W330" s="2">
        <f>VLOOKUP(D330,'DSD_2024-25'!C:H,6,FALSE)</f>
        <v>0</v>
      </c>
      <c r="X330" s="3"/>
      <c r="AA330" t="s">
        <v>53</v>
      </c>
      <c r="AB330" s="3" t="s">
        <v>53</v>
      </c>
      <c r="AC330" s="2" t="str">
        <f t="shared" si="11"/>
        <v>---</v>
      </c>
      <c r="AD330" s="3"/>
    </row>
    <row r="331" spans="1:30">
      <c r="A331" s="1" t="s">
        <v>16</v>
      </c>
      <c r="B331" s="1" t="s">
        <v>1288</v>
      </c>
      <c r="C331" s="1"/>
      <c r="D331" s="1" t="s">
        <v>963</v>
      </c>
      <c r="E331" s="1" t="s">
        <v>1305</v>
      </c>
      <c r="F331" s="1">
        <v>1</v>
      </c>
      <c r="G331" s="1">
        <v>1</v>
      </c>
      <c r="H331" s="1">
        <v>6</v>
      </c>
      <c r="I331" s="1" t="s">
        <v>964</v>
      </c>
      <c r="J331" s="1">
        <v>168</v>
      </c>
      <c r="K331" s="1">
        <v>28</v>
      </c>
      <c r="L331" s="1">
        <v>7</v>
      </c>
      <c r="M331" s="1">
        <v>21</v>
      </c>
      <c r="N331" s="1"/>
      <c r="O331" s="1"/>
      <c r="P331" s="1"/>
      <c r="Q331" s="1"/>
      <c r="R331" s="1"/>
      <c r="S331" s="1">
        <v>56</v>
      </c>
      <c r="T331" s="1">
        <v>56</v>
      </c>
      <c r="U331" s="3">
        <v>0</v>
      </c>
      <c r="V331" s="4">
        <f t="shared" si="10"/>
        <v>-56</v>
      </c>
      <c r="W331" s="2">
        <f>VLOOKUP(D331,'DSD_2024-25'!C:H,6,FALSE)</f>
        <v>0</v>
      </c>
      <c r="X331" s="3"/>
      <c r="Y331" s="1" t="s">
        <v>1349</v>
      </c>
      <c r="Z331" s="1"/>
      <c r="AA331" s="1" t="s">
        <v>1289</v>
      </c>
      <c r="AB331" s="3" t="s">
        <v>1289</v>
      </c>
      <c r="AC331" s="4" t="str">
        <f t="shared" si="11"/>
        <v>---</v>
      </c>
      <c r="AD331" s="3"/>
    </row>
    <row r="332" spans="1:30">
      <c r="A332" t="s">
        <v>16</v>
      </c>
      <c r="B332" t="s">
        <v>1293</v>
      </c>
      <c r="D332" t="s">
        <v>965</v>
      </c>
      <c r="E332" t="s">
        <v>1275</v>
      </c>
      <c r="F332">
        <v>2</v>
      </c>
      <c r="G332">
        <v>1</v>
      </c>
      <c r="H332">
        <v>3</v>
      </c>
      <c r="I332" t="s">
        <v>966</v>
      </c>
      <c r="J332">
        <v>84</v>
      </c>
      <c r="S332">
        <v>28</v>
      </c>
      <c r="T332">
        <v>28</v>
      </c>
      <c r="U332" s="3">
        <v>28</v>
      </c>
      <c r="V332" s="2">
        <f t="shared" si="10"/>
        <v>0</v>
      </c>
      <c r="W332" s="2">
        <f>VLOOKUP(D332,'DSD_2024-25'!C:H,6,FALSE)</f>
        <v>0</v>
      </c>
      <c r="X332" s="3"/>
      <c r="AA332" t="s">
        <v>404</v>
      </c>
      <c r="AB332" s="3" t="s">
        <v>404</v>
      </c>
      <c r="AC332" s="2" t="str">
        <f t="shared" si="11"/>
        <v>---</v>
      </c>
      <c r="AD332" s="3"/>
    </row>
    <row r="333" spans="1:30">
      <c r="A333" s="1" t="s">
        <v>8</v>
      </c>
      <c r="B333" s="1"/>
      <c r="C333" s="1"/>
      <c r="D333" s="1" t="s">
        <v>967</v>
      </c>
      <c r="E333" s="1"/>
      <c r="F333" s="1">
        <v>1</v>
      </c>
      <c r="G333" s="1">
        <v>1</v>
      </c>
      <c r="H333" s="1">
        <v>3</v>
      </c>
      <c r="I333" s="1" t="s">
        <v>968</v>
      </c>
      <c r="J333" s="1"/>
      <c r="K333" s="1"/>
      <c r="L333" s="1"/>
      <c r="M333" s="1"/>
      <c r="N333" s="1"/>
      <c r="O333" s="1"/>
      <c r="P333" s="1"/>
      <c r="Q333" s="1"/>
      <c r="R333" s="1"/>
      <c r="S333" s="1"/>
      <c r="T333" s="1"/>
      <c r="U333" s="3">
        <v>9</v>
      </c>
      <c r="V333" s="4">
        <f t="shared" si="10"/>
        <v>9</v>
      </c>
      <c r="W333" s="2">
        <f>VLOOKUP(D333,'DSD_2024-25'!C:H,6,FALSE)</f>
        <v>9</v>
      </c>
      <c r="X333" s="3"/>
      <c r="Y333" s="1" t="s">
        <v>1317</v>
      </c>
      <c r="Z333" s="1"/>
      <c r="AA333" s="1" t="s">
        <v>351</v>
      </c>
      <c r="AB333" s="3" t="s">
        <v>351</v>
      </c>
      <c r="AC333" s="4" t="str">
        <f t="shared" si="11"/>
        <v>---</v>
      </c>
      <c r="AD333" s="3"/>
    </row>
    <row r="334" spans="1:30">
      <c r="A334" t="s">
        <v>16</v>
      </c>
      <c r="B334" t="s">
        <v>1293</v>
      </c>
      <c r="D334" t="s">
        <v>970</v>
      </c>
      <c r="E334" t="s">
        <v>1275</v>
      </c>
      <c r="F334">
        <v>1</v>
      </c>
      <c r="G334">
        <v>1</v>
      </c>
      <c r="H334">
        <v>3</v>
      </c>
      <c r="I334" t="s">
        <v>971</v>
      </c>
      <c r="J334">
        <v>84</v>
      </c>
      <c r="S334">
        <v>28</v>
      </c>
      <c r="T334">
        <v>70</v>
      </c>
      <c r="U334" s="3">
        <v>28</v>
      </c>
      <c r="V334" s="2">
        <f t="shared" si="10"/>
        <v>-42</v>
      </c>
      <c r="W334" s="2">
        <f>VLOOKUP(D334,'DSD_2024-25'!C:H,6,FALSE)</f>
        <v>0</v>
      </c>
      <c r="X334" s="3" t="s">
        <v>1462</v>
      </c>
      <c r="AA334" t="s">
        <v>351</v>
      </c>
      <c r="AB334" s="3" t="s">
        <v>351</v>
      </c>
      <c r="AC334" s="2" t="str">
        <f t="shared" si="11"/>
        <v>---</v>
      </c>
      <c r="AD334" s="3"/>
    </row>
    <row r="335" spans="1:30">
      <c r="A335" s="1" t="s">
        <v>16</v>
      </c>
      <c r="B335" s="1" t="s">
        <v>1274</v>
      </c>
      <c r="C335" s="1"/>
      <c r="D335" s="1" t="s">
        <v>972</v>
      </c>
      <c r="E335" s="1" t="s">
        <v>1305</v>
      </c>
      <c r="F335" s="1">
        <v>1</v>
      </c>
      <c r="G335" s="1">
        <v>2</v>
      </c>
      <c r="H335" s="1">
        <v>3</v>
      </c>
      <c r="I335" s="1" t="s">
        <v>973</v>
      </c>
      <c r="J335" s="1">
        <v>75</v>
      </c>
      <c r="K335" s="1"/>
      <c r="L335" s="1">
        <v>30</v>
      </c>
      <c r="M335" s="1"/>
      <c r="N335" s="1"/>
      <c r="O335" s="1"/>
      <c r="P335" s="1"/>
      <c r="Q335" s="1"/>
      <c r="R335" s="1"/>
      <c r="S335" s="1">
        <v>30</v>
      </c>
      <c r="T335" s="1">
        <v>30</v>
      </c>
      <c r="U335" s="3">
        <v>0</v>
      </c>
      <c r="V335" s="4">
        <f t="shared" si="10"/>
        <v>-30</v>
      </c>
      <c r="W335" s="2">
        <f>VLOOKUP(D335,'DSD_2024-25'!C:H,6,FALSE)</f>
        <v>0</v>
      </c>
      <c r="X335" s="3"/>
      <c r="Y335" s="1" t="s">
        <v>1306</v>
      </c>
      <c r="Z335" s="1"/>
      <c r="AA335" s="1" t="s">
        <v>1289</v>
      </c>
      <c r="AB335" s="3" t="s">
        <v>1289</v>
      </c>
      <c r="AC335" s="4" t="str">
        <f t="shared" si="11"/>
        <v>---</v>
      </c>
      <c r="AD335" s="3"/>
    </row>
    <row r="336" spans="1:30">
      <c r="A336" t="s">
        <v>8</v>
      </c>
      <c r="D336" t="s">
        <v>974</v>
      </c>
      <c r="F336" t="s">
        <v>11</v>
      </c>
      <c r="G336" t="s">
        <v>10</v>
      </c>
      <c r="H336">
        <v>6</v>
      </c>
      <c r="I336" t="s">
        <v>975</v>
      </c>
      <c r="U336" s="3"/>
      <c r="V336" s="2">
        <f t="shared" si="10"/>
        <v>0</v>
      </c>
      <c r="W336" s="2">
        <f>VLOOKUP(D336,'DSD_2024-25'!C:H,6,FALSE)</f>
        <v>0</v>
      </c>
      <c r="X336" s="3"/>
      <c r="AB336" s="3"/>
      <c r="AC336" s="2" t="str">
        <f t="shared" si="11"/>
        <v>---</v>
      </c>
      <c r="AD336" s="3"/>
    </row>
    <row r="337" spans="1:30">
      <c r="A337" s="1" t="s">
        <v>16</v>
      </c>
      <c r="B337" s="1" t="s">
        <v>1312</v>
      </c>
      <c r="C337" s="1"/>
      <c r="D337" s="1" t="s">
        <v>976</v>
      </c>
      <c r="E337" s="1" t="s">
        <v>1275</v>
      </c>
      <c r="F337" s="1">
        <v>2</v>
      </c>
      <c r="G337" s="1">
        <v>1</v>
      </c>
      <c r="H337" s="1">
        <v>6</v>
      </c>
      <c r="I337" s="1" t="s">
        <v>977</v>
      </c>
      <c r="J337" s="1">
        <v>168</v>
      </c>
      <c r="K337" s="1"/>
      <c r="L337" s="1"/>
      <c r="M337" s="1"/>
      <c r="N337" s="1"/>
      <c r="O337" s="1">
        <v>84</v>
      </c>
      <c r="P337" s="1"/>
      <c r="Q337" s="1"/>
      <c r="R337" s="1"/>
      <c r="S337" s="1">
        <v>84</v>
      </c>
      <c r="T337" s="1">
        <v>28</v>
      </c>
      <c r="U337" s="3">
        <v>28</v>
      </c>
      <c r="V337" s="4">
        <f t="shared" si="10"/>
        <v>0</v>
      </c>
      <c r="W337" s="2">
        <f>VLOOKUP(D337,'DSD_2024-25'!C:H,6,FALSE)</f>
        <v>0</v>
      </c>
      <c r="X337" s="3"/>
      <c r="Y337" s="1"/>
      <c r="Z337" s="1"/>
      <c r="AA337" s="1" t="s">
        <v>91</v>
      </c>
      <c r="AB337" s="3" t="s">
        <v>91</v>
      </c>
      <c r="AC337" s="4" t="str">
        <f t="shared" si="11"/>
        <v>---</v>
      </c>
      <c r="AD337" s="3"/>
    </row>
    <row r="338" spans="1:30">
      <c r="A338" t="s">
        <v>16</v>
      </c>
      <c r="B338" t="s">
        <v>1298</v>
      </c>
      <c r="D338" t="s">
        <v>978</v>
      </c>
      <c r="E338" t="s">
        <v>1275</v>
      </c>
      <c r="F338">
        <v>2</v>
      </c>
      <c r="G338">
        <v>1</v>
      </c>
      <c r="H338">
        <v>1.5</v>
      </c>
      <c r="I338" t="s">
        <v>979</v>
      </c>
      <c r="J338">
        <v>40.5</v>
      </c>
      <c r="O338">
        <v>14</v>
      </c>
      <c r="S338">
        <v>14</v>
      </c>
      <c r="T338">
        <v>14</v>
      </c>
      <c r="U338" s="3">
        <v>14</v>
      </c>
      <c r="V338" s="2">
        <f t="shared" si="10"/>
        <v>0</v>
      </c>
      <c r="W338" s="2">
        <f>VLOOKUP(D338,'DSD_2024-25'!C:H,6,FALSE)</f>
        <v>0</v>
      </c>
      <c r="X338" s="3"/>
      <c r="AA338" t="s">
        <v>320</v>
      </c>
      <c r="AB338" s="3" t="s">
        <v>320</v>
      </c>
      <c r="AC338" s="2" t="str">
        <f t="shared" si="11"/>
        <v>---</v>
      </c>
      <c r="AD338" s="3"/>
    </row>
    <row r="339" spans="1:30">
      <c r="A339" s="1" t="s">
        <v>16</v>
      </c>
      <c r="B339" s="1" t="s">
        <v>1298</v>
      </c>
      <c r="C339" s="1"/>
      <c r="D339" s="1" t="s">
        <v>980</v>
      </c>
      <c r="E339" s="1" t="s">
        <v>1275</v>
      </c>
      <c r="F339" s="1">
        <v>2</v>
      </c>
      <c r="G339" s="1">
        <v>2</v>
      </c>
      <c r="H339" s="1">
        <v>1.5</v>
      </c>
      <c r="I339" s="1" t="s">
        <v>981</v>
      </c>
      <c r="J339" s="1">
        <v>40.5</v>
      </c>
      <c r="K339" s="1"/>
      <c r="L339" s="1"/>
      <c r="M339" s="1"/>
      <c r="N339" s="1"/>
      <c r="O339" s="1">
        <v>14</v>
      </c>
      <c r="P339" s="1"/>
      <c r="Q339" s="1"/>
      <c r="R339" s="1"/>
      <c r="S339" s="1">
        <v>14</v>
      </c>
      <c r="T339" s="1">
        <v>14</v>
      </c>
      <c r="U339" s="3">
        <v>14</v>
      </c>
      <c r="V339" s="4">
        <f t="shared" si="10"/>
        <v>0</v>
      </c>
      <c r="W339" s="2">
        <f>VLOOKUP(D339,'DSD_2024-25'!C:H,6,FALSE)</f>
        <v>0</v>
      </c>
      <c r="X339" s="3"/>
      <c r="Y339" s="1"/>
      <c r="Z339" s="1"/>
      <c r="AA339" s="1" t="s">
        <v>141</v>
      </c>
      <c r="AB339" s="3" t="s">
        <v>141</v>
      </c>
      <c r="AC339" s="4" t="str">
        <f t="shared" si="11"/>
        <v>---</v>
      </c>
      <c r="AD339" s="3"/>
    </row>
    <row r="340" spans="1:30">
      <c r="A340" t="s">
        <v>16</v>
      </c>
      <c r="B340" t="s">
        <v>1309</v>
      </c>
      <c r="D340" t="s">
        <v>982</v>
      </c>
      <c r="E340" t="s">
        <v>1463</v>
      </c>
      <c r="F340">
        <v>2</v>
      </c>
      <c r="G340">
        <v>1</v>
      </c>
      <c r="H340">
        <v>3</v>
      </c>
      <c r="I340" t="s">
        <v>983</v>
      </c>
      <c r="J340">
        <v>84</v>
      </c>
      <c r="O340">
        <v>28</v>
      </c>
      <c r="S340">
        <v>28</v>
      </c>
      <c r="T340">
        <v>28</v>
      </c>
      <c r="U340" s="3">
        <v>28</v>
      </c>
      <c r="V340" s="2">
        <f t="shared" si="10"/>
        <v>0</v>
      </c>
      <c r="W340" s="2">
        <f>VLOOKUP(D340,'DSD_2024-25'!C:H,6,FALSE)</f>
        <v>0</v>
      </c>
      <c r="X340" s="3"/>
      <c r="Y340" t="s">
        <v>1464</v>
      </c>
      <c r="AA340" t="s">
        <v>476</v>
      </c>
      <c r="AB340" s="3" t="s">
        <v>476</v>
      </c>
      <c r="AC340" s="2" t="str">
        <f t="shared" si="11"/>
        <v>---</v>
      </c>
      <c r="AD340" s="3"/>
    </row>
    <row r="341" spans="1:30">
      <c r="A341" s="1" t="s">
        <v>8</v>
      </c>
      <c r="B341" s="1"/>
      <c r="C341" s="1"/>
      <c r="D341" s="1" t="s">
        <v>985</v>
      </c>
      <c r="E341" s="1"/>
      <c r="F341" s="1" t="s">
        <v>11</v>
      </c>
      <c r="G341" s="1" t="s">
        <v>11</v>
      </c>
      <c r="H341" s="1">
        <v>6</v>
      </c>
      <c r="I341" s="1" t="s">
        <v>986</v>
      </c>
      <c r="J341" s="1"/>
      <c r="K341" s="1"/>
      <c r="L341" s="1"/>
      <c r="M341" s="1"/>
      <c r="N341" s="1"/>
      <c r="O341" s="1"/>
      <c r="P341" s="1"/>
      <c r="Q341" s="1"/>
      <c r="R341" s="1"/>
      <c r="S341" s="1"/>
      <c r="T341" s="1"/>
      <c r="U341" s="9">
        <v>56</v>
      </c>
      <c r="V341" s="4">
        <f t="shared" si="10"/>
        <v>56</v>
      </c>
      <c r="W341" s="2">
        <f>VLOOKUP(D341,'DSD_2024-25'!C:H,6,FALSE)</f>
        <v>0</v>
      </c>
      <c r="X341" s="3"/>
      <c r="Y341" s="1"/>
      <c r="Z341" s="1"/>
      <c r="AA341" s="1" t="s">
        <v>400</v>
      </c>
      <c r="AB341" s="3" t="s">
        <v>400</v>
      </c>
      <c r="AC341" s="4" t="str">
        <f t="shared" si="11"/>
        <v>---</v>
      </c>
      <c r="AD341" s="3"/>
    </row>
    <row r="342" spans="1:30">
      <c r="A342" t="s">
        <v>8</v>
      </c>
      <c r="D342" t="s">
        <v>989</v>
      </c>
      <c r="F342">
        <v>2</v>
      </c>
      <c r="G342">
        <v>1</v>
      </c>
      <c r="H342">
        <v>5</v>
      </c>
      <c r="I342" t="s">
        <v>990</v>
      </c>
      <c r="U342" s="3"/>
      <c r="V342" s="2">
        <f t="shared" si="10"/>
        <v>0</v>
      </c>
      <c r="W342" s="2">
        <f>VLOOKUP(D342,'DSD_2024-25'!C:H,6,FALSE)</f>
        <v>0</v>
      </c>
      <c r="X342" s="3"/>
      <c r="Y342" t="s">
        <v>1307</v>
      </c>
      <c r="AB342" s="3"/>
      <c r="AC342" s="2" t="str">
        <f t="shared" si="11"/>
        <v>---</v>
      </c>
      <c r="AD342" s="3"/>
    </row>
    <row r="343" spans="1:30">
      <c r="A343" s="1" t="s">
        <v>8</v>
      </c>
      <c r="B343" s="1"/>
      <c r="C343" s="1"/>
      <c r="D343" s="1" t="s">
        <v>991</v>
      </c>
      <c r="E343" s="1"/>
      <c r="F343" s="1">
        <v>2</v>
      </c>
      <c r="G343" s="1">
        <v>2</v>
      </c>
      <c r="H343" s="1">
        <v>5</v>
      </c>
      <c r="I343" s="1" t="s">
        <v>992</v>
      </c>
      <c r="J343" s="1"/>
      <c r="K343" s="1"/>
      <c r="L343" s="1"/>
      <c r="M343" s="1"/>
      <c r="N343" s="1"/>
      <c r="O343" s="1"/>
      <c r="P343" s="1"/>
      <c r="Q343" s="1"/>
      <c r="R343" s="1"/>
      <c r="S343" s="1"/>
      <c r="T343" s="1"/>
      <c r="U343" s="3"/>
      <c r="V343" s="4">
        <f t="shared" si="10"/>
        <v>0</v>
      </c>
      <c r="W343" s="2">
        <f>VLOOKUP(D343,'DSD_2024-25'!C:H,6,FALSE)</f>
        <v>0</v>
      </c>
      <c r="X343" s="3"/>
      <c r="Y343" s="1" t="s">
        <v>1307</v>
      </c>
      <c r="Z343" s="1"/>
      <c r="AA343" s="1"/>
      <c r="AB343" s="3"/>
      <c r="AC343" s="4" t="str">
        <f t="shared" si="11"/>
        <v>---</v>
      </c>
      <c r="AD343" s="3"/>
    </row>
    <row r="344" spans="1:30">
      <c r="A344" t="s">
        <v>8</v>
      </c>
      <c r="D344" t="s">
        <v>993</v>
      </c>
      <c r="F344">
        <v>3</v>
      </c>
      <c r="G344">
        <v>1</v>
      </c>
      <c r="H344">
        <v>5</v>
      </c>
      <c r="I344" t="s">
        <v>994</v>
      </c>
      <c r="U344" s="3"/>
      <c r="V344" s="2">
        <f t="shared" si="10"/>
        <v>0</v>
      </c>
      <c r="W344" s="2">
        <f>VLOOKUP(D344,'DSD_2024-25'!C:H,6,FALSE)</f>
        <v>0</v>
      </c>
      <c r="X344" s="3"/>
      <c r="Y344" t="s">
        <v>1307</v>
      </c>
      <c r="AB344" s="3"/>
      <c r="AC344" s="2" t="str">
        <f t="shared" si="11"/>
        <v>---</v>
      </c>
      <c r="AD344" s="3"/>
    </row>
    <row r="345" spans="1:30">
      <c r="A345" s="1" t="s">
        <v>8</v>
      </c>
      <c r="B345" s="1"/>
      <c r="C345" s="1"/>
      <c r="D345" s="1" t="s">
        <v>995</v>
      </c>
      <c r="E345" s="1"/>
      <c r="F345" s="1">
        <v>3</v>
      </c>
      <c r="G345" s="1">
        <v>2</v>
      </c>
      <c r="H345" s="1">
        <v>5</v>
      </c>
      <c r="I345" s="1" t="s">
        <v>996</v>
      </c>
      <c r="J345" s="1"/>
      <c r="K345" s="1"/>
      <c r="L345" s="1"/>
      <c r="M345" s="1"/>
      <c r="N345" s="1"/>
      <c r="O345" s="1"/>
      <c r="P345" s="1"/>
      <c r="Q345" s="1"/>
      <c r="R345" s="1"/>
      <c r="S345" s="1"/>
      <c r="T345" s="1"/>
      <c r="U345" s="3"/>
      <c r="V345" s="4">
        <f t="shared" si="10"/>
        <v>0</v>
      </c>
      <c r="W345" s="2">
        <f>VLOOKUP(D345,'DSD_2024-25'!C:H,6,FALSE)</f>
        <v>0</v>
      </c>
      <c r="X345" s="3"/>
      <c r="Y345" s="1" t="s">
        <v>1307</v>
      </c>
      <c r="Z345" s="1"/>
      <c r="AA345" s="1"/>
      <c r="AB345" s="3"/>
      <c r="AC345" s="4" t="str">
        <f t="shared" si="11"/>
        <v>---</v>
      </c>
      <c r="AD345" s="3"/>
    </row>
    <row r="346" spans="1:30">
      <c r="A346" t="s">
        <v>8</v>
      </c>
      <c r="D346" t="s">
        <v>997</v>
      </c>
      <c r="F346" t="s">
        <v>10</v>
      </c>
      <c r="G346" t="s">
        <v>10</v>
      </c>
      <c r="H346">
        <v>4</v>
      </c>
      <c r="I346" t="s">
        <v>998</v>
      </c>
      <c r="U346" s="3"/>
      <c r="V346" s="2">
        <f t="shared" si="10"/>
        <v>0</v>
      </c>
      <c r="W346" s="2">
        <f>VLOOKUP(D346,'DSD_2024-25'!C:H,6,FALSE)</f>
        <v>0</v>
      </c>
      <c r="X346" s="3"/>
      <c r="AB346" s="3"/>
      <c r="AC346" s="2" t="str">
        <f t="shared" si="11"/>
        <v>---</v>
      </c>
      <c r="AD346" s="3"/>
    </row>
    <row r="347" spans="1:30">
      <c r="A347" s="1" t="s">
        <v>16</v>
      </c>
      <c r="B347" s="1" t="s">
        <v>1288</v>
      </c>
      <c r="C347" s="1"/>
      <c r="D347" s="1" t="s">
        <v>999</v>
      </c>
      <c r="E347" s="1" t="s">
        <v>1305</v>
      </c>
      <c r="F347" s="1">
        <v>2</v>
      </c>
      <c r="G347" s="1">
        <v>1</v>
      </c>
      <c r="H347" s="1">
        <v>3</v>
      </c>
      <c r="I347" s="1" t="s">
        <v>1000</v>
      </c>
      <c r="J347" s="1">
        <v>84</v>
      </c>
      <c r="K347" s="1">
        <v>14</v>
      </c>
      <c r="L347" s="1">
        <v>14</v>
      </c>
      <c r="M347" s="1"/>
      <c r="N347" s="1"/>
      <c r="O347" s="1"/>
      <c r="P347" s="1"/>
      <c r="Q347" s="1"/>
      <c r="R347" s="1"/>
      <c r="S347" s="1">
        <v>28</v>
      </c>
      <c r="T347" s="1">
        <v>28</v>
      </c>
      <c r="U347" s="3">
        <v>0</v>
      </c>
      <c r="V347" s="4">
        <f t="shared" si="10"/>
        <v>-28</v>
      </c>
      <c r="W347" s="2">
        <f>VLOOKUP(D347,'DSD_2024-25'!C:H,6,FALSE)</f>
        <v>0</v>
      </c>
      <c r="X347" s="3"/>
      <c r="Y347" s="1" t="s">
        <v>1349</v>
      </c>
      <c r="Z347" s="1"/>
      <c r="AA347" s="1" t="s">
        <v>1289</v>
      </c>
      <c r="AB347" s="3" t="s">
        <v>1289</v>
      </c>
      <c r="AC347" s="4" t="str">
        <f t="shared" si="11"/>
        <v>---</v>
      </c>
      <c r="AD347" s="3"/>
    </row>
    <row r="348" spans="1:30">
      <c r="A348" t="s">
        <v>8</v>
      </c>
      <c r="B348" t="s">
        <v>1156</v>
      </c>
      <c r="D348" t="s">
        <v>1002</v>
      </c>
      <c r="E348" t="s">
        <v>1275</v>
      </c>
      <c r="F348">
        <v>3</v>
      </c>
      <c r="G348">
        <v>2</v>
      </c>
      <c r="H348">
        <v>3</v>
      </c>
      <c r="I348" t="s">
        <v>1003</v>
      </c>
      <c r="J348">
        <v>80</v>
      </c>
      <c r="K348">
        <v>7</v>
      </c>
      <c r="Q348">
        <v>7</v>
      </c>
      <c r="S348">
        <v>14</v>
      </c>
      <c r="T348">
        <v>14</v>
      </c>
      <c r="U348" s="3">
        <v>56</v>
      </c>
      <c r="V348" s="2">
        <f t="shared" si="10"/>
        <v>42</v>
      </c>
      <c r="W348" s="2">
        <f>VLOOKUP(D348,'DSD_2024-25'!C:H,6,FALSE)</f>
        <v>0</v>
      </c>
      <c r="X348" s="3"/>
      <c r="AA348" t="s">
        <v>988</v>
      </c>
      <c r="AB348" s="3" t="s">
        <v>988</v>
      </c>
      <c r="AC348" s="2" t="str">
        <f t="shared" si="11"/>
        <v>---</v>
      </c>
      <c r="AD348" s="3"/>
    </row>
    <row r="349" spans="1:30">
      <c r="A349" s="1" t="s">
        <v>8</v>
      </c>
      <c r="B349" s="1" t="s">
        <v>1156</v>
      </c>
      <c r="C349" s="1"/>
      <c r="D349" s="1" t="s">
        <v>1005</v>
      </c>
      <c r="E349" s="1" t="s">
        <v>1275</v>
      </c>
      <c r="F349" s="1">
        <v>1</v>
      </c>
      <c r="G349" s="1">
        <v>1</v>
      </c>
      <c r="H349" s="1">
        <v>6</v>
      </c>
      <c r="I349" s="1" t="s">
        <v>1006</v>
      </c>
      <c r="J349" s="1">
        <v>160</v>
      </c>
      <c r="K349" s="1">
        <v>14</v>
      </c>
      <c r="L349" s="1"/>
      <c r="M349" s="1"/>
      <c r="N349" s="1"/>
      <c r="O349" s="1"/>
      <c r="P349" s="1"/>
      <c r="Q349" s="1">
        <v>14</v>
      </c>
      <c r="R349" s="1"/>
      <c r="S349" s="1">
        <v>28</v>
      </c>
      <c r="T349" s="1">
        <v>28</v>
      </c>
      <c r="U349" s="3">
        <v>56</v>
      </c>
      <c r="V349" s="4">
        <f t="shared" si="10"/>
        <v>28</v>
      </c>
      <c r="W349" s="2">
        <f>VLOOKUP(D349,'DSD_2024-25'!C:H,6,FALSE)</f>
        <v>0</v>
      </c>
      <c r="X349" s="3"/>
      <c r="Y349" s="1"/>
      <c r="Z349" s="1"/>
      <c r="AA349" s="1" t="s">
        <v>476</v>
      </c>
      <c r="AB349" s="3" t="s">
        <v>476</v>
      </c>
      <c r="AC349" s="4" t="str">
        <f t="shared" si="11"/>
        <v>---</v>
      </c>
      <c r="AD349" s="3"/>
    </row>
    <row r="350" spans="1:30">
      <c r="A350" t="s">
        <v>8</v>
      </c>
      <c r="D350" t="s">
        <v>1007</v>
      </c>
      <c r="F350">
        <v>1</v>
      </c>
      <c r="G350">
        <v>2</v>
      </c>
      <c r="H350">
        <v>5</v>
      </c>
      <c r="I350" t="s">
        <v>1008</v>
      </c>
      <c r="U350" s="3"/>
      <c r="V350" s="2">
        <f t="shared" si="10"/>
        <v>0</v>
      </c>
      <c r="W350" s="2">
        <f>VLOOKUP(D350,'DSD_2024-25'!C:H,6,FALSE)</f>
        <v>0</v>
      </c>
      <c r="X350" s="3"/>
      <c r="Y350" t="s">
        <v>1307</v>
      </c>
      <c r="AB350" s="3"/>
      <c r="AC350" s="2" t="str">
        <f t="shared" si="11"/>
        <v>---</v>
      </c>
      <c r="AD350" s="3"/>
    </row>
    <row r="351" spans="1:30">
      <c r="A351" s="1" t="s">
        <v>8</v>
      </c>
      <c r="B351" s="1" t="s">
        <v>1344</v>
      </c>
      <c r="C351" s="1"/>
      <c r="D351" s="1" t="s">
        <v>1009</v>
      </c>
      <c r="E351" s="1"/>
      <c r="F351" s="1" t="s">
        <v>10</v>
      </c>
      <c r="G351" s="1" t="s">
        <v>10</v>
      </c>
      <c r="H351" s="1">
        <v>3</v>
      </c>
      <c r="I351" s="1" t="s">
        <v>1010</v>
      </c>
      <c r="J351" s="1">
        <v>80</v>
      </c>
      <c r="K351" s="1"/>
      <c r="L351" s="1">
        <v>26</v>
      </c>
      <c r="M351" s="1"/>
      <c r="N351" s="1"/>
      <c r="O351" s="1"/>
      <c r="P351" s="1"/>
      <c r="Q351" s="1"/>
      <c r="R351" s="1"/>
      <c r="S351" s="1"/>
      <c r="T351" s="1"/>
      <c r="U351" s="3"/>
      <c r="V351" s="4">
        <f t="shared" si="10"/>
        <v>0</v>
      </c>
      <c r="W351" s="2">
        <f>VLOOKUP(D351,'DSD_2024-25'!C:H,6,FALSE)</f>
        <v>0</v>
      </c>
      <c r="X351" s="3"/>
      <c r="Y351" s="1"/>
      <c r="Z351" s="1"/>
      <c r="AA351" s="1"/>
      <c r="AB351" s="3"/>
      <c r="AC351" s="4" t="str">
        <f t="shared" si="11"/>
        <v>---</v>
      </c>
      <c r="AD351" s="3"/>
    </row>
    <row r="352" spans="1:30">
      <c r="A352" t="s">
        <v>8</v>
      </c>
      <c r="B352" t="s">
        <v>1344</v>
      </c>
      <c r="D352" t="s">
        <v>1011</v>
      </c>
      <c r="F352" t="s">
        <v>10</v>
      </c>
      <c r="G352" t="s">
        <v>11</v>
      </c>
      <c r="H352">
        <v>3</v>
      </c>
      <c r="I352" t="s">
        <v>1012</v>
      </c>
      <c r="J352">
        <v>80</v>
      </c>
      <c r="L352">
        <v>26</v>
      </c>
      <c r="U352" s="3"/>
      <c r="V352" s="2">
        <f t="shared" si="10"/>
        <v>0</v>
      </c>
      <c r="W352" s="2">
        <f>VLOOKUP(D352,'DSD_2024-25'!C:H,6,FALSE)</f>
        <v>0</v>
      </c>
      <c r="X352" s="3"/>
      <c r="AB352" s="3"/>
      <c r="AC352" s="2" t="str">
        <f t="shared" si="11"/>
        <v>---</v>
      </c>
      <c r="AD352" s="3"/>
    </row>
    <row r="353" spans="1:30">
      <c r="A353" s="1" t="s">
        <v>16</v>
      </c>
      <c r="B353" s="1" t="s">
        <v>1341</v>
      </c>
      <c r="C353" s="1"/>
      <c r="D353" s="1" t="s">
        <v>1013</v>
      </c>
      <c r="E353" s="1" t="s">
        <v>1275</v>
      </c>
      <c r="F353" s="1">
        <v>1</v>
      </c>
      <c r="G353" s="1">
        <v>2</v>
      </c>
      <c r="H353" s="1">
        <v>3</v>
      </c>
      <c r="I353" s="1" t="s">
        <v>1014</v>
      </c>
      <c r="J353" s="1">
        <v>84</v>
      </c>
      <c r="K353" s="1"/>
      <c r="L353" s="1"/>
      <c r="M353" s="1"/>
      <c r="N353" s="1"/>
      <c r="O353" s="1">
        <v>28</v>
      </c>
      <c r="P353" s="1"/>
      <c r="Q353" s="1"/>
      <c r="R353" s="1"/>
      <c r="S353" s="1">
        <v>28</v>
      </c>
      <c r="T353" s="1">
        <v>28</v>
      </c>
      <c r="U353" s="3">
        <v>28</v>
      </c>
      <c r="V353" s="4">
        <f t="shared" si="10"/>
        <v>0</v>
      </c>
      <c r="W353" s="2">
        <f>VLOOKUP(D353,'DSD_2024-25'!C:H,6,FALSE)</f>
        <v>0</v>
      </c>
      <c r="X353" s="3"/>
      <c r="Y353" s="1"/>
      <c r="Z353" s="1"/>
      <c r="AA353" s="1" t="s">
        <v>85</v>
      </c>
      <c r="AB353" s="3" t="s">
        <v>85</v>
      </c>
      <c r="AC353" s="4" t="str">
        <f t="shared" si="11"/>
        <v>---</v>
      </c>
      <c r="AD353" s="3"/>
    </row>
    <row r="354" spans="1:30">
      <c r="A354" t="s">
        <v>16</v>
      </c>
      <c r="B354" t="s">
        <v>1337</v>
      </c>
      <c r="D354" t="s">
        <v>1017</v>
      </c>
      <c r="E354" t="s">
        <v>1275</v>
      </c>
      <c r="F354">
        <v>2</v>
      </c>
      <c r="G354">
        <v>1</v>
      </c>
      <c r="H354">
        <v>6</v>
      </c>
      <c r="I354" t="s">
        <v>1018</v>
      </c>
      <c r="J354">
        <v>168</v>
      </c>
      <c r="O354">
        <v>84</v>
      </c>
      <c r="S354">
        <v>84</v>
      </c>
      <c r="T354">
        <v>56</v>
      </c>
      <c r="U354" s="3">
        <v>56</v>
      </c>
      <c r="V354" s="2">
        <f t="shared" si="10"/>
        <v>0</v>
      </c>
      <c r="W354" s="2">
        <f>VLOOKUP(D354,'DSD_2024-25'!C:H,6,FALSE)</f>
        <v>0</v>
      </c>
      <c r="X354" s="3"/>
      <c r="AA354" t="s">
        <v>33</v>
      </c>
      <c r="AB354" s="3" t="s">
        <v>33</v>
      </c>
      <c r="AC354" s="2" t="str">
        <f t="shared" si="11"/>
        <v>---</v>
      </c>
      <c r="AD354" s="3"/>
    </row>
    <row r="355" spans="1:30">
      <c r="A355" s="1" t="s">
        <v>8</v>
      </c>
      <c r="B355" s="1" t="s">
        <v>1448</v>
      </c>
      <c r="C355" s="1"/>
      <c r="D355" s="1" t="s">
        <v>1019</v>
      </c>
      <c r="E355" s="1"/>
      <c r="F355" s="1" t="s">
        <v>10</v>
      </c>
      <c r="G355" s="1" t="s">
        <v>10</v>
      </c>
      <c r="H355" s="1">
        <v>20</v>
      </c>
      <c r="I355" s="1" t="s">
        <v>1020</v>
      </c>
      <c r="J355" s="1">
        <v>105</v>
      </c>
      <c r="K355" s="1"/>
      <c r="L355" s="1"/>
      <c r="M355" s="1"/>
      <c r="N355" s="1"/>
      <c r="O355" s="1"/>
      <c r="P355" s="1"/>
      <c r="Q355" s="1"/>
      <c r="R355" s="1"/>
      <c r="S355" s="1"/>
      <c r="T355" s="1"/>
      <c r="U355" s="3"/>
      <c r="V355" s="4">
        <f t="shared" si="10"/>
        <v>0</v>
      </c>
      <c r="W355" s="2">
        <f>VLOOKUP(D355,'DSD_2024-25'!C:H,6,FALSE)</f>
        <v>0</v>
      </c>
      <c r="X355" s="3"/>
      <c r="Y355" s="1"/>
      <c r="Z355" s="1"/>
      <c r="AA355" s="1"/>
      <c r="AB355" s="3"/>
      <c r="AC355" s="4" t="str">
        <f t="shared" si="11"/>
        <v>---</v>
      </c>
      <c r="AD355" s="3"/>
    </row>
    <row r="356" spans="1:30">
      <c r="A356" t="s">
        <v>8</v>
      </c>
      <c r="D356" t="s">
        <v>1021</v>
      </c>
      <c r="F356" t="s">
        <v>10</v>
      </c>
      <c r="G356" t="s">
        <v>10</v>
      </c>
      <c r="H356">
        <v>6</v>
      </c>
      <c r="I356" t="s">
        <v>1022</v>
      </c>
      <c r="U356" s="3"/>
      <c r="V356" s="2">
        <f t="shared" si="10"/>
        <v>0</v>
      </c>
      <c r="W356" s="2">
        <f>VLOOKUP(D356,'DSD_2024-25'!C:H,6,FALSE)</f>
        <v>0</v>
      </c>
      <c r="X356" s="3"/>
      <c r="AB356" s="3"/>
      <c r="AC356" s="2" t="str">
        <f t="shared" si="11"/>
        <v>---</v>
      </c>
      <c r="AD356" s="3"/>
    </row>
    <row r="357" spans="1:30">
      <c r="A357" s="1" t="s">
        <v>8</v>
      </c>
      <c r="B357" s="1" t="s">
        <v>1156</v>
      </c>
      <c r="C357" s="1"/>
      <c r="D357" s="1" t="s">
        <v>985</v>
      </c>
      <c r="E357" s="1" t="s">
        <v>1275</v>
      </c>
      <c r="F357" s="1">
        <v>2</v>
      </c>
      <c r="G357" s="1">
        <v>2</v>
      </c>
      <c r="H357" s="1">
        <v>3</v>
      </c>
      <c r="I357" s="1" t="s">
        <v>1023</v>
      </c>
      <c r="J357" s="1">
        <v>80</v>
      </c>
      <c r="K357" s="1">
        <v>7</v>
      </c>
      <c r="L357" s="1"/>
      <c r="M357" s="1"/>
      <c r="N357" s="1"/>
      <c r="O357" s="1"/>
      <c r="P357" s="1"/>
      <c r="Q357" s="1">
        <v>7</v>
      </c>
      <c r="R357" s="1"/>
      <c r="S357" s="1">
        <v>14</v>
      </c>
      <c r="T357" s="1">
        <v>14</v>
      </c>
      <c r="U357" s="3">
        <v>0</v>
      </c>
      <c r="V357" s="4">
        <f t="shared" si="10"/>
        <v>-14</v>
      </c>
      <c r="W357" s="2">
        <f>VLOOKUP(D357,'DSD_2024-25'!C:H,6,FALSE)</f>
        <v>0</v>
      </c>
      <c r="X357" s="3" t="s">
        <v>1465</v>
      </c>
      <c r="Y357" s="1"/>
      <c r="Z357" s="1"/>
      <c r="AA357" s="1" t="s">
        <v>400</v>
      </c>
      <c r="AB357" s="3" t="s">
        <v>400</v>
      </c>
      <c r="AC357" s="4" t="str">
        <f t="shared" si="11"/>
        <v>---</v>
      </c>
      <c r="AD357" s="3"/>
    </row>
    <row r="358" spans="1:30">
      <c r="A358" t="s">
        <v>8</v>
      </c>
      <c r="B358" t="s">
        <v>1448</v>
      </c>
      <c r="D358" t="s">
        <v>1025</v>
      </c>
      <c r="F358" t="s">
        <v>10</v>
      </c>
      <c r="G358" t="s">
        <v>10</v>
      </c>
      <c r="H358">
        <v>15</v>
      </c>
      <c r="I358" t="s">
        <v>1026</v>
      </c>
      <c r="J358">
        <v>45</v>
      </c>
      <c r="U358" s="3"/>
      <c r="V358" s="2">
        <f t="shared" si="10"/>
        <v>0</v>
      </c>
      <c r="W358" s="2">
        <f>VLOOKUP(D358,'DSD_2024-25'!C:H,6,FALSE)</f>
        <v>0</v>
      </c>
      <c r="X358" s="3"/>
      <c r="AB358" s="3"/>
      <c r="AC358" s="2" t="str">
        <f t="shared" si="11"/>
        <v>---</v>
      </c>
      <c r="AD358" s="3"/>
    </row>
    <row r="359" spans="1:30">
      <c r="A359" s="1" t="s">
        <v>16</v>
      </c>
      <c r="B359" s="1" t="s">
        <v>1303</v>
      </c>
      <c r="C359" s="1"/>
      <c r="D359" s="1" t="s">
        <v>1027</v>
      </c>
      <c r="E359" s="1" t="s">
        <v>1275</v>
      </c>
      <c r="F359" s="1">
        <v>2</v>
      </c>
      <c r="G359" s="1">
        <v>1</v>
      </c>
      <c r="H359" s="1">
        <v>1</v>
      </c>
      <c r="I359" s="1" t="s">
        <v>1028</v>
      </c>
      <c r="J359" s="1">
        <v>28</v>
      </c>
      <c r="K359" s="1"/>
      <c r="L359" s="1"/>
      <c r="M359" s="1"/>
      <c r="N359" s="1">
        <v>6</v>
      </c>
      <c r="O359" s="1"/>
      <c r="P359" s="1">
        <v>6</v>
      </c>
      <c r="Q359" s="1"/>
      <c r="R359" s="1"/>
      <c r="S359" s="1">
        <v>12</v>
      </c>
      <c r="T359" s="1">
        <v>6</v>
      </c>
      <c r="U359" s="3">
        <v>6</v>
      </c>
      <c r="V359" s="4">
        <f t="shared" si="10"/>
        <v>0</v>
      </c>
      <c r="W359" s="2">
        <f>VLOOKUP(D359,'DSD_2024-25'!C:H,6,FALSE)</f>
        <v>0</v>
      </c>
      <c r="X359" s="3"/>
      <c r="Y359" s="1" t="s">
        <v>1450</v>
      </c>
      <c r="Z359" s="1"/>
      <c r="AA359" s="1" t="s">
        <v>141</v>
      </c>
      <c r="AB359" s="3" t="s">
        <v>141</v>
      </c>
      <c r="AC359" s="4" t="str">
        <f t="shared" si="11"/>
        <v>---</v>
      </c>
      <c r="AD359" s="3"/>
    </row>
    <row r="360" spans="1:30">
      <c r="A360" t="s">
        <v>8</v>
      </c>
      <c r="D360" t="s">
        <v>1002</v>
      </c>
      <c r="F360" t="s">
        <v>1029</v>
      </c>
      <c r="G360" t="s">
        <v>11</v>
      </c>
      <c r="H360">
        <v>6</v>
      </c>
      <c r="I360" t="s">
        <v>1030</v>
      </c>
      <c r="U360" s="9"/>
      <c r="V360" s="2">
        <f t="shared" si="10"/>
        <v>0</v>
      </c>
      <c r="W360" s="2">
        <f>VLOOKUP(D360,'DSD_2024-25'!C:H,6,FALSE)</f>
        <v>0</v>
      </c>
      <c r="X360" s="3" t="s">
        <v>1465</v>
      </c>
      <c r="AA360" t="s">
        <v>988</v>
      </c>
      <c r="AB360" s="3" t="s">
        <v>988</v>
      </c>
      <c r="AC360" s="2" t="str">
        <f t="shared" si="11"/>
        <v>---</v>
      </c>
      <c r="AD360" s="3"/>
    </row>
    <row r="361" spans="1:30">
      <c r="A361" s="1" t="s">
        <v>8</v>
      </c>
      <c r="B361" s="1"/>
      <c r="C361" s="1"/>
      <c r="D361" s="1" t="s">
        <v>1032</v>
      </c>
      <c r="E361" s="1"/>
      <c r="F361" s="1" t="s">
        <v>10</v>
      </c>
      <c r="G361" s="1" t="s">
        <v>11</v>
      </c>
      <c r="H361" s="1">
        <v>4</v>
      </c>
      <c r="I361" s="1" t="s">
        <v>1033</v>
      </c>
      <c r="J361" s="1"/>
      <c r="K361" s="1"/>
      <c r="L361" s="1"/>
      <c r="M361" s="1"/>
      <c r="N361" s="1"/>
      <c r="O361" s="1"/>
      <c r="P361" s="1"/>
      <c r="Q361" s="1"/>
      <c r="R361" s="1"/>
      <c r="S361" s="1"/>
      <c r="T361" s="1"/>
      <c r="U361" s="3"/>
      <c r="V361" s="4">
        <f t="shared" si="10"/>
        <v>0</v>
      </c>
      <c r="W361" s="2">
        <f>VLOOKUP(D361,'DSD_2024-25'!C:H,6,FALSE)</f>
        <v>0</v>
      </c>
      <c r="X361" s="3"/>
      <c r="Y361" s="1"/>
      <c r="Z361" s="1"/>
      <c r="AA361" s="1"/>
      <c r="AB361" s="3"/>
      <c r="AC361" s="4" t="str">
        <f t="shared" si="11"/>
        <v>---</v>
      </c>
      <c r="AD361" s="3"/>
    </row>
    <row r="362" spans="1:30">
      <c r="A362" t="s">
        <v>16</v>
      </c>
      <c r="B362" t="s">
        <v>1292</v>
      </c>
      <c r="D362" t="s">
        <v>1034</v>
      </c>
      <c r="E362" t="s">
        <v>1463</v>
      </c>
      <c r="F362">
        <v>2</v>
      </c>
      <c r="G362">
        <v>1</v>
      </c>
      <c r="H362">
        <v>5</v>
      </c>
      <c r="I362" t="s">
        <v>1035</v>
      </c>
      <c r="J362">
        <v>140</v>
      </c>
      <c r="K362">
        <v>42</v>
      </c>
      <c r="L362">
        <v>21</v>
      </c>
      <c r="S362">
        <v>63</v>
      </c>
      <c r="T362">
        <v>63</v>
      </c>
      <c r="U362" s="3">
        <v>63</v>
      </c>
      <c r="V362" s="2">
        <f t="shared" si="10"/>
        <v>0</v>
      </c>
      <c r="W362" s="2">
        <f>VLOOKUP(D362,'DSD_2024-25'!C:H,6,FALSE)</f>
        <v>0</v>
      </c>
      <c r="X362" s="3"/>
      <c r="Y362" t="s">
        <v>1466</v>
      </c>
      <c r="AA362" t="s">
        <v>79</v>
      </c>
      <c r="AB362" s="3" t="s">
        <v>79</v>
      </c>
      <c r="AC362" s="2" t="str">
        <f t="shared" si="11"/>
        <v>---</v>
      </c>
      <c r="AD362" s="3"/>
    </row>
    <row r="363" spans="1:30">
      <c r="A363" s="1" t="s">
        <v>8</v>
      </c>
      <c r="B363" s="1"/>
      <c r="C363" s="1"/>
      <c r="D363" s="1" t="s">
        <v>1037</v>
      </c>
      <c r="E363" s="1"/>
      <c r="F363" s="1">
        <v>3</v>
      </c>
      <c r="G363" s="1">
        <v>2</v>
      </c>
      <c r="H363" s="1">
        <v>3</v>
      </c>
      <c r="I363" s="1" t="s">
        <v>1038</v>
      </c>
      <c r="J363" s="1"/>
      <c r="K363" s="1"/>
      <c r="L363" s="1"/>
      <c r="M363" s="1"/>
      <c r="N363" s="1"/>
      <c r="O363" s="1"/>
      <c r="P363" s="1"/>
      <c r="Q363" s="1"/>
      <c r="R363" s="1"/>
      <c r="S363" s="1"/>
      <c r="T363" s="1"/>
      <c r="U363" s="3"/>
      <c r="V363" s="4">
        <f t="shared" si="10"/>
        <v>0</v>
      </c>
      <c r="W363" s="2">
        <f>VLOOKUP(D363,'DSD_2024-25'!C:H,6,FALSE)</f>
        <v>0</v>
      </c>
      <c r="X363" s="3"/>
      <c r="Y363" s="1" t="s">
        <v>1317</v>
      </c>
      <c r="Z363" s="1"/>
      <c r="AA363" s="1"/>
      <c r="AB363" s="3"/>
      <c r="AC363" s="4" t="str">
        <f t="shared" si="11"/>
        <v>---</v>
      </c>
      <c r="AD363" s="3"/>
    </row>
    <row r="364" spans="1:30">
      <c r="A364" t="s">
        <v>16</v>
      </c>
      <c r="B364" t="s">
        <v>1292</v>
      </c>
      <c r="D364" t="s">
        <v>1039</v>
      </c>
      <c r="E364" t="s">
        <v>1275</v>
      </c>
      <c r="F364">
        <v>1</v>
      </c>
      <c r="G364">
        <v>2</v>
      </c>
      <c r="H364">
        <v>3.5</v>
      </c>
      <c r="I364" t="s">
        <v>1040</v>
      </c>
      <c r="J364">
        <v>98</v>
      </c>
      <c r="K364">
        <v>28</v>
      </c>
      <c r="L364">
        <v>14</v>
      </c>
      <c r="S364">
        <v>42</v>
      </c>
      <c r="T364">
        <v>42</v>
      </c>
      <c r="U364" s="3">
        <v>0</v>
      </c>
      <c r="V364" s="2">
        <f t="shared" si="10"/>
        <v>-42</v>
      </c>
      <c r="W364" s="2">
        <f>VLOOKUP(D364,'DSD_2024-25'!C:H,6,FALSE)</f>
        <v>0</v>
      </c>
      <c r="X364" s="3"/>
      <c r="Y364" t="s">
        <v>1467</v>
      </c>
      <c r="AA364" t="s">
        <v>1289</v>
      </c>
      <c r="AB364" s="3" t="s">
        <v>1289</v>
      </c>
      <c r="AC364" s="2" t="str">
        <f t="shared" si="11"/>
        <v>---</v>
      </c>
      <c r="AD364" s="3"/>
    </row>
    <row r="365" spans="1:30">
      <c r="A365" s="1" t="s">
        <v>8</v>
      </c>
      <c r="B365" s="1"/>
      <c r="C365" s="1"/>
      <c r="D365" s="1" t="s">
        <v>1041</v>
      </c>
      <c r="E365" s="1"/>
      <c r="F365" s="1">
        <v>2</v>
      </c>
      <c r="G365" s="1">
        <v>2</v>
      </c>
      <c r="H365" s="1">
        <v>3</v>
      </c>
      <c r="I365" s="1" t="s">
        <v>1042</v>
      </c>
      <c r="J365" s="1"/>
      <c r="K365" s="1"/>
      <c r="L365" s="1"/>
      <c r="M365" s="1"/>
      <c r="N365" s="1"/>
      <c r="O365" s="1"/>
      <c r="P365" s="1"/>
      <c r="Q365" s="1"/>
      <c r="R365" s="1"/>
      <c r="S365" s="1"/>
      <c r="T365" s="1"/>
      <c r="U365" s="3"/>
      <c r="V365" s="4">
        <f t="shared" si="10"/>
        <v>0</v>
      </c>
      <c r="W365" s="2">
        <f>VLOOKUP(D365,'DSD_2024-25'!C:H,6,FALSE)</f>
        <v>0</v>
      </c>
      <c r="X365" s="3"/>
      <c r="Y365" s="1" t="s">
        <v>1317</v>
      </c>
      <c r="Z365" s="1"/>
      <c r="AA365" s="1"/>
      <c r="AB365" s="3"/>
      <c r="AC365" s="4" t="str">
        <f t="shared" si="11"/>
        <v>---</v>
      </c>
      <c r="AD365" s="3"/>
    </row>
    <row r="366" spans="1:30">
      <c r="A366" t="s">
        <v>16</v>
      </c>
      <c r="B366" t="s">
        <v>1292</v>
      </c>
      <c r="D366" t="s">
        <v>1043</v>
      </c>
      <c r="E366" t="s">
        <v>1463</v>
      </c>
      <c r="F366">
        <v>2</v>
      </c>
      <c r="G366">
        <v>2</v>
      </c>
      <c r="H366">
        <v>5</v>
      </c>
      <c r="I366" t="s">
        <v>1044</v>
      </c>
      <c r="J366">
        <v>140</v>
      </c>
      <c r="K366">
        <v>42</v>
      </c>
      <c r="L366">
        <v>21</v>
      </c>
      <c r="S366">
        <v>63</v>
      </c>
      <c r="T366">
        <v>63</v>
      </c>
      <c r="U366" s="3">
        <v>0</v>
      </c>
      <c r="V366" s="2">
        <f t="shared" si="10"/>
        <v>-63</v>
      </c>
      <c r="W366" s="2">
        <f>VLOOKUP(D366,'DSD_2024-25'!C:H,6,FALSE)</f>
        <v>0</v>
      </c>
      <c r="X366" s="3"/>
      <c r="Y366" t="s">
        <v>1466</v>
      </c>
      <c r="AB366" s="3"/>
      <c r="AC366" s="2" t="str">
        <f t="shared" si="11"/>
        <v>---</v>
      </c>
      <c r="AD366" s="3"/>
    </row>
    <row r="367" spans="1:30">
      <c r="A367" s="1" t="s">
        <v>16</v>
      </c>
      <c r="B367" s="1" t="s">
        <v>1292</v>
      </c>
      <c r="C367" s="1"/>
      <c r="D367" s="1" t="s">
        <v>1045</v>
      </c>
      <c r="E367" s="1" t="s">
        <v>1275</v>
      </c>
      <c r="F367" s="1">
        <v>1</v>
      </c>
      <c r="G367" s="1">
        <v>1</v>
      </c>
      <c r="H367" s="1">
        <v>4</v>
      </c>
      <c r="I367" s="1" t="s">
        <v>1046</v>
      </c>
      <c r="J367" s="1">
        <v>112</v>
      </c>
      <c r="K367" s="1">
        <v>21</v>
      </c>
      <c r="L367" s="1">
        <v>28</v>
      </c>
      <c r="M367" s="1"/>
      <c r="N367" s="1"/>
      <c r="O367" s="1"/>
      <c r="P367" s="1"/>
      <c r="Q367" s="1"/>
      <c r="R367" s="1"/>
      <c r="S367" s="1">
        <v>49</v>
      </c>
      <c r="T367" s="1">
        <v>32</v>
      </c>
      <c r="U367" s="3">
        <v>32</v>
      </c>
      <c r="V367" s="4">
        <f t="shared" si="10"/>
        <v>0</v>
      </c>
      <c r="W367" s="2">
        <f>VLOOKUP(D367,'DSD_2024-25'!C:H,6,FALSE)</f>
        <v>0</v>
      </c>
      <c r="X367" s="3"/>
      <c r="Y367" s="1" t="s">
        <v>1468</v>
      </c>
      <c r="Z367" s="1"/>
      <c r="AA367" s="1" t="s">
        <v>79</v>
      </c>
      <c r="AB367" s="3" t="s">
        <v>79</v>
      </c>
      <c r="AC367" s="4" t="str">
        <f t="shared" si="11"/>
        <v>---</v>
      </c>
      <c r="AD367" s="3"/>
    </row>
    <row r="368" spans="1:30">
      <c r="A368" t="s">
        <v>8</v>
      </c>
      <c r="D368" t="s">
        <v>1047</v>
      </c>
      <c r="F368">
        <v>1</v>
      </c>
      <c r="G368">
        <v>1</v>
      </c>
      <c r="H368">
        <v>3</v>
      </c>
      <c r="I368" t="s">
        <v>1048</v>
      </c>
      <c r="U368" s="3">
        <v>9</v>
      </c>
      <c r="V368" s="2">
        <f t="shared" si="10"/>
        <v>9</v>
      </c>
      <c r="W368" s="2">
        <f>VLOOKUP(D368,'DSD_2024-25'!C:H,6,FALSE)</f>
        <v>0</v>
      </c>
      <c r="X368" s="3" t="s">
        <v>1469</v>
      </c>
      <c r="Y368" t="s">
        <v>1317</v>
      </c>
      <c r="AA368" t="s">
        <v>351</v>
      </c>
      <c r="AB368" s="3" t="s">
        <v>351</v>
      </c>
      <c r="AC368" s="2" t="str">
        <f t="shared" si="11"/>
        <v>---</v>
      </c>
      <c r="AD368" s="3"/>
    </row>
    <row r="369" spans="1:30">
      <c r="A369" s="1" t="s">
        <v>34</v>
      </c>
      <c r="B369" s="1" t="s">
        <v>1325</v>
      </c>
      <c r="C369" s="1"/>
      <c r="D369" s="1" t="s">
        <v>1050</v>
      </c>
      <c r="E369" s="1" t="s">
        <v>1275</v>
      </c>
      <c r="F369" s="1">
        <v>2</v>
      </c>
      <c r="G369" s="1">
        <v>2</v>
      </c>
      <c r="H369" s="1">
        <v>6</v>
      </c>
      <c r="I369" s="1" t="s">
        <v>1051</v>
      </c>
      <c r="J369" s="1">
        <v>168</v>
      </c>
      <c r="K369" s="1">
        <v>28</v>
      </c>
      <c r="L369" s="1"/>
      <c r="M369" s="1">
        <v>14</v>
      </c>
      <c r="N369" s="1">
        <v>14</v>
      </c>
      <c r="O369" s="1"/>
      <c r="P369" s="1"/>
      <c r="Q369" s="1"/>
      <c r="R369" s="1"/>
      <c r="S369" s="1">
        <v>56</v>
      </c>
      <c r="T369" s="1">
        <v>56</v>
      </c>
      <c r="U369" s="3">
        <v>56</v>
      </c>
      <c r="V369" s="4">
        <f t="shared" si="10"/>
        <v>0</v>
      </c>
      <c r="W369" s="2">
        <f>VLOOKUP(D369,'DSD_2024-25'!C:H,6,FALSE)</f>
        <v>0</v>
      </c>
      <c r="X369" s="3"/>
      <c r="Y369" s="1"/>
      <c r="Z369" s="1"/>
      <c r="AA369" s="1" t="s">
        <v>385</v>
      </c>
      <c r="AB369" s="3" t="s">
        <v>385</v>
      </c>
      <c r="AC369" s="4" t="str">
        <f t="shared" si="11"/>
        <v>---</v>
      </c>
      <c r="AD369" s="3"/>
    </row>
    <row r="370" spans="1:30">
      <c r="A370" t="s">
        <v>34</v>
      </c>
      <c r="B370" t="s">
        <v>1325</v>
      </c>
      <c r="D370" t="s">
        <v>1052</v>
      </c>
      <c r="E370" t="s">
        <v>1275</v>
      </c>
      <c r="F370">
        <v>3</v>
      </c>
      <c r="G370">
        <v>1</v>
      </c>
      <c r="H370">
        <v>6</v>
      </c>
      <c r="I370" t="s">
        <v>1053</v>
      </c>
      <c r="J370">
        <v>168</v>
      </c>
      <c r="K370">
        <v>28</v>
      </c>
      <c r="M370">
        <v>14</v>
      </c>
      <c r="N370">
        <v>14</v>
      </c>
      <c r="S370">
        <v>56</v>
      </c>
      <c r="T370">
        <v>56</v>
      </c>
      <c r="U370" s="3">
        <v>56</v>
      </c>
      <c r="V370" s="2">
        <f t="shared" si="10"/>
        <v>0</v>
      </c>
      <c r="W370" s="2">
        <f>VLOOKUP(D370,'DSD_2024-25'!C:H,6,FALSE)</f>
        <v>0</v>
      </c>
      <c r="X370" s="3"/>
      <c r="AA370" t="s">
        <v>385</v>
      </c>
      <c r="AB370" s="3" t="s">
        <v>385</v>
      </c>
      <c r="AC370" s="2" t="str">
        <f t="shared" si="11"/>
        <v>---</v>
      </c>
      <c r="AD370" s="3"/>
    </row>
    <row r="371" spans="1:30">
      <c r="A371" s="1" t="s">
        <v>34</v>
      </c>
      <c r="B371" s="1" t="s">
        <v>1325</v>
      </c>
      <c r="C371" s="1"/>
      <c r="D371" s="1" t="s">
        <v>1054</v>
      </c>
      <c r="E371" s="1" t="s">
        <v>1275</v>
      </c>
      <c r="F371" s="1">
        <v>3</v>
      </c>
      <c r="G371" s="1">
        <v>1</v>
      </c>
      <c r="H371" s="1">
        <v>3</v>
      </c>
      <c r="I371" s="1" t="s">
        <v>1055</v>
      </c>
      <c r="J371" s="1">
        <v>84</v>
      </c>
      <c r="K371" s="1">
        <v>14</v>
      </c>
      <c r="L371" s="1"/>
      <c r="M371" s="1">
        <v>14</v>
      </c>
      <c r="N371" s="1"/>
      <c r="O371" s="1"/>
      <c r="P371" s="1"/>
      <c r="Q371" s="1"/>
      <c r="R371" s="1"/>
      <c r="S371" s="1">
        <v>28</v>
      </c>
      <c r="T371" s="1">
        <v>28</v>
      </c>
      <c r="U371" s="3">
        <v>28</v>
      </c>
      <c r="V371" s="4">
        <f t="shared" si="10"/>
        <v>0</v>
      </c>
      <c r="W371" s="2">
        <f>VLOOKUP(D371,'DSD_2024-25'!C:H,6,FALSE)</f>
        <v>0</v>
      </c>
      <c r="X371" s="3"/>
      <c r="Y371" s="1" t="s">
        <v>1296</v>
      </c>
      <c r="Z371" s="1"/>
      <c r="AA371" s="1" t="s">
        <v>99</v>
      </c>
      <c r="AB371" s="3" t="s">
        <v>99</v>
      </c>
      <c r="AC371" s="4" t="str">
        <f t="shared" si="11"/>
        <v>---</v>
      </c>
      <c r="AD371" s="3"/>
    </row>
    <row r="372" spans="1:30">
      <c r="A372" t="s">
        <v>8</v>
      </c>
      <c r="D372" t="s">
        <v>1056</v>
      </c>
      <c r="F372" t="s">
        <v>10</v>
      </c>
      <c r="G372" t="s">
        <v>10</v>
      </c>
      <c r="H372">
        <v>5</v>
      </c>
      <c r="I372" t="s">
        <v>1057</v>
      </c>
      <c r="U372" s="3"/>
      <c r="V372" s="2">
        <f t="shared" si="10"/>
        <v>0</v>
      </c>
      <c r="W372" s="2">
        <f>VLOOKUP(D372,'DSD_2024-25'!C:H,6,FALSE)</f>
        <v>0</v>
      </c>
      <c r="X372" s="3"/>
      <c r="AB372" s="3"/>
      <c r="AC372" s="2" t="str">
        <f t="shared" si="11"/>
        <v>---</v>
      </c>
      <c r="AD372" s="3"/>
    </row>
    <row r="373" spans="1:30">
      <c r="A373" s="1" t="s">
        <v>16</v>
      </c>
      <c r="B373" s="1" t="s">
        <v>1293</v>
      </c>
      <c r="C373" s="1" t="s">
        <v>1303</v>
      </c>
      <c r="D373" s="1" t="s">
        <v>1058</v>
      </c>
      <c r="E373" s="1" t="s">
        <v>1275</v>
      </c>
      <c r="F373" s="1">
        <v>1</v>
      </c>
      <c r="G373" s="1">
        <v>2</v>
      </c>
      <c r="H373" s="1">
        <v>6</v>
      </c>
      <c r="I373" s="1" t="s">
        <v>1059</v>
      </c>
      <c r="J373" s="1">
        <v>168</v>
      </c>
      <c r="K373" s="1"/>
      <c r="L373" s="1"/>
      <c r="M373" s="1"/>
      <c r="N373" s="1"/>
      <c r="O373" s="1"/>
      <c r="P373" s="1"/>
      <c r="Q373" s="1"/>
      <c r="R373" s="1"/>
      <c r="S373" s="1">
        <v>56</v>
      </c>
      <c r="T373" s="1">
        <v>105</v>
      </c>
      <c r="U373" s="3">
        <v>105</v>
      </c>
      <c r="V373" s="4">
        <f t="shared" si="10"/>
        <v>0</v>
      </c>
      <c r="W373" s="2">
        <f>VLOOKUP(D373,'DSD_2024-25'!C:H,6,FALSE)</f>
        <v>15.5</v>
      </c>
      <c r="X373" s="3" t="s">
        <v>1470</v>
      </c>
      <c r="Y373" s="1"/>
      <c r="Z373" s="1"/>
      <c r="AA373" s="1" t="s">
        <v>81</v>
      </c>
      <c r="AB373" s="3" t="s">
        <v>81</v>
      </c>
      <c r="AC373" s="4" t="str">
        <f t="shared" si="11"/>
        <v>---</v>
      </c>
      <c r="AD373" s="3"/>
    </row>
    <row r="374" spans="1:30">
      <c r="A374" t="s">
        <v>16</v>
      </c>
      <c r="B374" t="s">
        <v>1278</v>
      </c>
      <c r="C374" t="s">
        <v>1309</v>
      </c>
      <c r="D374" t="s">
        <v>1061</v>
      </c>
      <c r="E374" t="s">
        <v>1275</v>
      </c>
      <c r="F374">
        <v>2</v>
      </c>
      <c r="G374">
        <v>1</v>
      </c>
      <c r="H374">
        <v>6</v>
      </c>
      <c r="I374" t="s">
        <v>1062</v>
      </c>
      <c r="J374">
        <v>168</v>
      </c>
      <c r="K374">
        <v>28</v>
      </c>
      <c r="L374">
        <v>28</v>
      </c>
      <c r="S374">
        <v>56</v>
      </c>
      <c r="T374">
        <v>56</v>
      </c>
      <c r="U374" s="3">
        <v>84</v>
      </c>
      <c r="V374" s="2">
        <f t="shared" si="10"/>
        <v>28</v>
      </c>
      <c r="W374" s="2">
        <f>VLOOKUP(D374,'DSD_2024-25'!C:H,6,FALSE)</f>
        <v>0</v>
      </c>
      <c r="X374" s="3" t="s">
        <v>1471</v>
      </c>
      <c r="AA374" t="s">
        <v>351</v>
      </c>
      <c r="AB374" s="3" t="s">
        <v>351</v>
      </c>
      <c r="AC374" s="2" t="str">
        <f t="shared" si="11"/>
        <v>---</v>
      </c>
      <c r="AD374" s="3"/>
    </row>
    <row r="375" spans="1:30">
      <c r="A375" s="1" t="s">
        <v>34</v>
      </c>
      <c r="B375" s="1" t="s">
        <v>1331</v>
      </c>
      <c r="C375" s="1"/>
      <c r="D375" s="1" t="s">
        <v>1063</v>
      </c>
      <c r="E375" s="1" t="s">
        <v>1275</v>
      </c>
      <c r="F375" s="1">
        <v>2</v>
      </c>
      <c r="G375" s="1">
        <v>2</v>
      </c>
      <c r="H375" s="1">
        <v>6</v>
      </c>
      <c r="I375" s="1" t="s">
        <v>1064</v>
      </c>
      <c r="J375" s="1">
        <v>168</v>
      </c>
      <c r="K375" s="1">
        <v>14</v>
      </c>
      <c r="L375" s="1">
        <v>42</v>
      </c>
      <c r="M375" s="1"/>
      <c r="N375" s="1"/>
      <c r="O375" s="1"/>
      <c r="P375" s="1"/>
      <c r="Q375" s="1"/>
      <c r="R375" s="1"/>
      <c r="S375" s="1">
        <v>56</v>
      </c>
      <c r="T375" s="1">
        <v>266</v>
      </c>
      <c r="U375" s="3">
        <v>266</v>
      </c>
      <c r="V375" s="4">
        <f t="shared" si="10"/>
        <v>0</v>
      </c>
      <c r="W375" s="2">
        <f>VLOOKUP(D375,'DSD_2024-25'!C:H,6,FALSE)</f>
        <v>0</v>
      </c>
      <c r="X375" s="3"/>
      <c r="Y375" s="1"/>
      <c r="Z375" s="1"/>
      <c r="AA375" s="1" t="s">
        <v>29</v>
      </c>
      <c r="AB375" s="3" t="s">
        <v>31</v>
      </c>
      <c r="AC375" s="4" t="str">
        <f t="shared" si="11"/>
        <v>alterado</v>
      </c>
      <c r="AD375" s="3" t="s">
        <v>1472</v>
      </c>
    </row>
    <row r="376" spans="1:30">
      <c r="A376" t="s">
        <v>16</v>
      </c>
      <c r="C376" t="s">
        <v>1403</v>
      </c>
      <c r="D376" t="s">
        <v>1069</v>
      </c>
      <c r="E376" t="s">
        <v>1275</v>
      </c>
      <c r="F376">
        <v>1</v>
      </c>
      <c r="G376">
        <v>1</v>
      </c>
      <c r="H376">
        <v>6</v>
      </c>
      <c r="I376" t="s">
        <v>1070</v>
      </c>
      <c r="J376">
        <v>168</v>
      </c>
      <c r="L376">
        <v>56</v>
      </c>
      <c r="S376">
        <v>56</v>
      </c>
      <c r="T376">
        <v>140</v>
      </c>
      <c r="U376" s="3">
        <v>56</v>
      </c>
      <c r="V376" s="2">
        <f t="shared" si="10"/>
        <v>-84</v>
      </c>
      <c r="W376" s="2">
        <f>VLOOKUP(D376,'DSD_2024-25'!C:H,6,FALSE)</f>
        <v>0</v>
      </c>
      <c r="X376" s="3" t="s">
        <v>1473</v>
      </c>
      <c r="Y376" t="s">
        <v>1474</v>
      </c>
      <c r="AA376" t="s">
        <v>31</v>
      </c>
      <c r="AB376" s="3" t="s">
        <v>718</v>
      </c>
      <c r="AC376" s="2" t="str">
        <f t="shared" si="11"/>
        <v>alterado</v>
      </c>
      <c r="AD376" s="3" t="s">
        <v>1475</v>
      </c>
    </row>
    <row r="377" spans="1:30">
      <c r="A377" s="1" t="s">
        <v>16</v>
      </c>
      <c r="B377" s="1" t="s">
        <v>1309</v>
      </c>
      <c r="C377" s="1"/>
      <c r="D377" s="1" t="s">
        <v>1073</v>
      </c>
      <c r="E377" s="1" t="s">
        <v>1305</v>
      </c>
      <c r="F377" s="1">
        <v>1</v>
      </c>
      <c r="G377" s="1">
        <v>2</v>
      </c>
      <c r="H377" s="1">
        <v>6</v>
      </c>
      <c r="I377" s="1" t="s">
        <v>1074</v>
      </c>
      <c r="J377" s="1">
        <v>168</v>
      </c>
      <c r="K377" s="1"/>
      <c r="L377" s="1">
        <v>30</v>
      </c>
      <c r="M377" s="1"/>
      <c r="N377" s="1"/>
      <c r="O377" s="1"/>
      <c r="P377" s="1"/>
      <c r="Q377" s="1"/>
      <c r="R377" s="1"/>
      <c r="S377" s="1">
        <v>30</v>
      </c>
      <c r="T377" s="1">
        <v>30</v>
      </c>
      <c r="U377" s="3">
        <v>0</v>
      </c>
      <c r="V377" s="4">
        <f t="shared" si="10"/>
        <v>-30</v>
      </c>
      <c r="W377" s="2">
        <f>VLOOKUP(D377,'DSD_2024-25'!C:H,6,FALSE)</f>
        <v>0</v>
      </c>
      <c r="X377" s="3"/>
      <c r="Y377" s="1" t="s">
        <v>1476</v>
      </c>
      <c r="Z377" s="1"/>
      <c r="AA377" s="1" t="s">
        <v>1289</v>
      </c>
      <c r="AB377" s="3" t="s">
        <v>1289</v>
      </c>
      <c r="AC377" s="4" t="str">
        <f t="shared" si="11"/>
        <v>---</v>
      </c>
      <c r="AD377" s="3"/>
    </row>
    <row r="378" spans="1:30">
      <c r="A378" t="s">
        <v>16</v>
      </c>
      <c r="B378" t="s">
        <v>1341</v>
      </c>
      <c r="D378" t="s">
        <v>1075</v>
      </c>
      <c r="E378" t="s">
        <v>1275</v>
      </c>
      <c r="F378">
        <v>2</v>
      </c>
      <c r="G378">
        <v>1</v>
      </c>
      <c r="H378">
        <v>3</v>
      </c>
      <c r="I378" t="s">
        <v>1076</v>
      </c>
      <c r="J378">
        <v>84</v>
      </c>
      <c r="K378">
        <v>10</v>
      </c>
      <c r="L378">
        <v>10</v>
      </c>
      <c r="N378">
        <v>4</v>
      </c>
      <c r="O378">
        <v>4</v>
      </c>
      <c r="S378">
        <v>28</v>
      </c>
      <c r="T378">
        <v>70</v>
      </c>
      <c r="U378" s="3">
        <v>28</v>
      </c>
      <c r="V378" s="2">
        <f t="shared" si="10"/>
        <v>-42</v>
      </c>
      <c r="W378" s="2">
        <f>VLOOKUP(D378,'DSD_2024-25'!C:H,6,FALSE)</f>
        <v>0</v>
      </c>
      <c r="X378" s="3" t="s">
        <v>1477</v>
      </c>
      <c r="AA378" t="s">
        <v>342</v>
      </c>
      <c r="AB378" s="3" t="s">
        <v>342</v>
      </c>
      <c r="AC378" s="2" t="str">
        <f t="shared" si="11"/>
        <v>---</v>
      </c>
      <c r="AD378" s="3"/>
    </row>
    <row r="379" spans="1:30">
      <c r="A379" s="1" t="s">
        <v>16</v>
      </c>
      <c r="B379" s="1" t="s">
        <v>1274</v>
      </c>
      <c r="C379" s="1"/>
      <c r="D379" s="1" t="s">
        <v>1079</v>
      </c>
      <c r="E379" s="1" t="s">
        <v>1305</v>
      </c>
      <c r="F379" s="1">
        <v>2</v>
      </c>
      <c r="G379" s="1">
        <v>1</v>
      </c>
      <c r="H379" s="1">
        <v>6</v>
      </c>
      <c r="I379" s="1" t="s">
        <v>1080</v>
      </c>
      <c r="J379" s="1">
        <v>160</v>
      </c>
      <c r="K379" s="1"/>
      <c r="L379" s="1"/>
      <c r="M379" s="1"/>
      <c r="N379" s="1"/>
      <c r="O379" s="1"/>
      <c r="P379" s="1"/>
      <c r="Q379" s="1"/>
      <c r="R379" s="1"/>
      <c r="S379" s="1">
        <v>56</v>
      </c>
      <c r="T379" s="1">
        <v>56</v>
      </c>
      <c r="U379" s="3">
        <v>0</v>
      </c>
      <c r="V379" s="4">
        <f t="shared" si="10"/>
        <v>-56</v>
      </c>
      <c r="W379" s="2">
        <f>VLOOKUP(D379,'DSD_2024-25'!C:H,6,FALSE)</f>
        <v>0</v>
      </c>
      <c r="X379" s="3"/>
      <c r="Y379" s="1" t="s">
        <v>1356</v>
      </c>
      <c r="Z379" s="1"/>
      <c r="AA379" s="1" t="s">
        <v>1289</v>
      </c>
      <c r="AB379" s="3" t="s">
        <v>1289</v>
      </c>
      <c r="AC379" s="4" t="str">
        <f t="shared" si="11"/>
        <v>---</v>
      </c>
      <c r="AD379" s="3"/>
    </row>
    <row r="380" spans="1:30">
      <c r="A380" t="s">
        <v>8</v>
      </c>
      <c r="D380" t="s">
        <v>1081</v>
      </c>
      <c r="F380" t="s">
        <v>10</v>
      </c>
      <c r="G380" t="s">
        <v>10</v>
      </c>
      <c r="H380">
        <v>5</v>
      </c>
      <c r="I380" t="s">
        <v>1082</v>
      </c>
      <c r="U380" s="3"/>
      <c r="V380" s="2">
        <f t="shared" si="10"/>
        <v>0</v>
      </c>
      <c r="W380" s="2">
        <f>VLOOKUP(D380,'DSD_2024-25'!C:H,6,FALSE)</f>
        <v>0</v>
      </c>
      <c r="X380" s="3"/>
      <c r="AB380" s="3"/>
      <c r="AC380" s="2" t="str">
        <f t="shared" si="11"/>
        <v>---</v>
      </c>
      <c r="AD380" s="3"/>
    </row>
    <row r="381" spans="1:30">
      <c r="A381" s="1" t="s">
        <v>34</v>
      </c>
      <c r="B381" s="1" t="s">
        <v>1355</v>
      </c>
      <c r="C381" s="1"/>
      <c r="D381" s="1" t="s">
        <v>1083</v>
      </c>
      <c r="E381" s="1" t="s">
        <v>1275</v>
      </c>
      <c r="F381" s="1">
        <v>3</v>
      </c>
      <c r="G381" s="1">
        <v>2</v>
      </c>
      <c r="H381" s="1">
        <v>6</v>
      </c>
      <c r="I381" s="1" t="s">
        <v>1084</v>
      </c>
      <c r="J381" s="1">
        <v>168</v>
      </c>
      <c r="K381" s="1">
        <v>28</v>
      </c>
      <c r="L381" s="1">
        <v>28</v>
      </c>
      <c r="M381" s="1"/>
      <c r="N381" s="1"/>
      <c r="O381" s="1"/>
      <c r="P381" s="1"/>
      <c r="Q381" s="1"/>
      <c r="R381" s="1"/>
      <c r="S381" s="1">
        <v>56</v>
      </c>
      <c r="T381" s="1">
        <v>112</v>
      </c>
      <c r="U381" s="3">
        <v>112</v>
      </c>
      <c r="V381" s="4">
        <f t="shared" si="10"/>
        <v>0</v>
      </c>
      <c r="W381" s="2">
        <f>VLOOKUP(D381,'DSD_2024-25'!C:H,6,FALSE)</f>
        <v>0</v>
      </c>
      <c r="X381" s="3"/>
      <c r="Y381" s="1"/>
      <c r="Z381" s="1"/>
      <c r="AA381" s="1" t="s">
        <v>341</v>
      </c>
      <c r="AB381" s="3" t="s">
        <v>341</v>
      </c>
      <c r="AC381" s="4" t="str">
        <f t="shared" si="11"/>
        <v>---</v>
      </c>
      <c r="AD381" s="3"/>
    </row>
    <row r="382" spans="1:30">
      <c r="A382" t="s">
        <v>34</v>
      </c>
      <c r="B382" t="s">
        <v>1313</v>
      </c>
      <c r="D382" t="s">
        <v>1085</v>
      </c>
      <c r="E382" t="s">
        <v>1275</v>
      </c>
      <c r="F382">
        <v>3</v>
      </c>
      <c r="G382">
        <v>2</v>
      </c>
      <c r="H382">
        <v>3</v>
      </c>
      <c r="I382" t="s">
        <v>1086</v>
      </c>
      <c r="J382">
        <v>84</v>
      </c>
      <c r="K382">
        <v>14</v>
      </c>
      <c r="O382">
        <v>14</v>
      </c>
      <c r="S382">
        <v>28</v>
      </c>
      <c r="T382">
        <v>28</v>
      </c>
      <c r="U382" s="3">
        <v>28</v>
      </c>
      <c r="V382" s="2">
        <f t="shared" si="10"/>
        <v>0</v>
      </c>
      <c r="W382" s="2">
        <f>VLOOKUP(D382,'DSD_2024-25'!C:H,6,FALSE)</f>
        <v>0</v>
      </c>
      <c r="X382" s="3"/>
      <c r="Y382" t="s">
        <v>1296</v>
      </c>
      <c r="AA382" t="s">
        <v>342</v>
      </c>
      <c r="AB382" s="3" t="s">
        <v>342</v>
      </c>
      <c r="AC382" s="2" t="str">
        <f t="shared" si="11"/>
        <v>---</v>
      </c>
      <c r="AD382" s="3"/>
    </row>
    <row r="383" spans="1:30">
      <c r="A383" s="1" t="s">
        <v>34</v>
      </c>
      <c r="B383" s="1" t="s">
        <v>1331</v>
      </c>
      <c r="C383" s="1"/>
      <c r="D383" s="1" t="s">
        <v>1087</v>
      </c>
      <c r="E383" s="1" t="s">
        <v>1275</v>
      </c>
      <c r="F383" s="1">
        <v>2</v>
      </c>
      <c r="G383" s="1">
        <v>1</v>
      </c>
      <c r="H383" s="1">
        <v>6</v>
      </c>
      <c r="I383" s="1" t="s">
        <v>1088</v>
      </c>
      <c r="J383" s="1">
        <v>168</v>
      </c>
      <c r="K383" s="1">
        <v>21</v>
      </c>
      <c r="L383" s="1"/>
      <c r="M383" s="1">
        <v>35</v>
      </c>
      <c r="N383" s="1"/>
      <c r="O383" s="1"/>
      <c r="P383" s="1"/>
      <c r="Q383" s="1"/>
      <c r="R383" s="1"/>
      <c r="S383" s="1">
        <v>56</v>
      </c>
      <c r="T383" s="1">
        <v>266</v>
      </c>
      <c r="U383" s="3">
        <v>231</v>
      </c>
      <c r="V383" s="4">
        <f t="shared" si="10"/>
        <v>-35</v>
      </c>
      <c r="W383" s="2">
        <f>VLOOKUP(D383,'DSD_2024-25'!C:H,6,FALSE)</f>
        <v>0</v>
      </c>
      <c r="X383" s="3" t="s">
        <v>1478</v>
      </c>
      <c r="Y383" s="1"/>
      <c r="Z383" s="1"/>
      <c r="AA383" s="1" t="s">
        <v>255</v>
      </c>
      <c r="AB383" s="3" t="s">
        <v>255</v>
      </c>
      <c r="AC383" s="4" t="str">
        <f t="shared" si="11"/>
        <v>---</v>
      </c>
      <c r="AD383" s="3"/>
    </row>
    <row r="384" spans="1:30">
      <c r="A384" t="s">
        <v>16</v>
      </c>
      <c r="C384" t="s">
        <v>1309</v>
      </c>
      <c r="D384" t="s">
        <v>1089</v>
      </c>
      <c r="E384" t="s">
        <v>1305</v>
      </c>
      <c r="F384">
        <v>2</v>
      </c>
      <c r="G384">
        <v>1</v>
      </c>
      <c r="H384">
        <v>6</v>
      </c>
      <c r="I384" t="s">
        <v>1090</v>
      </c>
      <c r="J384">
        <v>168</v>
      </c>
      <c r="L384">
        <v>42</v>
      </c>
      <c r="S384">
        <v>42</v>
      </c>
      <c r="T384">
        <v>42</v>
      </c>
      <c r="U384" s="3">
        <v>0</v>
      </c>
      <c r="V384" s="2">
        <f t="shared" si="10"/>
        <v>-42</v>
      </c>
      <c r="W384" s="2">
        <f>VLOOKUP(D384,'DSD_2024-25'!C:H,6,FALSE)</f>
        <v>0</v>
      </c>
      <c r="X384" s="3"/>
      <c r="Y384" t="s">
        <v>1310</v>
      </c>
      <c r="AA384" t="s">
        <v>1289</v>
      </c>
      <c r="AB384" s="3" t="s">
        <v>1289</v>
      </c>
      <c r="AC384" s="2" t="str">
        <f t="shared" si="11"/>
        <v>---</v>
      </c>
      <c r="AD384" s="3"/>
    </row>
    <row r="385" spans="1:30">
      <c r="A385" s="1" t="s">
        <v>8</v>
      </c>
      <c r="B385" s="1"/>
      <c r="C385" s="1"/>
      <c r="D385" s="1" t="s">
        <v>1091</v>
      </c>
      <c r="E385" s="1"/>
      <c r="F385" s="1">
        <v>1</v>
      </c>
      <c r="G385" s="1">
        <v>2</v>
      </c>
      <c r="H385" s="1">
        <v>6</v>
      </c>
      <c r="I385" s="1" t="s">
        <v>1092</v>
      </c>
      <c r="J385" s="1"/>
      <c r="K385" s="1"/>
      <c r="L385" s="1"/>
      <c r="M385" s="1"/>
      <c r="N385" s="1"/>
      <c r="O385" s="1"/>
      <c r="P385" s="1"/>
      <c r="Q385" s="1"/>
      <c r="R385" s="1"/>
      <c r="S385" s="1"/>
      <c r="T385" s="1"/>
      <c r="U385" s="3"/>
      <c r="V385" s="4">
        <f t="shared" si="10"/>
        <v>0</v>
      </c>
      <c r="W385" s="2">
        <f>VLOOKUP(D385,'DSD_2024-25'!C:H,6,FALSE)</f>
        <v>0</v>
      </c>
      <c r="X385" s="3"/>
      <c r="Y385" s="1" t="s">
        <v>1307</v>
      </c>
      <c r="Z385" s="1"/>
      <c r="AA385" s="1"/>
      <c r="AB385" s="3"/>
      <c r="AC385" s="4" t="str">
        <f t="shared" si="11"/>
        <v>---</v>
      </c>
      <c r="AD385" s="3"/>
    </row>
    <row r="386" spans="1:30">
      <c r="A386" t="s">
        <v>16</v>
      </c>
      <c r="B386" t="s">
        <v>1278</v>
      </c>
      <c r="D386" t="s">
        <v>1093</v>
      </c>
      <c r="E386" t="s">
        <v>1275</v>
      </c>
      <c r="F386">
        <v>1</v>
      </c>
      <c r="G386">
        <v>1</v>
      </c>
      <c r="H386">
        <v>6</v>
      </c>
      <c r="I386" t="s">
        <v>1094</v>
      </c>
      <c r="J386">
        <v>168</v>
      </c>
      <c r="K386">
        <v>28</v>
      </c>
      <c r="M386">
        <v>28</v>
      </c>
      <c r="S386">
        <v>56</v>
      </c>
      <c r="T386">
        <v>56</v>
      </c>
      <c r="U386" s="3">
        <v>84</v>
      </c>
      <c r="V386" s="2">
        <f t="shared" ref="V386:V449" si="12">U386-T386</f>
        <v>28</v>
      </c>
      <c r="W386" s="2">
        <f>VLOOKUP(D386,'DSD_2024-25'!C:H,6,FALSE)</f>
        <v>0</v>
      </c>
      <c r="X386" s="3" t="s">
        <v>1479</v>
      </c>
      <c r="AA386" t="s">
        <v>28</v>
      </c>
      <c r="AB386" s="3" t="s">
        <v>28</v>
      </c>
      <c r="AC386" s="2" t="str">
        <f t="shared" ref="AC386:AC449" si="13">IF(AA386&lt;&gt;AB386,"alterado","---")</f>
        <v>---</v>
      </c>
      <c r="AD386" s="3"/>
    </row>
    <row r="387" spans="1:30">
      <c r="A387" s="1" t="s">
        <v>34</v>
      </c>
      <c r="B387" s="1" t="s">
        <v>1321</v>
      </c>
      <c r="C387" s="1"/>
      <c r="D387" s="1" t="s">
        <v>1096</v>
      </c>
      <c r="E387" s="1" t="s">
        <v>1275</v>
      </c>
      <c r="F387" s="1">
        <v>2</v>
      </c>
      <c r="G387" s="1">
        <v>1</v>
      </c>
      <c r="H387" s="1">
        <v>6</v>
      </c>
      <c r="I387" s="1" t="s">
        <v>1097</v>
      </c>
      <c r="J387" s="1">
        <v>168</v>
      </c>
      <c r="K387" s="1">
        <v>14</v>
      </c>
      <c r="L387" s="1"/>
      <c r="M387" s="1">
        <v>34</v>
      </c>
      <c r="N387" s="1"/>
      <c r="O387" s="1">
        <v>8</v>
      </c>
      <c r="P387" s="1"/>
      <c r="Q387" s="1"/>
      <c r="R387" s="1"/>
      <c r="S387" s="1">
        <v>56</v>
      </c>
      <c r="T387" s="1">
        <v>90</v>
      </c>
      <c r="U387" s="3">
        <v>98</v>
      </c>
      <c r="V387" s="4">
        <f t="shared" si="12"/>
        <v>8</v>
      </c>
      <c r="W387" s="2">
        <f>VLOOKUP(D387,'DSD_2024-25'!C:H,6,FALSE)</f>
        <v>0</v>
      </c>
      <c r="X387" s="3" t="s">
        <v>1480</v>
      </c>
      <c r="Y387" s="1"/>
      <c r="Z387" s="1"/>
      <c r="AA387" s="1" t="s">
        <v>562</v>
      </c>
      <c r="AB387" s="3" t="s">
        <v>82</v>
      </c>
      <c r="AC387" s="4" t="str">
        <f t="shared" si="13"/>
        <v>alterado</v>
      </c>
      <c r="AD387" s="10" t="s">
        <v>1393</v>
      </c>
    </row>
    <row r="388" spans="1:30">
      <c r="A388" t="s">
        <v>16</v>
      </c>
      <c r="B388" t="s">
        <v>1333</v>
      </c>
      <c r="D388" t="s">
        <v>1100</v>
      </c>
      <c r="E388" t="s">
        <v>1275</v>
      </c>
      <c r="F388">
        <v>1</v>
      </c>
      <c r="G388">
        <v>1</v>
      </c>
      <c r="H388">
        <v>6</v>
      </c>
      <c r="I388" t="s">
        <v>1101</v>
      </c>
      <c r="J388">
        <v>168</v>
      </c>
      <c r="S388">
        <v>56</v>
      </c>
      <c r="T388">
        <v>56</v>
      </c>
      <c r="U388" s="3">
        <v>56</v>
      </c>
      <c r="V388" s="2">
        <f t="shared" si="12"/>
        <v>0</v>
      </c>
      <c r="W388" s="2">
        <f>VLOOKUP(D388,'DSD_2024-25'!C:H,6,FALSE)</f>
        <v>0</v>
      </c>
      <c r="X388" s="3"/>
      <c r="Y388" t="s">
        <v>1276</v>
      </c>
      <c r="AA388" t="s">
        <v>175</v>
      </c>
      <c r="AB388" s="3" t="s">
        <v>175</v>
      </c>
      <c r="AC388" s="2" t="str">
        <f t="shared" si="13"/>
        <v>---</v>
      </c>
      <c r="AD388" s="3"/>
    </row>
    <row r="389" spans="1:30">
      <c r="A389" s="1" t="s">
        <v>16</v>
      </c>
      <c r="B389" s="1" t="s">
        <v>1292</v>
      </c>
      <c r="C389" s="1"/>
      <c r="D389" s="1" t="s">
        <v>1103</v>
      </c>
      <c r="E389" s="1" t="s">
        <v>1275</v>
      </c>
      <c r="F389" s="1">
        <v>1</v>
      </c>
      <c r="G389" s="1">
        <v>1</v>
      </c>
      <c r="H389" s="1">
        <v>2</v>
      </c>
      <c r="I389" s="1" t="s">
        <v>1104</v>
      </c>
      <c r="J389" s="1">
        <v>56</v>
      </c>
      <c r="K389" s="1">
        <v>7</v>
      </c>
      <c r="L389" s="1">
        <v>7</v>
      </c>
      <c r="M389" s="1">
        <v>7</v>
      </c>
      <c r="N389" s="1"/>
      <c r="O389" s="1"/>
      <c r="P389" s="1"/>
      <c r="Q389" s="1"/>
      <c r="R389" s="1"/>
      <c r="S389" s="1">
        <v>21</v>
      </c>
      <c r="T389" s="1">
        <v>21</v>
      </c>
      <c r="U389" s="3">
        <v>21</v>
      </c>
      <c r="V389" s="4">
        <f t="shared" si="12"/>
        <v>0</v>
      </c>
      <c r="W389" s="2">
        <f>VLOOKUP(D389,'DSD_2024-25'!C:H,6,FALSE)</f>
        <v>0</v>
      </c>
      <c r="X389" s="3"/>
      <c r="Y389" s="1" t="s">
        <v>1276</v>
      </c>
      <c r="Z389" s="1"/>
      <c r="AA389" s="1" t="s">
        <v>202</v>
      </c>
      <c r="AB389" s="3" t="s">
        <v>202</v>
      </c>
      <c r="AC389" s="4" t="str">
        <f t="shared" si="13"/>
        <v>---</v>
      </c>
      <c r="AD389" s="3"/>
    </row>
    <row r="390" spans="1:30">
      <c r="A390" t="s">
        <v>34</v>
      </c>
      <c r="B390" t="s">
        <v>1295</v>
      </c>
      <c r="D390" t="s">
        <v>1105</v>
      </c>
      <c r="E390" t="s">
        <v>1275</v>
      </c>
      <c r="F390">
        <v>2</v>
      </c>
      <c r="G390">
        <v>2</v>
      </c>
      <c r="H390">
        <v>6</v>
      </c>
      <c r="I390" t="s">
        <v>1106</v>
      </c>
      <c r="J390">
        <v>168</v>
      </c>
      <c r="K390">
        <v>14</v>
      </c>
      <c r="M390">
        <v>21</v>
      </c>
      <c r="N390">
        <v>21</v>
      </c>
      <c r="S390">
        <v>56</v>
      </c>
      <c r="T390">
        <v>56</v>
      </c>
      <c r="U390" s="3">
        <v>56</v>
      </c>
      <c r="V390" s="2">
        <f t="shared" si="12"/>
        <v>0</v>
      </c>
      <c r="W390" s="2">
        <f>VLOOKUP(D390,'DSD_2024-25'!C:H,6,FALSE)</f>
        <v>0</v>
      </c>
      <c r="X390" s="3"/>
      <c r="AA390" t="s">
        <v>85</v>
      </c>
      <c r="AB390" s="3" t="s">
        <v>85</v>
      </c>
      <c r="AC390" s="2" t="str">
        <f t="shared" si="13"/>
        <v>---</v>
      </c>
      <c r="AD390" s="3"/>
    </row>
    <row r="391" spans="1:30">
      <c r="A391" s="1" t="s">
        <v>16</v>
      </c>
      <c r="B391" s="1"/>
      <c r="C391" s="1" t="s">
        <v>1293</v>
      </c>
      <c r="D391" s="1" t="s">
        <v>1107</v>
      </c>
      <c r="E391" s="1" t="s">
        <v>1275</v>
      </c>
      <c r="F391" s="1" t="s">
        <v>21</v>
      </c>
      <c r="G391" s="1">
        <v>2</v>
      </c>
      <c r="H391" s="1">
        <v>6</v>
      </c>
      <c r="I391" s="1" t="s">
        <v>1108</v>
      </c>
      <c r="J391" s="1">
        <v>168</v>
      </c>
      <c r="K391" s="1"/>
      <c r="L391" s="1"/>
      <c r="M391" s="1"/>
      <c r="N391" s="1"/>
      <c r="O391" s="1"/>
      <c r="P391" s="1"/>
      <c r="Q391" s="1"/>
      <c r="R391" s="1"/>
      <c r="S391" s="1">
        <v>56</v>
      </c>
      <c r="T391" s="1">
        <v>56</v>
      </c>
      <c r="U391" s="3">
        <v>56</v>
      </c>
      <c r="V391" s="4">
        <f t="shared" si="12"/>
        <v>0</v>
      </c>
      <c r="W391" s="2">
        <f>VLOOKUP(D391,'DSD_2024-25'!C:H,6,FALSE)</f>
        <v>0</v>
      </c>
      <c r="X391" s="3"/>
      <c r="Y391" s="1" t="s">
        <v>1364</v>
      </c>
      <c r="Z391" s="1"/>
      <c r="AA391" s="1" t="s">
        <v>202</v>
      </c>
      <c r="AB391" s="3" t="s">
        <v>202</v>
      </c>
      <c r="AC391" s="4" t="str">
        <f t="shared" si="13"/>
        <v>---</v>
      </c>
      <c r="AD391" s="3"/>
    </row>
    <row r="392" spans="1:30">
      <c r="A392" t="s">
        <v>16</v>
      </c>
      <c r="C392" t="s">
        <v>1293</v>
      </c>
      <c r="D392" t="s">
        <v>1109</v>
      </c>
      <c r="E392" t="s">
        <v>1275</v>
      </c>
      <c r="F392" t="s">
        <v>21</v>
      </c>
      <c r="G392">
        <v>1</v>
      </c>
      <c r="H392">
        <v>6</v>
      </c>
      <c r="I392" t="s">
        <v>1110</v>
      </c>
      <c r="J392">
        <v>168</v>
      </c>
      <c r="S392">
        <v>56</v>
      </c>
      <c r="T392">
        <v>56</v>
      </c>
      <c r="U392" s="3">
        <v>56</v>
      </c>
      <c r="V392" s="2">
        <f t="shared" si="12"/>
        <v>0</v>
      </c>
      <c r="W392" s="2">
        <f>VLOOKUP(D392,'DSD_2024-25'!C:H,6,FALSE)</f>
        <v>0</v>
      </c>
      <c r="X392" s="3"/>
      <c r="Y392" t="s">
        <v>1294</v>
      </c>
      <c r="AA392" t="s">
        <v>403</v>
      </c>
      <c r="AB392" s="3" t="s">
        <v>403</v>
      </c>
      <c r="AC392" s="2" t="str">
        <f t="shared" si="13"/>
        <v>---</v>
      </c>
      <c r="AD392" s="3"/>
    </row>
    <row r="393" spans="1:30">
      <c r="A393" s="1" t="s">
        <v>16</v>
      </c>
      <c r="B393" s="1" t="s">
        <v>1333</v>
      </c>
      <c r="C393" s="1"/>
      <c r="D393" s="1" t="s">
        <v>1111</v>
      </c>
      <c r="E393" s="1" t="s">
        <v>1275</v>
      </c>
      <c r="F393" s="1">
        <v>1</v>
      </c>
      <c r="G393" s="1">
        <v>1</v>
      </c>
      <c r="H393" s="1">
        <v>6</v>
      </c>
      <c r="I393" s="1" t="s">
        <v>1112</v>
      </c>
      <c r="J393" s="1">
        <v>168</v>
      </c>
      <c r="K393" s="1"/>
      <c r="L393" s="1"/>
      <c r="M393" s="1"/>
      <c r="N393" s="1"/>
      <c r="O393" s="1"/>
      <c r="P393" s="1"/>
      <c r="Q393" s="1"/>
      <c r="R393" s="1"/>
      <c r="S393" s="1">
        <v>56</v>
      </c>
      <c r="T393" s="1">
        <v>70</v>
      </c>
      <c r="U393" s="3">
        <v>56</v>
      </c>
      <c r="V393" s="4">
        <f t="shared" si="12"/>
        <v>-14</v>
      </c>
      <c r="W393" s="2">
        <f>VLOOKUP(D393,'DSD_2024-25'!C:H,6,FALSE)</f>
        <v>54</v>
      </c>
      <c r="X393" s="3" t="s">
        <v>1481</v>
      </c>
      <c r="Y393" s="1" t="s">
        <v>1276</v>
      </c>
      <c r="Z393" s="1"/>
      <c r="AA393" s="1" t="s">
        <v>649</v>
      </c>
      <c r="AB393" s="3" t="s">
        <v>649</v>
      </c>
      <c r="AC393" s="4" t="str">
        <f t="shared" si="13"/>
        <v>---</v>
      </c>
      <c r="AD393" s="3"/>
    </row>
    <row r="394" spans="1:30">
      <c r="A394" t="s">
        <v>34</v>
      </c>
      <c r="B394" t="s">
        <v>1325</v>
      </c>
      <c r="D394" t="s">
        <v>1114</v>
      </c>
      <c r="E394" t="s">
        <v>1275</v>
      </c>
      <c r="F394">
        <v>3</v>
      </c>
      <c r="G394">
        <v>2</v>
      </c>
      <c r="H394">
        <v>6</v>
      </c>
      <c r="I394" t="s">
        <v>1115</v>
      </c>
      <c r="J394">
        <v>168</v>
      </c>
      <c r="K394">
        <v>21</v>
      </c>
      <c r="L394">
        <v>21</v>
      </c>
      <c r="M394">
        <v>14</v>
      </c>
      <c r="S394">
        <v>56</v>
      </c>
      <c r="T394">
        <v>56</v>
      </c>
      <c r="U394" s="3">
        <v>56</v>
      </c>
      <c r="V394" s="2">
        <f t="shared" si="12"/>
        <v>0</v>
      </c>
      <c r="W394" s="2">
        <f>VLOOKUP(D394,'DSD_2024-25'!C:H,6,FALSE)</f>
        <v>0</v>
      </c>
      <c r="X394" s="3"/>
      <c r="AA394" t="s">
        <v>1423</v>
      </c>
      <c r="AB394" s="3" t="s">
        <v>1423</v>
      </c>
      <c r="AC394" s="2" t="str">
        <f t="shared" si="13"/>
        <v>---</v>
      </c>
      <c r="AD394" s="3"/>
    </row>
    <row r="395" spans="1:30">
      <c r="A395" s="1" t="s">
        <v>16</v>
      </c>
      <c r="B395" s="1" t="s">
        <v>1333</v>
      </c>
      <c r="C395" s="1" t="s">
        <v>1293</v>
      </c>
      <c r="D395" s="1" t="s">
        <v>1116</v>
      </c>
      <c r="E395" s="1" t="s">
        <v>1275</v>
      </c>
      <c r="F395" s="1" t="s">
        <v>21</v>
      </c>
      <c r="G395" s="1">
        <v>2</v>
      </c>
      <c r="H395" s="1">
        <v>6</v>
      </c>
      <c r="I395" s="1" t="s">
        <v>1117</v>
      </c>
      <c r="J395" s="1">
        <v>168</v>
      </c>
      <c r="K395" s="1"/>
      <c r="L395" s="1"/>
      <c r="M395" s="1"/>
      <c r="N395" s="1"/>
      <c r="O395" s="1"/>
      <c r="P395" s="1"/>
      <c r="Q395" s="1"/>
      <c r="R395" s="1"/>
      <c r="S395" s="1">
        <v>56</v>
      </c>
      <c r="T395" s="1">
        <v>56</v>
      </c>
      <c r="U395" s="3">
        <v>56</v>
      </c>
      <c r="V395" s="4">
        <f t="shared" si="12"/>
        <v>0</v>
      </c>
      <c r="W395" s="2">
        <f>VLOOKUP(D395,'DSD_2024-25'!C:H,6,FALSE)</f>
        <v>0</v>
      </c>
      <c r="X395" s="3"/>
      <c r="Y395" s="1" t="s">
        <v>1276</v>
      </c>
      <c r="Z395" s="1"/>
      <c r="AA395" s="1" t="s">
        <v>404</v>
      </c>
      <c r="AB395" s="3" t="s">
        <v>404</v>
      </c>
      <c r="AC395" s="4" t="str">
        <f t="shared" si="13"/>
        <v>---</v>
      </c>
      <c r="AD395" s="3"/>
    </row>
    <row r="396" spans="1:30">
      <c r="A396" t="s">
        <v>16</v>
      </c>
      <c r="B396" t="s">
        <v>1341</v>
      </c>
      <c r="D396" t="s">
        <v>1118</v>
      </c>
      <c r="E396" t="s">
        <v>1275</v>
      </c>
      <c r="F396">
        <v>1</v>
      </c>
      <c r="G396">
        <v>2</v>
      </c>
      <c r="H396">
        <v>3</v>
      </c>
      <c r="I396" t="s">
        <v>1119</v>
      </c>
      <c r="J396">
        <v>84</v>
      </c>
      <c r="K396">
        <v>8</v>
      </c>
      <c r="L396">
        <v>16</v>
      </c>
      <c r="M396">
        <v>2</v>
      </c>
      <c r="N396">
        <v>2</v>
      </c>
      <c r="S396">
        <v>28</v>
      </c>
      <c r="T396">
        <v>70</v>
      </c>
      <c r="U396" s="3">
        <v>28</v>
      </c>
      <c r="V396" s="2">
        <f t="shared" si="12"/>
        <v>-42</v>
      </c>
      <c r="W396" s="2">
        <f>VLOOKUP(D396,'DSD_2024-25'!C:H,6,FALSE)</f>
        <v>0</v>
      </c>
      <c r="X396" s="3" t="s">
        <v>1482</v>
      </c>
      <c r="AA396" t="s">
        <v>386</v>
      </c>
      <c r="AB396" s="3" t="s">
        <v>386</v>
      </c>
      <c r="AC396" s="2" t="str">
        <f t="shared" si="13"/>
        <v>---</v>
      </c>
      <c r="AD396" s="3"/>
    </row>
    <row r="397" spans="1:30">
      <c r="A397" s="1" t="s">
        <v>34</v>
      </c>
      <c r="B397" s="1" t="s">
        <v>1284</v>
      </c>
      <c r="C397" s="1"/>
      <c r="D397" s="1" t="s">
        <v>1121</v>
      </c>
      <c r="E397" s="1" t="s">
        <v>1275</v>
      </c>
      <c r="F397" s="1">
        <v>3</v>
      </c>
      <c r="G397" s="1">
        <v>2</v>
      </c>
      <c r="H397" s="1">
        <v>6</v>
      </c>
      <c r="I397" s="1" t="s">
        <v>1122</v>
      </c>
      <c r="J397" s="1">
        <v>168</v>
      </c>
      <c r="K397" s="1">
        <v>28</v>
      </c>
      <c r="L397" s="1">
        <v>7</v>
      </c>
      <c r="M397" s="1"/>
      <c r="N397" s="1">
        <v>21</v>
      </c>
      <c r="O397" s="1"/>
      <c r="P397" s="1"/>
      <c r="Q397" s="1"/>
      <c r="R397" s="1"/>
      <c r="S397" s="1">
        <v>56</v>
      </c>
      <c r="T397" s="1">
        <v>84</v>
      </c>
      <c r="U397" s="3">
        <v>112</v>
      </c>
      <c r="V397" s="4">
        <f t="shared" si="12"/>
        <v>28</v>
      </c>
      <c r="W397" s="2">
        <f>VLOOKUP(D397,'DSD_2024-25'!C:H,6,FALSE)</f>
        <v>0</v>
      </c>
      <c r="X397" s="3" t="s">
        <v>1123</v>
      </c>
      <c r="Y397" s="1"/>
      <c r="Z397" s="1"/>
      <c r="AA397" s="1" t="s">
        <v>395</v>
      </c>
      <c r="AB397" s="3" t="s">
        <v>395</v>
      </c>
      <c r="AC397" s="4" t="str">
        <f t="shared" si="13"/>
        <v>---</v>
      </c>
      <c r="AD397" s="3"/>
    </row>
    <row r="398" spans="1:30">
      <c r="A398" t="s">
        <v>16</v>
      </c>
      <c r="B398" t="s">
        <v>1312</v>
      </c>
      <c r="D398" t="s">
        <v>1125</v>
      </c>
      <c r="E398" t="s">
        <v>1275</v>
      </c>
      <c r="F398">
        <v>1</v>
      </c>
      <c r="G398">
        <v>2</v>
      </c>
      <c r="H398">
        <v>6</v>
      </c>
      <c r="I398" t="s">
        <v>1126</v>
      </c>
      <c r="J398">
        <v>168</v>
      </c>
      <c r="K398">
        <v>28</v>
      </c>
      <c r="M398">
        <v>42</v>
      </c>
      <c r="Q398">
        <v>14</v>
      </c>
      <c r="S398">
        <v>84</v>
      </c>
      <c r="T398">
        <v>70</v>
      </c>
      <c r="U398" s="3">
        <v>56</v>
      </c>
      <c r="V398" s="2">
        <f t="shared" si="12"/>
        <v>-14</v>
      </c>
      <c r="W398" s="2">
        <f>VLOOKUP(D398,'DSD_2024-25'!C:H,6,FALSE)</f>
        <v>0</v>
      </c>
      <c r="X398" s="3" t="s">
        <v>1481</v>
      </c>
      <c r="AA398" t="s">
        <v>363</v>
      </c>
      <c r="AB398" s="3" t="s">
        <v>363</v>
      </c>
      <c r="AC398" s="2" t="str">
        <f t="shared" si="13"/>
        <v>---</v>
      </c>
      <c r="AD398" s="3"/>
    </row>
    <row r="399" spans="1:30">
      <c r="A399" s="1" t="s">
        <v>16</v>
      </c>
      <c r="B399" s="1" t="s">
        <v>1312</v>
      </c>
      <c r="C399" s="1" t="s">
        <v>1303</v>
      </c>
      <c r="D399" s="1" t="s">
        <v>1128</v>
      </c>
      <c r="E399" s="1" t="s">
        <v>1275</v>
      </c>
      <c r="F399" s="1">
        <v>1</v>
      </c>
      <c r="G399" s="1">
        <v>2</v>
      </c>
      <c r="H399" s="1">
        <v>6</v>
      </c>
      <c r="I399" s="1" t="s">
        <v>1129</v>
      </c>
      <c r="J399" s="1">
        <v>168</v>
      </c>
      <c r="K399" s="1">
        <v>42</v>
      </c>
      <c r="L399" s="1">
        <v>28</v>
      </c>
      <c r="M399" s="1"/>
      <c r="N399" s="1"/>
      <c r="O399" s="1"/>
      <c r="P399" s="1"/>
      <c r="Q399" s="1">
        <v>14</v>
      </c>
      <c r="R399" s="1"/>
      <c r="S399" s="1">
        <v>84</v>
      </c>
      <c r="T399" s="1">
        <v>70</v>
      </c>
      <c r="U399" s="3">
        <v>56</v>
      </c>
      <c r="V399" s="4">
        <f t="shared" si="12"/>
        <v>-14</v>
      </c>
      <c r="W399" s="2">
        <f>VLOOKUP(D399,'DSD_2024-25'!C:H,6,FALSE)</f>
        <v>0</v>
      </c>
      <c r="X399" s="3" t="s">
        <v>1481</v>
      </c>
      <c r="Y399" s="1"/>
      <c r="Z399" s="1"/>
      <c r="AA399" s="1" t="s">
        <v>23</v>
      </c>
      <c r="AB399" s="3" t="s">
        <v>23</v>
      </c>
      <c r="AC399" s="4" t="str">
        <f t="shared" si="13"/>
        <v>---</v>
      </c>
      <c r="AD399" s="3"/>
    </row>
    <row r="400" spans="1:30">
      <c r="A400" t="s">
        <v>34</v>
      </c>
      <c r="B400" t="s">
        <v>1295</v>
      </c>
      <c r="D400" t="s">
        <v>1132</v>
      </c>
      <c r="E400" t="s">
        <v>1275</v>
      </c>
      <c r="F400">
        <v>2</v>
      </c>
      <c r="G400">
        <v>2</v>
      </c>
      <c r="H400">
        <v>6</v>
      </c>
      <c r="I400" t="s">
        <v>1133</v>
      </c>
      <c r="J400">
        <v>168</v>
      </c>
      <c r="K400">
        <v>14</v>
      </c>
      <c r="M400">
        <v>42</v>
      </c>
      <c r="S400">
        <v>56</v>
      </c>
      <c r="T400">
        <v>56</v>
      </c>
      <c r="U400" s="3">
        <v>56</v>
      </c>
      <c r="V400" s="2">
        <f t="shared" si="12"/>
        <v>0</v>
      </c>
      <c r="W400" s="2">
        <f>VLOOKUP(D400,'DSD_2024-25'!C:H,6,FALSE)</f>
        <v>0</v>
      </c>
      <c r="X400" s="3"/>
      <c r="AA400" t="s">
        <v>852</v>
      </c>
      <c r="AB400" s="3" t="s">
        <v>852</v>
      </c>
      <c r="AC400" s="2" t="str">
        <f t="shared" si="13"/>
        <v>---</v>
      </c>
      <c r="AD400" s="3"/>
    </row>
    <row r="401" spans="1:30">
      <c r="A401" s="1" t="s">
        <v>34</v>
      </c>
      <c r="B401" s="1" t="s">
        <v>1295</v>
      </c>
      <c r="C401" s="1"/>
      <c r="D401" s="1" t="s">
        <v>1134</v>
      </c>
      <c r="E401" s="1" t="s">
        <v>1275</v>
      </c>
      <c r="F401" s="1">
        <v>3</v>
      </c>
      <c r="G401" s="1">
        <v>1</v>
      </c>
      <c r="H401" s="1">
        <v>6</v>
      </c>
      <c r="I401" s="1" t="s">
        <v>1135</v>
      </c>
      <c r="J401" s="1">
        <v>168</v>
      </c>
      <c r="K401" s="1">
        <v>28</v>
      </c>
      <c r="L401" s="1">
        <v>28</v>
      </c>
      <c r="M401" s="1"/>
      <c r="N401" s="1"/>
      <c r="O401" s="1"/>
      <c r="P401" s="1"/>
      <c r="Q401" s="1"/>
      <c r="R401" s="1"/>
      <c r="S401" s="1">
        <v>56</v>
      </c>
      <c r="T401" s="1">
        <v>56</v>
      </c>
      <c r="U401" s="3">
        <v>56</v>
      </c>
      <c r="V401" s="4">
        <f t="shared" si="12"/>
        <v>0</v>
      </c>
      <c r="W401" s="2">
        <f>VLOOKUP(D401,'DSD_2024-25'!C:H,6,FALSE)</f>
        <v>0</v>
      </c>
      <c r="X401" s="3"/>
      <c r="Y401" s="1"/>
      <c r="Z401" s="1"/>
      <c r="AA401" s="1" t="s">
        <v>165</v>
      </c>
      <c r="AB401" s="3" t="s">
        <v>165</v>
      </c>
      <c r="AC401" s="4" t="str">
        <f t="shared" si="13"/>
        <v>---</v>
      </c>
      <c r="AD401" s="3"/>
    </row>
    <row r="402" spans="1:30">
      <c r="A402" t="s">
        <v>8</v>
      </c>
      <c r="B402" t="s">
        <v>1344</v>
      </c>
      <c r="D402" t="s">
        <v>1138</v>
      </c>
      <c r="F402" t="s">
        <v>10</v>
      </c>
      <c r="G402" t="s">
        <v>10</v>
      </c>
      <c r="H402">
        <v>9</v>
      </c>
      <c r="I402" t="s">
        <v>1139</v>
      </c>
      <c r="J402">
        <v>240</v>
      </c>
      <c r="L402">
        <v>39</v>
      </c>
      <c r="U402" s="3"/>
      <c r="V402" s="2">
        <f t="shared" si="12"/>
        <v>0</v>
      </c>
      <c r="W402" s="2">
        <f>VLOOKUP(D402,'DSD_2024-25'!C:H,6,FALSE)</f>
        <v>0</v>
      </c>
      <c r="X402" s="3"/>
      <c r="AB402" s="3"/>
      <c r="AC402" s="2" t="str">
        <f t="shared" si="13"/>
        <v>---</v>
      </c>
      <c r="AD402" s="3"/>
    </row>
    <row r="403" spans="1:30">
      <c r="A403" s="1" t="s">
        <v>8</v>
      </c>
      <c r="B403" s="1"/>
      <c r="C403" s="1"/>
      <c r="D403" s="1" t="s">
        <v>1140</v>
      </c>
      <c r="E403" s="1"/>
      <c r="F403" s="1" t="s">
        <v>10</v>
      </c>
      <c r="G403" s="1" t="s">
        <v>11</v>
      </c>
      <c r="H403" s="1">
        <v>5</v>
      </c>
      <c r="I403" s="1" t="s">
        <v>1141</v>
      </c>
      <c r="J403" s="1"/>
      <c r="K403" s="1"/>
      <c r="L403" s="1"/>
      <c r="M403" s="1"/>
      <c r="N403" s="1"/>
      <c r="O403" s="1"/>
      <c r="P403" s="1"/>
      <c r="Q403" s="1"/>
      <c r="R403" s="1"/>
      <c r="S403" s="1"/>
      <c r="T403" s="1"/>
      <c r="U403" s="3"/>
      <c r="V403" s="4">
        <f t="shared" si="12"/>
        <v>0</v>
      </c>
      <c r="W403" s="2">
        <f>VLOOKUP(D403,'DSD_2024-25'!C:H,6,FALSE)</f>
        <v>-28</v>
      </c>
      <c r="X403" s="3"/>
      <c r="Y403" s="1"/>
      <c r="Z403" s="1"/>
      <c r="AA403" s="1" t="s">
        <v>140</v>
      </c>
      <c r="AB403" s="3" t="s">
        <v>140</v>
      </c>
      <c r="AC403" s="4" t="str">
        <f t="shared" si="13"/>
        <v>---</v>
      </c>
      <c r="AD403" s="3"/>
    </row>
    <row r="404" spans="1:30">
      <c r="A404" t="s">
        <v>34</v>
      </c>
      <c r="B404" t="s">
        <v>1483</v>
      </c>
      <c r="D404" t="s">
        <v>1142</v>
      </c>
      <c r="E404" t="s">
        <v>1275</v>
      </c>
      <c r="F404">
        <v>2</v>
      </c>
      <c r="G404">
        <v>2</v>
      </c>
      <c r="H404">
        <v>3</v>
      </c>
      <c r="I404" t="s">
        <v>1143</v>
      </c>
      <c r="J404">
        <v>84</v>
      </c>
      <c r="K404">
        <v>14</v>
      </c>
      <c r="M404">
        <v>14</v>
      </c>
      <c r="S404">
        <v>28</v>
      </c>
      <c r="T404">
        <v>42</v>
      </c>
      <c r="U404" s="3">
        <v>42</v>
      </c>
      <c r="V404" s="2">
        <f t="shared" si="12"/>
        <v>0</v>
      </c>
      <c r="W404" s="2">
        <f>VLOOKUP(D404,'DSD_2024-25'!C:H,6,FALSE)</f>
        <v>0</v>
      </c>
      <c r="X404" s="3"/>
      <c r="Y404" t="s">
        <v>1296</v>
      </c>
      <c r="AA404" t="s">
        <v>175</v>
      </c>
      <c r="AB404" s="3" t="s">
        <v>175</v>
      </c>
      <c r="AC404" s="2" t="str">
        <f t="shared" si="13"/>
        <v>---</v>
      </c>
      <c r="AD404" s="3"/>
    </row>
    <row r="405" spans="1:30">
      <c r="A405" s="1" t="s">
        <v>8</v>
      </c>
      <c r="B405" s="1" t="s">
        <v>1344</v>
      </c>
      <c r="C405" s="1"/>
      <c r="D405" s="1" t="s">
        <v>1144</v>
      </c>
      <c r="E405" s="1"/>
      <c r="F405" s="1" t="s">
        <v>10</v>
      </c>
      <c r="G405" s="1" t="s">
        <v>11</v>
      </c>
      <c r="H405" s="1">
        <v>3</v>
      </c>
      <c r="I405" s="1" t="s">
        <v>1145</v>
      </c>
      <c r="J405" s="1">
        <v>80</v>
      </c>
      <c r="K405" s="1"/>
      <c r="L405" s="1">
        <v>26</v>
      </c>
      <c r="M405" s="1"/>
      <c r="N405" s="1"/>
      <c r="O405" s="1"/>
      <c r="P405" s="1"/>
      <c r="Q405" s="1"/>
      <c r="R405" s="1"/>
      <c r="S405" s="1"/>
      <c r="T405" s="1"/>
      <c r="U405" s="3"/>
      <c r="V405" s="4">
        <f t="shared" si="12"/>
        <v>0</v>
      </c>
      <c r="W405" s="2">
        <f>VLOOKUP(D405,'DSD_2024-25'!C:H,6,FALSE)</f>
        <v>0</v>
      </c>
      <c r="X405" s="3"/>
      <c r="Y405" s="1"/>
      <c r="Z405" s="1"/>
      <c r="AA405" s="1"/>
      <c r="AB405" s="3"/>
      <c r="AC405" s="4" t="str">
        <f t="shared" si="13"/>
        <v>---</v>
      </c>
      <c r="AD405" s="3"/>
    </row>
    <row r="406" spans="1:30">
      <c r="A406" t="s">
        <v>8</v>
      </c>
      <c r="D406" t="s">
        <v>1146</v>
      </c>
      <c r="F406">
        <v>1</v>
      </c>
      <c r="G406">
        <v>2</v>
      </c>
      <c r="H406">
        <v>6</v>
      </c>
      <c r="I406" t="s">
        <v>1147</v>
      </c>
      <c r="U406" s="3"/>
      <c r="V406" s="2">
        <f t="shared" si="12"/>
        <v>0</v>
      </c>
      <c r="W406" s="2">
        <f>VLOOKUP(D406,'DSD_2024-25'!C:H,6,FALSE)</f>
        <v>0</v>
      </c>
      <c r="X406" s="3"/>
      <c r="Y406" t="s">
        <v>1307</v>
      </c>
      <c r="AB406" s="3"/>
      <c r="AC406" s="2" t="str">
        <f t="shared" si="13"/>
        <v>---</v>
      </c>
      <c r="AD406" s="3"/>
    </row>
    <row r="407" spans="1:30">
      <c r="A407" s="1" t="s">
        <v>34</v>
      </c>
      <c r="B407" s="1" t="s">
        <v>1484</v>
      </c>
      <c r="C407" s="1"/>
      <c r="D407" s="1" t="s">
        <v>1148</v>
      </c>
      <c r="E407" s="1" t="s">
        <v>1275</v>
      </c>
      <c r="F407" s="1">
        <v>3</v>
      </c>
      <c r="G407" s="1">
        <v>1</v>
      </c>
      <c r="H407" s="1">
        <v>6</v>
      </c>
      <c r="I407" s="1" t="s">
        <v>1149</v>
      </c>
      <c r="J407" s="1">
        <v>168</v>
      </c>
      <c r="K407" s="1">
        <v>21</v>
      </c>
      <c r="L407" s="1">
        <v>15</v>
      </c>
      <c r="M407" s="1">
        <v>20</v>
      </c>
      <c r="N407" s="1"/>
      <c r="O407" s="1"/>
      <c r="P407" s="1"/>
      <c r="Q407" s="1"/>
      <c r="R407" s="1"/>
      <c r="S407" s="1">
        <v>56</v>
      </c>
      <c r="T407" s="1">
        <v>161</v>
      </c>
      <c r="U407" s="3">
        <v>161</v>
      </c>
      <c r="V407" s="4">
        <f t="shared" si="12"/>
        <v>0</v>
      </c>
      <c r="W407" s="2">
        <f>VLOOKUP(D407,'DSD_2024-25'!C:H,6,FALSE)</f>
        <v>0</v>
      </c>
      <c r="X407" s="3"/>
      <c r="Y407" s="1"/>
      <c r="Z407" s="1"/>
      <c r="AA407" s="1" t="s">
        <v>363</v>
      </c>
      <c r="AB407" s="3" t="s">
        <v>363</v>
      </c>
      <c r="AC407" s="4" t="str">
        <f t="shared" si="13"/>
        <v>---</v>
      </c>
      <c r="AD407" s="3"/>
    </row>
    <row r="408" spans="1:30">
      <c r="A408" t="s">
        <v>34</v>
      </c>
      <c r="B408" t="s">
        <v>1297</v>
      </c>
      <c r="D408" t="s">
        <v>1150</v>
      </c>
      <c r="E408" t="s">
        <v>1275</v>
      </c>
      <c r="F408">
        <v>3</v>
      </c>
      <c r="G408">
        <v>1</v>
      </c>
      <c r="H408">
        <v>6</v>
      </c>
      <c r="I408" t="s">
        <v>1151</v>
      </c>
      <c r="J408">
        <v>168</v>
      </c>
      <c r="K408">
        <v>28</v>
      </c>
      <c r="L408">
        <v>14</v>
      </c>
      <c r="M408">
        <v>14</v>
      </c>
      <c r="S408">
        <v>56</v>
      </c>
      <c r="T408">
        <v>56</v>
      </c>
      <c r="U408" s="3">
        <v>56</v>
      </c>
      <c r="V408" s="2">
        <f t="shared" si="12"/>
        <v>0</v>
      </c>
      <c r="W408" s="2">
        <f>VLOOKUP(D408,'DSD_2024-25'!C:H,6,FALSE)</f>
        <v>0</v>
      </c>
      <c r="X408" s="3"/>
      <c r="AA408" t="s">
        <v>23</v>
      </c>
      <c r="AB408" s="3" t="s">
        <v>23</v>
      </c>
      <c r="AC408" s="2" t="str">
        <f t="shared" si="13"/>
        <v>---</v>
      </c>
      <c r="AD408" s="3"/>
    </row>
    <row r="409" spans="1:30">
      <c r="A409" s="1" t="s">
        <v>8</v>
      </c>
      <c r="B409" s="1"/>
      <c r="C409" s="1"/>
      <c r="D409" s="1" t="s">
        <v>1152</v>
      </c>
      <c r="E409" s="1"/>
      <c r="F409" s="1">
        <v>1</v>
      </c>
      <c r="G409" s="1">
        <v>1</v>
      </c>
      <c r="H409" s="1">
        <v>6</v>
      </c>
      <c r="I409" s="1" t="s">
        <v>1153</v>
      </c>
      <c r="J409" s="1"/>
      <c r="K409" s="1"/>
      <c r="L409" s="1"/>
      <c r="M409" s="1"/>
      <c r="N409" s="1"/>
      <c r="O409" s="1"/>
      <c r="P409" s="1"/>
      <c r="Q409" s="1"/>
      <c r="R409" s="1"/>
      <c r="S409" s="1"/>
      <c r="T409" s="1"/>
      <c r="U409" s="3"/>
      <c r="V409" s="4">
        <f t="shared" si="12"/>
        <v>0</v>
      </c>
      <c r="W409" s="2">
        <f>VLOOKUP(D409,'DSD_2024-25'!C:H,6,FALSE)</f>
        <v>0</v>
      </c>
      <c r="X409" s="3"/>
      <c r="Y409" s="1" t="s">
        <v>1317</v>
      </c>
      <c r="Z409" s="1"/>
      <c r="AA409" s="1" t="s">
        <v>1289</v>
      </c>
      <c r="AB409" s="3" t="s">
        <v>1289</v>
      </c>
      <c r="AC409" s="4" t="str">
        <f t="shared" si="13"/>
        <v>---</v>
      </c>
      <c r="AD409" s="3"/>
    </row>
    <row r="410" spans="1:30">
      <c r="A410" t="s">
        <v>8</v>
      </c>
      <c r="C410" t="s">
        <v>1485</v>
      </c>
      <c r="D410" t="s">
        <v>1154</v>
      </c>
      <c r="E410" t="s">
        <v>1275</v>
      </c>
      <c r="F410">
        <v>1</v>
      </c>
      <c r="G410" t="s">
        <v>21</v>
      </c>
      <c r="H410">
        <v>6</v>
      </c>
      <c r="I410" t="s">
        <v>1155</v>
      </c>
      <c r="J410">
        <v>168</v>
      </c>
      <c r="K410">
        <v>30</v>
      </c>
      <c r="M410">
        <v>15</v>
      </c>
      <c r="Q410">
        <v>15</v>
      </c>
      <c r="S410">
        <v>60</v>
      </c>
      <c r="T410">
        <v>60</v>
      </c>
      <c r="U410" s="3">
        <v>56</v>
      </c>
      <c r="V410" s="2">
        <f t="shared" si="12"/>
        <v>-4</v>
      </c>
      <c r="W410" s="2">
        <f>VLOOKUP(D410,'DSD_2024-25'!C:H,6,FALSE)</f>
        <v>0</v>
      </c>
      <c r="X410" s="3"/>
      <c r="AA410" t="s">
        <v>879</v>
      </c>
      <c r="AB410" s="3" t="s">
        <v>879</v>
      </c>
      <c r="AC410" s="2" t="str">
        <f t="shared" si="13"/>
        <v>---</v>
      </c>
      <c r="AD410" s="3"/>
    </row>
    <row r="411" spans="1:30">
      <c r="A411" s="1" t="s">
        <v>16</v>
      </c>
      <c r="B411" s="1" t="s">
        <v>1312</v>
      </c>
      <c r="C411" s="1"/>
      <c r="D411" s="1" t="s">
        <v>1158</v>
      </c>
      <c r="E411" s="1" t="s">
        <v>1275</v>
      </c>
      <c r="F411" s="1">
        <v>1</v>
      </c>
      <c r="G411" s="1">
        <v>2</v>
      </c>
      <c r="H411" s="1">
        <v>6</v>
      </c>
      <c r="I411" s="1" t="s">
        <v>1159</v>
      </c>
      <c r="J411" s="1">
        <v>168</v>
      </c>
      <c r="K411" s="1">
        <v>35</v>
      </c>
      <c r="L411" s="1">
        <v>35</v>
      </c>
      <c r="M411" s="1"/>
      <c r="N411" s="1"/>
      <c r="O411" s="1"/>
      <c r="P411" s="1"/>
      <c r="Q411" s="1">
        <v>14</v>
      </c>
      <c r="R411" s="1"/>
      <c r="S411" s="1">
        <v>84</v>
      </c>
      <c r="T411" s="1">
        <v>70</v>
      </c>
      <c r="U411" s="3">
        <v>56</v>
      </c>
      <c r="V411" s="4">
        <f t="shared" si="12"/>
        <v>-14</v>
      </c>
      <c r="W411" s="2">
        <f>VLOOKUP(D411,'DSD_2024-25'!C:H,6,FALSE)</f>
        <v>0</v>
      </c>
      <c r="X411" s="3" t="s">
        <v>1486</v>
      </c>
      <c r="Y411" s="1"/>
      <c r="Z411" s="1"/>
      <c r="AA411" s="1" t="s">
        <v>28</v>
      </c>
      <c r="AB411" s="3" t="s">
        <v>28</v>
      </c>
      <c r="AC411" s="4" t="str">
        <f t="shared" si="13"/>
        <v>---</v>
      </c>
      <c r="AD411" s="3"/>
    </row>
    <row r="412" spans="1:30">
      <c r="A412" t="s">
        <v>16</v>
      </c>
      <c r="C412" t="s">
        <v>1309</v>
      </c>
      <c r="D412" t="s">
        <v>1163</v>
      </c>
      <c r="E412" t="s">
        <v>1305</v>
      </c>
      <c r="F412">
        <v>2</v>
      </c>
      <c r="G412">
        <v>1</v>
      </c>
      <c r="H412">
        <v>6</v>
      </c>
      <c r="I412" t="s">
        <v>1164</v>
      </c>
      <c r="J412">
        <v>168</v>
      </c>
      <c r="L412">
        <v>49</v>
      </c>
      <c r="S412">
        <v>49</v>
      </c>
      <c r="T412">
        <v>49</v>
      </c>
      <c r="U412" s="3">
        <v>0</v>
      </c>
      <c r="V412" s="2">
        <f t="shared" si="12"/>
        <v>-49</v>
      </c>
      <c r="W412" s="2">
        <f>VLOOKUP(D412,'DSD_2024-25'!C:H,6,FALSE)</f>
        <v>0</v>
      </c>
      <c r="X412" s="3"/>
      <c r="Y412" t="s">
        <v>1310</v>
      </c>
      <c r="AA412" t="s">
        <v>1289</v>
      </c>
      <c r="AB412" s="3" t="s">
        <v>1289</v>
      </c>
      <c r="AC412" s="2" t="str">
        <f t="shared" si="13"/>
        <v>---</v>
      </c>
      <c r="AD412" s="3"/>
    </row>
    <row r="413" spans="1:30">
      <c r="A413" s="1" t="s">
        <v>34</v>
      </c>
      <c r="B413" s="1" t="s">
        <v>1295</v>
      </c>
      <c r="C413" s="1"/>
      <c r="D413" s="1" t="s">
        <v>1165</v>
      </c>
      <c r="E413" s="1" t="s">
        <v>1275</v>
      </c>
      <c r="F413" s="1">
        <v>3</v>
      </c>
      <c r="G413" s="1">
        <v>2</v>
      </c>
      <c r="H413" s="1">
        <v>6</v>
      </c>
      <c r="I413" s="1" t="s">
        <v>1166</v>
      </c>
      <c r="J413" s="1">
        <v>168</v>
      </c>
      <c r="K413" s="1">
        <v>14</v>
      </c>
      <c r="L413" s="1"/>
      <c r="M413" s="1">
        <v>42</v>
      </c>
      <c r="N413" s="1"/>
      <c r="O413" s="1"/>
      <c r="P413" s="1"/>
      <c r="Q413" s="1"/>
      <c r="R413" s="1"/>
      <c r="S413" s="1">
        <v>56</v>
      </c>
      <c r="T413" s="1">
        <v>56</v>
      </c>
      <c r="U413" s="3">
        <v>56</v>
      </c>
      <c r="V413" s="4">
        <f t="shared" si="12"/>
        <v>0</v>
      </c>
      <c r="W413" s="2">
        <f>VLOOKUP(D413,'DSD_2024-25'!C:H,6,FALSE)</f>
        <v>0</v>
      </c>
      <c r="X413" s="3"/>
      <c r="Y413" s="1"/>
      <c r="Z413" s="1"/>
      <c r="AA413" s="1" t="s">
        <v>791</v>
      </c>
      <c r="AB413" s="3" t="s">
        <v>791</v>
      </c>
      <c r="AC413" s="4" t="str">
        <f t="shared" si="13"/>
        <v>---</v>
      </c>
      <c r="AD413" s="3"/>
    </row>
    <row r="414" spans="1:30">
      <c r="A414" t="s">
        <v>16</v>
      </c>
      <c r="B414" t="s">
        <v>1341</v>
      </c>
      <c r="D414" t="s">
        <v>1167</v>
      </c>
      <c r="E414" t="s">
        <v>1275</v>
      </c>
      <c r="F414">
        <v>1</v>
      </c>
      <c r="G414">
        <v>1</v>
      </c>
      <c r="H414">
        <v>6</v>
      </c>
      <c r="I414" t="s">
        <v>1168</v>
      </c>
      <c r="J414">
        <v>168</v>
      </c>
      <c r="K414">
        <v>28</v>
      </c>
      <c r="M414">
        <v>28</v>
      </c>
      <c r="S414">
        <v>56</v>
      </c>
      <c r="T414">
        <v>70</v>
      </c>
      <c r="U414" s="3">
        <v>56</v>
      </c>
      <c r="V414" s="2">
        <f t="shared" si="12"/>
        <v>-14</v>
      </c>
      <c r="W414" s="2">
        <f>VLOOKUP(D414,'DSD_2024-25'!C:H,6,FALSE)</f>
        <v>0</v>
      </c>
      <c r="X414" s="3" t="s">
        <v>1481</v>
      </c>
      <c r="AA414" t="s">
        <v>791</v>
      </c>
      <c r="AB414" s="3" t="s">
        <v>791</v>
      </c>
      <c r="AC414" s="2" t="str">
        <f t="shared" si="13"/>
        <v>---</v>
      </c>
      <c r="AD414" s="3"/>
    </row>
    <row r="415" spans="1:30">
      <c r="A415" s="1" t="s">
        <v>16</v>
      </c>
      <c r="B415" s="1" t="s">
        <v>1337</v>
      </c>
      <c r="C415" s="1"/>
      <c r="D415" s="1" t="s">
        <v>1171</v>
      </c>
      <c r="E415" s="1" t="s">
        <v>1275</v>
      </c>
      <c r="F415" s="1">
        <v>2</v>
      </c>
      <c r="G415" s="1">
        <v>1</v>
      </c>
      <c r="H415" s="1">
        <v>3</v>
      </c>
      <c r="I415" s="1" t="s">
        <v>1172</v>
      </c>
      <c r="J415" s="1">
        <v>84</v>
      </c>
      <c r="K415" s="1"/>
      <c r="L415" s="1">
        <v>28</v>
      </c>
      <c r="M415" s="1"/>
      <c r="N415" s="1"/>
      <c r="O415" s="1"/>
      <c r="P415" s="1"/>
      <c r="Q415" s="1"/>
      <c r="R415" s="1"/>
      <c r="S415" s="1">
        <v>28</v>
      </c>
      <c r="T415" s="1">
        <v>35</v>
      </c>
      <c r="U415" s="3">
        <v>35</v>
      </c>
      <c r="V415" s="4">
        <f t="shared" si="12"/>
        <v>0</v>
      </c>
      <c r="W415" s="2">
        <f>VLOOKUP(D415,'DSD_2024-25'!C:H,6,FALSE)</f>
        <v>0</v>
      </c>
      <c r="X415" s="3"/>
      <c r="Y415" s="1"/>
      <c r="Z415" s="1"/>
      <c r="AA415" s="1" t="s">
        <v>400</v>
      </c>
      <c r="AB415" s="3" t="s">
        <v>400</v>
      </c>
      <c r="AC415" s="4" t="str">
        <f t="shared" si="13"/>
        <v>---</v>
      </c>
      <c r="AD415" s="3"/>
    </row>
    <row r="416" spans="1:30">
      <c r="A416" t="s">
        <v>16</v>
      </c>
      <c r="B416" t="s">
        <v>1337</v>
      </c>
      <c r="C416" t="s">
        <v>1278</v>
      </c>
      <c r="D416" t="s">
        <v>1174</v>
      </c>
      <c r="E416" t="s">
        <v>1275</v>
      </c>
      <c r="F416">
        <v>1</v>
      </c>
      <c r="G416">
        <v>2</v>
      </c>
      <c r="H416">
        <v>6</v>
      </c>
      <c r="I416" t="s">
        <v>1175</v>
      </c>
      <c r="J416">
        <v>168</v>
      </c>
      <c r="K416">
        <v>21</v>
      </c>
      <c r="M416">
        <v>35</v>
      </c>
      <c r="S416">
        <v>56</v>
      </c>
      <c r="T416">
        <v>70</v>
      </c>
      <c r="U416" s="3">
        <v>70</v>
      </c>
      <c r="V416" s="2">
        <f t="shared" si="12"/>
        <v>0</v>
      </c>
      <c r="W416" s="2">
        <f>VLOOKUP(D416,'DSD_2024-25'!C:H,6,FALSE)</f>
        <v>0</v>
      </c>
      <c r="X416" s="3"/>
      <c r="AA416" t="s">
        <v>400</v>
      </c>
      <c r="AB416" s="3" t="s">
        <v>400</v>
      </c>
      <c r="AC416" s="2" t="str">
        <f t="shared" si="13"/>
        <v>---</v>
      </c>
      <c r="AD416" s="3"/>
    </row>
    <row r="417" spans="1:30" ht="30.75">
      <c r="A417" s="1" t="s">
        <v>16</v>
      </c>
      <c r="B417" s="1" t="s">
        <v>1337</v>
      </c>
      <c r="C417" s="1"/>
      <c r="D417" s="1" t="s">
        <v>1176</v>
      </c>
      <c r="E417" s="1" t="s">
        <v>1275</v>
      </c>
      <c r="F417" s="1">
        <v>1</v>
      </c>
      <c r="G417" s="1">
        <v>2</v>
      </c>
      <c r="H417" s="1">
        <v>6</v>
      </c>
      <c r="I417" s="1" t="s">
        <v>1177</v>
      </c>
      <c r="J417" s="1">
        <v>168</v>
      </c>
      <c r="K417" s="1">
        <v>28</v>
      </c>
      <c r="L417" s="1"/>
      <c r="M417" s="1">
        <v>28</v>
      </c>
      <c r="N417" s="1"/>
      <c r="O417" s="1"/>
      <c r="P417" s="1"/>
      <c r="Q417" s="1"/>
      <c r="R417" s="1"/>
      <c r="S417" s="1">
        <v>56</v>
      </c>
      <c r="T417" s="1">
        <v>105</v>
      </c>
      <c r="U417" s="3">
        <v>105</v>
      </c>
      <c r="V417" s="4">
        <f t="shared" si="12"/>
        <v>0</v>
      </c>
      <c r="W417" s="2">
        <f>VLOOKUP(D417,'DSD_2024-25'!C:H,6,FALSE)</f>
        <v>21</v>
      </c>
      <c r="X417" s="3"/>
      <c r="Y417" s="1"/>
      <c r="Z417" s="1"/>
      <c r="AA417" s="1" t="s">
        <v>33</v>
      </c>
      <c r="AB417" s="3" t="s">
        <v>33</v>
      </c>
      <c r="AC417" s="4" t="str">
        <f t="shared" si="13"/>
        <v>---</v>
      </c>
      <c r="AD417" s="9" t="s">
        <v>1487</v>
      </c>
    </row>
    <row r="418" spans="1:30">
      <c r="A418" t="s">
        <v>16</v>
      </c>
      <c r="B418" t="s">
        <v>1337</v>
      </c>
      <c r="D418" t="s">
        <v>1180</v>
      </c>
      <c r="E418" t="s">
        <v>1275</v>
      </c>
      <c r="F418">
        <v>2</v>
      </c>
      <c r="G418">
        <v>1</v>
      </c>
      <c r="H418">
        <v>6</v>
      </c>
      <c r="I418" t="s">
        <v>1181</v>
      </c>
      <c r="J418">
        <v>168</v>
      </c>
      <c r="K418">
        <v>56</v>
      </c>
      <c r="S418">
        <v>56</v>
      </c>
      <c r="T418">
        <v>70</v>
      </c>
      <c r="U418" s="3">
        <v>56</v>
      </c>
      <c r="V418" s="2">
        <f t="shared" si="12"/>
        <v>-14</v>
      </c>
      <c r="W418" s="2">
        <f>VLOOKUP(D418,'DSD_2024-25'!C:H,6,FALSE)</f>
        <v>0</v>
      </c>
      <c r="X418" s="3" t="s">
        <v>1488</v>
      </c>
      <c r="AA418" t="s">
        <v>33</v>
      </c>
      <c r="AB418" s="3" t="s">
        <v>33</v>
      </c>
      <c r="AC418" s="2" t="str">
        <f t="shared" si="13"/>
        <v>---</v>
      </c>
      <c r="AD418" s="3"/>
    </row>
    <row r="419" spans="1:30">
      <c r="A419" s="1" t="s">
        <v>16</v>
      </c>
      <c r="B419" s="1" t="s">
        <v>1337</v>
      </c>
      <c r="C419" s="1"/>
      <c r="D419" s="1" t="s">
        <v>1183</v>
      </c>
      <c r="E419" s="1" t="s">
        <v>1275</v>
      </c>
      <c r="F419" s="1">
        <v>2</v>
      </c>
      <c r="G419" s="1">
        <v>1</v>
      </c>
      <c r="H419" s="1">
        <v>3</v>
      </c>
      <c r="I419" s="1" t="s">
        <v>1184</v>
      </c>
      <c r="J419" s="1">
        <v>84</v>
      </c>
      <c r="K419" s="1"/>
      <c r="L419" s="1">
        <v>28</v>
      </c>
      <c r="M419" s="1"/>
      <c r="N419" s="1"/>
      <c r="O419" s="1"/>
      <c r="P419" s="1"/>
      <c r="Q419" s="1"/>
      <c r="R419" s="1"/>
      <c r="S419" s="1">
        <v>28</v>
      </c>
      <c r="T419" s="1">
        <v>35</v>
      </c>
      <c r="U419" s="3">
        <v>28</v>
      </c>
      <c r="V419" s="4">
        <f t="shared" si="12"/>
        <v>-7</v>
      </c>
      <c r="W419" s="2">
        <f>VLOOKUP(D419,'DSD_2024-25'!C:H,6,FALSE)</f>
        <v>0</v>
      </c>
      <c r="X419" s="3" t="s">
        <v>1489</v>
      </c>
      <c r="Y419" s="1"/>
      <c r="Z419" s="1"/>
      <c r="AA419" s="1" t="s">
        <v>351</v>
      </c>
      <c r="AB419" s="3" t="s">
        <v>351</v>
      </c>
      <c r="AC419" s="4" t="str">
        <f t="shared" si="13"/>
        <v>---</v>
      </c>
      <c r="AD419" s="3"/>
    </row>
    <row r="420" spans="1:30">
      <c r="A420" t="s">
        <v>8</v>
      </c>
      <c r="D420" t="s">
        <v>1185</v>
      </c>
      <c r="F420" t="s">
        <v>10</v>
      </c>
      <c r="G420" t="s">
        <v>11</v>
      </c>
      <c r="H420">
        <v>2</v>
      </c>
      <c r="I420" t="s">
        <v>1186</v>
      </c>
      <c r="U420" s="3"/>
      <c r="V420" s="2">
        <f t="shared" si="12"/>
        <v>0</v>
      </c>
      <c r="W420" s="2">
        <f>VLOOKUP(D420,'DSD_2024-25'!C:H,6,FALSE)</f>
        <v>0</v>
      </c>
      <c r="X420" s="3"/>
      <c r="AB420" s="3"/>
      <c r="AC420" s="2" t="str">
        <f t="shared" si="13"/>
        <v>---</v>
      </c>
      <c r="AD420" s="3"/>
    </row>
    <row r="421" spans="1:30">
      <c r="A421" s="1" t="s">
        <v>8</v>
      </c>
      <c r="B421" s="1"/>
      <c r="C421" s="1"/>
      <c r="D421" s="1" t="s">
        <v>1187</v>
      </c>
      <c r="E421" s="1"/>
      <c r="F421" s="1" t="s">
        <v>11</v>
      </c>
      <c r="G421" s="1" t="s">
        <v>11</v>
      </c>
      <c r="H421" s="1">
        <v>2</v>
      </c>
      <c r="I421" s="1" t="s">
        <v>1188</v>
      </c>
      <c r="J421" s="1"/>
      <c r="K421" s="1"/>
      <c r="L421" s="1"/>
      <c r="M421" s="1"/>
      <c r="N421" s="1"/>
      <c r="O421" s="1"/>
      <c r="P421" s="1"/>
      <c r="Q421" s="1"/>
      <c r="R421" s="1"/>
      <c r="S421" s="1"/>
      <c r="T421" s="1"/>
      <c r="U421" s="3"/>
      <c r="V421" s="4">
        <f t="shared" si="12"/>
        <v>0</v>
      </c>
      <c r="W421" s="2">
        <f>VLOOKUP(D421,'DSD_2024-25'!C:H,6,FALSE)</f>
        <v>0</v>
      </c>
      <c r="X421" s="3"/>
      <c r="Y421" s="1"/>
      <c r="Z421" s="1"/>
      <c r="AA421" s="1"/>
      <c r="AB421" s="3"/>
      <c r="AC421" s="4" t="str">
        <f t="shared" si="13"/>
        <v>---</v>
      </c>
      <c r="AD421" s="3"/>
    </row>
    <row r="422" spans="1:30">
      <c r="A422" t="s">
        <v>8</v>
      </c>
      <c r="D422" t="s">
        <v>1189</v>
      </c>
      <c r="F422" t="s">
        <v>1029</v>
      </c>
      <c r="G422" t="s">
        <v>11</v>
      </c>
      <c r="H422">
        <v>2</v>
      </c>
      <c r="I422" t="s">
        <v>1190</v>
      </c>
      <c r="U422" s="3"/>
      <c r="V422" s="2">
        <f t="shared" si="12"/>
        <v>0</v>
      </c>
      <c r="W422" s="2">
        <f>VLOOKUP(D422,'DSD_2024-25'!C:H,6,FALSE)</f>
        <v>0</v>
      </c>
      <c r="X422" s="3"/>
      <c r="AB422" s="3"/>
      <c r="AC422" s="2" t="str">
        <f t="shared" si="13"/>
        <v>---</v>
      </c>
      <c r="AD422" s="3"/>
    </row>
    <row r="423" spans="1:30">
      <c r="A423" s="1" t="s">
        <v>16</v>
      </c>
      <c r="B423" s="1" t="s">
        <v>1337</v>
      </c>
      <c r="C423" s="1"/>
      <c r="D423" s="1" t="s">
        <v>1191</v>
      </c>
      <c r="E423" s="1"/>
      <c r="F423" s="1"/>
      <c r="G423" s="1"/>
      <c r="H423" s="1"/>
      <c r="I423" s="1" t="s">
        <v>1192</v>
      </c>
      <c r="J423" s="1"/>
      <c r="K423" s="1"/>
      <c r="L423" s="1"/>
      <c r="M423" s="1"/>
      <c r="N423" s="1"/>
      <c r="O423" s="1"/>
      <c r="P423" s="1"/>
      <c r="Q423" s="1"/>
      <c r="R423" s="1"/>
      <c r="S423" s="1"/>
      <c r="T423" s="1"/>
      <c r="U423" s="3">
        <v>71.5</v>
      </c>
      <c r="V423" s="4">
        <f t="shared" si="12"/>
        <v>71.5</v>
      </c>
      <c r="W423" s="2">
        <f>VLOOKUP(D423,'DSD_2024-25'!C:H,6,FALSE)</f>
        <v>0</v>
      </c>
      <c r="X423" s="3"/>
      <c r="Y423" s="1" t="s">
        <v>1365</v>
      </c>
      <c r="Z423" s="1"/>
      <c r="AA423" s="1" t="s">
        <v>240</v>
      </c>
      <c r="AB423" s="3" t="s">
        <v>240</v>
      </c>
      <c r="AC423" s="4" t="str">
        <f t="shared" si="13"/>
        <v>---</v>
      </c>
      <c r="AD423" s="3"/>
    </row>
    <row r="424" spans="1:30">
      <c r="A424" t="s">
        <v>34</v>
      </c>
      <c r="B424" t="s">
        <v>1483</v>
      </c>
      <c r="D424" t="s">
        <v>1195</v>
      </c>
      <c r="E424" t="s">
        <v>1275</v>
      </c>
      <c r="F424">
        <v>1</v>
      </c>
      <c r="G424">
        <v>2</v>
      </c>
      <c r="H424">
        <v>3</v>
      </c>
      <c r="I424" t="s">
        <v>1196</v>
      </c>
      <c r="J424">
        <v>84</v>
      </c>
      <c r="K424">
        <v>14</v>
      </c>
      <c r="M424">
        <v>14</v>
      </c>
      <c r="S424">
        <v>28</v>
      </c>
      <c r="T424">
        <v>56</v>
      </c>
      <c r="U424" s="3">
        <v>42</v>
      </c>
      <c r="V424" s="2">
        <f t="shared" si="12"/>
        <v>-14</v>
      </c>
      <c r="W424" s="2">
        <f>VLOOKUP(D424,'DSD_2024-25'!C:H,6,FALSE)</f>
        <v>0</v>
      </c>
      <c r="X424" s="3" t="s">
        <v>1490</v>
      </c>
      <c r="Y424" t="s">
        <v>1296</v>
      </c>
      <c r="AA424" t="s">
        <v>32</v>
      </c>
      <c r="AB424" s="3" t="s">
        <v>32</v>
      </c>
      <c r="AC424" s="2" t="str">
        <f t="shared" si="13"/>
        <v>---</v>
      </c>
      <c r="AD424" s="3"/>
    </row>
    <row r="425" spans="1:30">
      <c r="A425" s="1" t="s">
        <v>34</v>
      </c>
      <c r="B425" s="1" t="s">
        <v>1321</v>
      </c>
      <c r="C425" s="1"/>
      <c r="D425" s="1" t="s">
        <v>1197</v>
      </c>
      <c r="E425" s="1" t="s">
        <v>1275</v>
      </c>
      <c r="F425" s="1">
        <v>1</v>
      </c>
      <c r="G425" s="1">
        <v>2</v>
      </c>
      <c r="H425" s="1">
        <v>6</v>
      </c>
      <c r="I425" s="1" t="s">
        <v>1198</v>
      </c>
      <c r="J425" s="1">
        <v>168</v>
      </c>
      <c r="K425" s="1">
        <v>28</v>
      </c>
      <c r="L425" s="1"/>
      <c r="M425" s="1">
        <v>28</v>
      </c>
      <c r="N425" s="1"/>
      <c r="O425" s="1"/>
      <c r="P425" s="1"/>
      <c r="Q425" s="1"/>
      <c r="R425" s="1"/>
      <c r="S425" s="1">
        <v>56</v>
      </c>
      <c r="T425" s="1">
        <v>84</v>
      </c>
      <c r="U425" s="3">
        <v>84</v>
      </c>
      <c r="V425" s="4">
        <f t="shared" si="12"/>
        <v>0</v>
      </c>
      <c r="W425" s="2">
        <f>VLOOKUP(D425,'DSD_2024-25'!C:H,6,FALSE)</f>
        <v>0</v>
      </c>
      <c r="X425" s="3"/>
      <c r="Y425" s="1"/>
      <c r="Z425" s="1"/>
      <c r="AA425" s="1" t="s">
        <v>165</v>
      </c>
      <c r="AB425" s="3" t="s">
        <v>165</v>
      </c>
      <c r="AC425" s="4" t="str">
        <f t="shared" si="13"/>
        <v>---</v>
      </c>
      <c r="AD425" s="3"/>
    </row>
    <row r="426" spans="1:30">
      <c r="A426" t="s">
        <v>34</v>
      </c>
      <c r="B426" t="s">
        <v>1284</v>
      </c>
      <c r="D426" t="s">
        <v>1199</v>
      </c>
      <c r="E426" t="s">
        <v>1275</v>
      </c>
      <c r="F426">
        <v>1</v>
      </c>
      <c r="G426">
        <v>2</v>
      </c>
      <c r="H426">
        <v>6</v>
      </c>
      <c r="I426" t="s">
        <v>1200</v>
      </c>
      <c r="J426">
        <v>168</v>
      </c>
      <c r="K426">
        <v>21</v>
      </c>
      <c r="L426">
        <v>35</v>
      </c>
      <c r="S426">
        <v>56</v>
      </c>
      <c r="T426">
        <v>56</v>
      </c>
      <c r="U426" s="3">
        <v>56</v>
      </c>
      <c r="V426" s="2">
        <f t="shared" si="12"/>
        <v>0</v>
      </c>
      <c r="W426" s="2">
        <f>VLOOKUP(D426,'DSD_2024-25'!C:H,6,FALSE)</f>
        <v>42</v>
      </c>
      <c r="X426" s="3"/>
      <c r="AA426" t="s">
        <v>649</v>
      </c>
      <c r="AB426" s="3" t="s">
        <v>649</v>
      </c>
      <c r="AC426" s="2" t="str">
        <f t="shared" si="13"/>
        <v>---</v>
      </c>
      <c r="AD426" s="3"/>
    </row>
    <row r="427" spans="1:30">
      <c r="A427" s="1" t="s">
        <v>16</v>
      </c>
      <c r="B427" s="1" t="s">
        <v>1333</v>
      </c>
      <c r="C427" s="1"/>
      <c r="D427" s="1" t="s">
        <v>1201</v>
      </c>
      <c r="E427" s="1" t="s">
        <v>1275</v>
      </c>
      <c r="F427" s="1">
        <v>1</v>
      </c>
      <c r="G427" s="1">
        <v>2</v>
      </c>
      <c r="H427" s="1">
        <v>3</v>
      </c>
      <c r="I427" s="1" t="s">
        <v>1202</v>
      </c>
      <c r="J427" s="1">
        <v>84</v>
      </c>
      <c r="K427" s="1"/>
      <c r="L427" s="1"/>
      <c r="M427" s="1"/>
      <c r="N427" s="1"/>
      <c r="O427" s="1"/>
      <c r="P427" s="1"/>
      <c r="Q427" s="1"/>
      <c r="R427" s="1"/>
      <c r="S427" s="1">
        <v>28</v>
      </c>
      <c r="T427" s="1">
        <v>28</v>
      </c>
      <c r="U427" s="3">
        <v>28</v>
      </c>
      <c r="V427" s="4">
        <f t="shared" si="12"/>
        <v>0</v>
      </c>
      <c r="W427" s="2">
        <f>VLOOKUP(D427,'DSD_2024-25'!C:H,6,FALSE)</f>
        <v>0</v>
      </c>
      <c r="X427" s="3"/>
      <c r="Y427" s="1" t="s">
        <v>1276</v>
      </c>
      <c r="Z427" s="1"/>
      <c r="AA427" s="1" t="s">
        <v>30</v>
      </c>
      <c r="AB427" s="3" t="s">
        <v>30</v>
      </c>
      <c r="AC427" s="4" t="str">
        <f t="shared" si="13"/>
        <v>---</v>
      </c>
      <c r="AD427" s="3"/>
    </row>
    <row r="428" spans="1:30">
      <c r="A428" t="s">
        <v>1203</v>
      </c>
      <c r="D428" t="s">
        <v>1204</v>
      </c>
      <c r="E428" t="s">
        <v>1275</v>
      </c>
      <c r="F428">
        <v>0</v>
      </c>
      <c r="G428">
        <v>0</v>
      </c>
      <c r="H428">
        <v>0</v>
      </c>
      <c r="I428" t="s">
        <v>1205</v>
      </c>
      <c r="J428">
        <v>20</v>
      </c>
      <c r="S428">
        <v>20</v>
      </c>
      <c r="T428">
        <v>20</v>
      </c>
      <c r="U428" s="3">
        <v>20</v>
      </c>
      <c r="V428" s="2">
        <f t="shared" si="12"/>
        <v>0</v>
      </c>
      <c r="W428" s="2">
        <f>VLOOKUP(D428,'DSD_2024-25'!C:H,6,FALSE)</f>
        <v>0</v>
      </c>
      <c r="X428" s="3"/>
      <c r="Y428" t="s">
        <v>1491</v>
      </c>
      <c r="AA428" t="s">
        <v>30</v>
      </c>
      <c r="AB428" s="3" t="s">
        <v>30</v>
      </c>
      <c r="AC428" s="2" t="str">
        <f t="shared" si="13"/>
        <v>---</v>
      </c>
      <c r="AD428" s="3"/>
    </row>
    <row r="429" spans="1:30">
      <c r="A429" s="1" t="s">
        <v>1206</v>
      </c>
      <c r="B429" s="1"/>
      <c r="C429" s="1"/>
      <c r="D429" s="1" t="s">
        <v>1207</v>
      </c>
      <c r="E429" s="1" t="s">
        <v>1275</v>
      </c>
      <c r="F429" s="1">
        <v>0</v>
      </c>
      <c r="G429" s="1">
        <v>0</v>
      </c>
      <c r="H429" s="1">
        <v>3</v>
      </c>
      <c r="I429" s="1" t="s">
        <v>1208</v>
      </c>
      <c r="J429" s="1">
        <v>20</v>
      </c>
      <c r="K429" s="1"/>
      <c r="L429" s="1"/>
      <c r="M429" s="1"/>
      <c r="N429" s="1"/>
      <c r="O429" s="1"/>
      <c r="P429" s="1"/>
      <c r="Q429" s="1"/>
      <c r="R429" s="1"/>
      <c r="S429" s="1">
        <v>20</v>
      </c>
      <c r="T429" s="1">
        <v>20</v>
      </c>
      <c r="U429" s="3">
        <v>20</v>
      </c>
      <c r="V429" s="4">
        <f t="shared" si="12"/>
        <v>0</v>
      </c>
      <c r="W429" s="2">
        <f>VLOOKUP(D429,'DSD_2024-25'!C:H,6,FALSE)</f>
        <v>20</v>
      </c>
      <c r="X429" s="3"/>
      <c r="Y429" s="1" t="s">
        <v>1492</v>
      </c>
      <c r="Z429" s="1"/>
      <c r="AA429" s="1"/>
      <c r="AB429" s="3"/>
      <c r="AC429" s="4" t="str">
        <f t="shared" si="13"/>
        <v>---</v>
      </c>
      <c r="AD429" s="3"/>
    </row>
    <row r="430" spans="1:30">
      <c r="A430" t="s">
        <v>1206</v>
      </c>
      <c r="D430" t="s">
        <v>1209</v>
      </c>
      <c r="E430" t="s">
        <v>1275</v>
      </c>
      <c r="F430">
        <v>0</v>
      </c>
      <c r="G430">
        <v>0</v>
      </c>
      <c r="H430">
        <v>3</v>
      </c>
      <c r="I430" t="s">
        <v>1210</v>
      </c>
      <c r="J430">
        <v>15</v>
      </c>
      <c r="S430">
        <v>15</v>
      </c>
      <c r="T430">
        <v>15</v>
      </c>
      <c r="U430" s="3">
        <v>15</v>
      </c>
      <c r="V430" s="2">
        <f t="shared" si="12"/>
        <v>0</v>
      </c>
      <c r="W430" s="2">
        <f>VLOOKUP(D430,'DSD_2024-25'!C:H,6,FALSE)</f>
        <v>15</v>
      </c>
      <c r="X430" s="3"/>
      <c r="Y430" t="s">
        <v>1493</v>
      </c>
      <c r="AA430" t="s">
        <v>569</v>
      </c>
      <c r="AB430" s="3" t="s">
        <v>569</v>
      </c>
      <c r="AC430" s="2" t="str">
        <f t="shared" si="13"/>
        <v>---</v>
      </c>
      <c r="AD430" s="3"/>
    </row>
    <row r="431" spans="1:30">
      <c r="A431" s="1" t="s">
        <v>1206</v>
      </c>
      <c r="B431" s="1"/>
      <c r="C431" s="1"/>
      <c r="D431" s="1" t="s">
        <v>1211</v>
      </c>
      <c r="E431" s="1" t="s">
        <v>1275</v>
      </c>
      <c r="F431" s="1">
        <v>0</v>
      </c>
      <c r="G431" s="1">
        <v>0</v>
      </c>
      <c r="H431" s="1">
        <v>3</v>
      </c>
      <c r="I431" s="1" t="s">
        <v>1212</v>
      </c>
      <c r="J431" s="1">
        <v>18</v>
      </c>
      <c r="K431" s="1"/>
      <c r="L431" s="1"/>
      <c r="M431" s="1"/>
      <c r="N431" s="1"/>
      <c r="O431" s="1"/>
      <c r="P431" s="1"/>
      <c r="Q431" s="1"/>
      <c r="R431" s="1"/>
      <c r="S431" s="1">
        <v>18</v>
      </c>
      <c r="T431" s="1">
        <v>18</v>
      </c>
      <c r="U431" s="3">
        <v>18</v>
      </c>
      <c r="V431" s="4">
        <f t="shared" si="12"/>
        <v>0</v>
      </c>
      <c r="W431" s="2">
        <f>VLOOKUP(D431,'DSD_2024-25'!C:H,6,FALSE)</f>
        <v>18</v>
      </c>
      <c r="X431" s="3"/>
      <c r="Y431" s="1" t="s">
        <v>1492</v>
      </c>
      <c r="Z431" s="1"/>
      <c r="AA431" s="1" t="s">
        <v>394</v>
      </c>
      <c r="AB431" s="3" t="s">
        <v>394</v>
      </c>
      <c r="AC431" s="4" t="str">
        <f t="shared" si="13"/>
        <v>---</v>
      </c>
      <c r="AD431" s="3"/>
    </row>
    <row r="432" spans="1:30">
      <c r="A432" t="s">
        <v>1203</v>
      </c>
      <c r="D432" t="s">
        <v>1213</v>
      </c>
      <c r="E432" t="s">
        <v>1275</v>
      </c>
      <c r="F432">
        <v>0</v>
      </c>
      <c r="G432">
        <v>0</v>
      </c>
      <c r="H432">
        <v>1</v>
      </c>
      <c r="I432" t="s">
        <v>1214</v>
      </c>
      <c r="J432">
        <v>88</v>
      </c>
      <c r="S432">
        <v>88</v>
      </c>
      <c r="T432">
        <v>88</v>
      </c>
      <c r="U432" s="3">
        <v>88</v>
      </c>
      <c r="V432" s="2">
        <f t="shared" si="12"/>
        <v>0</v>
      </c>
      <c r="W432" s="2">
        <f>VLOOKUP(D432,'DSD_2024-25'!C:H,6,FALSE)</f>
        <v>88</v>
      </c>
      <c r="X432" s="3"/>
      <c r="Y432" t="s">
        <v>1494</v>
      </c>
      <c r="AB432" s="3"/>
      <c r="AC432" s="2" t="str">
        <f t="shared" si="13"/>
        <v>---</v>
      </c>
      <c r="AD432" s="3"/>
    </row>
    <row r="433" spans="1:30">
      <c r="A433" s="1" t="s">
        <v>1203</v>
      </c>
      <c r="B433" s="1"/>
      <c r="C433" s="1"/>
      <c r="D433" s="1" t="s">
        <v>1215</v>
      </c>
      <c r="E433" s="1" t="s">
        <v>1275</v>
      </c>
      <c r="F433" s="1">
        <v>0</v>
      </c>
      <c r="G433" s="1">
        <v>0</v>
      </c>
      <c r="H433" s="1">
        <v>0</v>
      </c>
      <c r="I433" s="1" t="s">
        <v>1216</v>
      </c>
      <c r="J433" s="1">
        <v>10</v>
      </c>
      <c r="K433" s="1"/>
      <c r="L433" s="1"/>
      <c r="M433" s="1"/>
      <c r="N433" s="1"/>
      <c r="O433" s="1"/>
      <c r="P433" s="1"/>
      <c r="Q433" s="1"/>
      <c r="R433" s="1"/>
      <c r="S433" s="1">
        <v>10</v>
      </c>
      <c r="T433" s="1">
        <v>10</v>
      </c>
      <c r="U433" s="3">
        <v>10</v>
      </c>
      <c r="V433" s="4">
        <f t="shared" si="12"/>
        <v>0</v>
      </c>
      <c r="W433" s="2">
        <f>VLOOKUP(D433,'DSD_2024-25'!C:H,6,FALSE)</f>
        <v>10</v>
      </c>
      <c r="X433" s="3"/>
      <c r="Y433" s="1" t="s">
        <v>1491</v>
      </c>
      <c r="Z433" s="1"/>
      <c r="AA433" s="1"/>
      <c r="AB433" s="3"/>
      <c r="AC433" s="4" t="str">
        <f t="shared" si="13"/>
        <v>---</v>
      </c>
      <c r="AD433" s="3"/>
    </row>
    <row r="434" spans="1:30">
      <c r="A434" t="s">
        <v>1203</v>
      </c>
      <c r="D434" t="s">
        <v>1217</v>
      </c>
      <c r="E434" t="s">
        <v>1275</v>
      </c>
      <c r="F434">
        <v>0</v>
      </c>
      <c r="G434">
        <v>0</v>
      </c>
      <c r="H434">
        <v>0</v>
      </c>
      <c r="I434" t="s">
        <v>1218</v>
      </c>
      <c r="J434">
        <v>8</v>
      </c>
      <c r="S434">
        <v>8</v>
      </c>
      <c r="T434">
        <v>8</v>
      </c>
      <c r="U434" s="3">
        <v>8</v>
      </c>
      <c r="V434" s="2">
        <f t="shared" si="12"/>
        <v>0</v>
      </c>
      <c r="W434" s="2">
        <f>VLOOKUP(D434,'DSD_2024-25'!C:H,6,FALSE)</f>
        <v>8</v>
      </c>
      <c r="X434" s="3"/>
      <c r="Y434" t="s">
        <v>1493</v>
      </c>
      <c r="AB434" s="3"/>
      <c r="AC434" s="2" t="str">
        <f t="shared" si="13"/>
        <v>---</v>
      </c>
      <c r="AD434" s="3"/>
    </row>
    <row r="435" spans="1:30">
      <c r="A435" s="1" t="s">
        <v>1203</v>
      </c>
      <c r="B435" s="1"/>
      <c r="C435" s="1"/>
      <c r="D435" s="1" t="s">
        <v>1219</v>
      </c>
      <c r="E435" s="1" t="s">
        <v>1275</v>
      </c>
      <c r="F435" s="1">
        <v>0</v>
      </c>
      <c r="G435" s="1">
        <v>0</v>
      </c>
      <c r="H435" s="1">
        <v>12</v>
      </c>
      <c r="I435" s="1" t="s">
        <v>1220</v>
      </c>
      <c r="J435" s="1">
        <v>96</v>
      </c>
      <c r="K435" s="1"/>
      <c r="L435" s="1"/>
      <c r="M435" s="1"/>
      <c r="N435" s="1"/>
      <c r="O435" s="1"/>
      <c r="P435" s="1"/>
      <c r="Q435" s="1"/>
      <c r="R435" s="1"/>
      <c r="S435" s="1">
        <v>96</v>
      </c>
      <c r="T435" s="1">
        <v>96</v>
      </c>
      <c r="U435" s="3">
        <v>96</v>
      </c>
      <c r="V435" s="4">
        <f t="shared" si="12"/>
        <v>0</v>
      </c>
      <c r="W435" s="2">
        <f>VLOOKUP(D435,'DSD_2024-25'!C:H,6,FALSE)</f>
        <v>96</v>
      </c>
      <c r="X435" s="3"/>
      <c r="Y435" s="1" t="s">
        <v>1495</v>
      </c>
      <c r="Z435" s="1"/>
      <c r="AA435" s="1"/>
      <c r="AB435" s="3"/>
      <c r="AC435" s="4" t="str">
        <f t="shared" si="13"/>
        <v>---</v>
      </c>
      <c r="AD435" s="3"/>
    </row>
    <row r="436" spans="1:30">
      <c r="A436" t="s">
        <v>1206</v>
      </c>
      <c r="D436" t="s">
        <v>1221</v>
      </c>
      <c r="E436" t="s">
        <v>1275</v>
      </c>
      <c r="F436">
        <v>0</v>
      </c>
      <c r="G436">
        <v>0</v>
      </c>
      <c r="H436">
        <v>6</v>
      </c>
      <c r="I436" t="s">
        <v>1222</v>
      </c>
      <c r="J436">
        <v>12</v>
      </c>
      <c r="S436">
        <v>12</v>
      </c>
      <c r="T436">
        <v>12</v>
      </c>
      <c r="U436" s="3">
        <v>12</v>
      </c>
      <c r="V436" s="2">
        <f t="shared" si="12"/>
        <v>0</v>
      </c>
      <c r="W436" s="2">
        <f>VLOOKUP(D436,'DSD_2024-25'!C:H,6,FALSE)</f>
        <v>0</v>
      </c>
      <c r="X436" s="3"/>
      <c r="Y436" t="s">
        <v>1491</v>
      </c>
      <c r="AA436" t="s">
        <v>405</v>
      </c>
      <c r="AB436" s="3" t="s">
        <v>405</v>
      </c>
      <c r="AC436" s="2" t="str">
        <f t="shared" si="13"/>
        <v>---</v>
      </c>
      <c r="AD436" s="3"/>
    </row>
    <row r="437" spans="1:30">
      <c r="A437" s="1" t="s">
        <v>1206</v>
      </c>
      <c r="B437" s="1"/>
      <c r="C437" s="1"/>
      <c r="D437" s="1" t="s">
        <v>1223</v>
      </c>
      <c r="E437" s="1" t="s">
        <v>1275</v>
      </c>
      <c r="F437" s="1">
        <v>0</v>
      </c>
      <c r="G437" s="1">
        <v>0</v>
      </c>
      <c r="H437" s="1">
        <v>6</v>
      </c>
      <c r="I437" s="1" t="s">
        <v>1224</v>
      </c>
      <c r="J437" s="1">
        <v>56</v>
      </c>
      <c r="K437" s="1"/>
      <c r="L437" s="1"/>
      <c r="M437" s="1"/>
      <c r="N437" s="1"/>
      <c r="O437" s="1"/>
      <c r="P437" s="1"/>
      <c r="Q437" s="1"/>
      <c r="R437" s="1"/>
      <c r="S437" s="1">
        <v>56</v>
      </c>
      <c r="T437" s="1">
        <v>56</v>
      </c>
      <c r="U437" s="3">
        <v>56</v>
      </c>
      <c r="V437" s="4">
        <f t="shared" si="12"/>
        <v>0</v>
      </c>
      <c r="W437" s="2">
        <f>VLOOKUP(D437,'DSD_2024-25'!C:H,6,FALSE)</f>
        <v>0</v>
      </c>
      <c r="X437" s="3"/>
      <c r="Y437" s="1" t="s">
        <v>1493</v>
      </c>
      <c r="Z437" s="1"/>
      <c r="AA437" s="1" t="s">
        <v>405</v>
      </c>
      <c r="AB437" s="3" t="s">
        <v>405</v>
      </c>
      <c r="AC437" s="4" t="str">
        <f t="shared" si="13"/>
        <v>---</v>
      </c>
      <c r="AD437" s="3"/>
    </row>
    <row r="438" spans="1:30">
      <c r="A438" t="s">
        <v>1206</v>
      </c>
      <c r="D438" t="s">
        <v>1225</v>
      </c>
      <c r="E438" t="s">
        <v>1275</v>
      </c>
      <c r="F438">
        <v>0</v>
      </c>
      <c r="G438">
        <v>0</v>
      </c>
      <c r="H438">
        <v>7</v>
      </c>
      <c r="I438" t="s">
        <v>1226</v>
      </c>
      <c r="J438">
        <v>196</v>
      </c>
      <c r="S438">
        <v>196</v>
      </c>
      <c r="T438">
        <v>196</v>
      </c>
      <c r="U438" s="3">
        <v>196</v>
      </c>
      <c r="V438" s="2">
        <f t="shared" si="12"/>
        <v>0</v>
      </c>
      <c r="W438" s="2">
        <f>VLOOKUP(D438,'DSD_2024-25'!C:H,6,FALSE)</f>
        <v>196</v>
      </c>
      <c r="X438" s="3"/>
      <c r="Y438" t="s">
        <v>1492</v>
      </c>
      <c r="AA438" t="s">
        <v>226</v>
      </c>
      <c r="AB438" s="3" t="s">
        <v>226</v>
      </c>
      <c r="AC438" s="2" t="str">
        <f t="shared" si="13"/>
        <v>---</v>
      </c>
      <c r="AD438" s="3"/>
    </row>
    <row r="439" spans="1:30">
      <c r="A439" s="1" t="s">
        <v>1206</v>
      </c>
      <c r="B439" s="1"/>
      <c r="C439" s="1"/>
      <c r="D439" s="1" t="s">
        <v>1227</v>
      </c>
      <c r="E439" s="1" t="s">
        <v>1275</v>
      </c>
      <c r="F439" s="1">
        <v>0</v>
      </c>
      <c r="G439" s="1">
        <v>0</v>
      </c>
      <c r="H439" s="1">
        <v>7</v>
      </c>
      <c r="I439" s="1" t="s">
        <v>1228</v>
      </c>
      <c r="J439" s="1">
        <v>117</v>
      </c>
      <c r="K439" s="1"/>
      <c r="L439" s="1"/>
      <c r="M439" s="1"/>
      <c r="N439" s="1"/>
      <c r="O439" s="1"/>
      <c r="P439" s="1"/>
      <c r="Q439" s="1"/>
      <c r="R439" s="1"/>
      <c r="S439" s="1">
        <v>117</v>
      </c>
      <c r="T439" s="1">
        <v>117</v>
      </c>
      <c r="U439" s="3">
        <v>117</v>
      </c>
      <c r="V439" s="4">
        <f t="shared" si="12"/>
        <v>0</v>
      </c>
      <c r="W439" s="2">
        <f>VLOOKUP(D439,'DSD_2024-25'!C:H,6,FALSE)</f>
        <v>117</v>
      </c>
      <c r="X439" s="3"/>
      <c r="Y439" s="1" t="s">
        <v>1491</v>
      </c>
      <c r="Z439" s="1"/>
      <c r="AA439" s="1" t="s">
        <v>394</v>
      </c>
      <c r="AB439" s="3" t="s">
        <v>394</v>
      </c>
      <c r="AC439" s="4" t="str">
        <f t="shared" si="13"/>
        <v>---</v>
      </c>
      <c r="AD439" s="3"/>
    </row>
    <row r="440" spans="1:30">
      <c r="A440" t="s">
        <v>1203</v>
      </c>
      <c r="D440" t="s">
        <v>1229</v>
      </c>
      <c r="E440" t="s">
        <v>1275</v>
      </c>
      <c r="F440">
        <v>0</v>
      </c>
      <c r="G440">
        <v>0</v>
      </c>
      <c r="H440">
        <v>0</v>
      </c>
      <c r="I440" t="s">
        <v>1230</v>
      </c>
      <c r="J440">
        <v>9</v>
      </c>
      <c r="S440">
        <v>9</v>
      </c>
      <c r="T440">
        <v>9</v>
      </c>
      <c r="U440" s="3">
        <v>9</v>
      </c>
      <c r="V440" s="2">
        <f t="shared" si="12"/>
        <v>0</v>
      </c>
      <c r="W440" s="2">
        <f>VLOOKUP(D440,'DSD_2024-25'!C:H,6,FALSE)</f>
        <v>9</v>
      </c>
      <c r="X440" s="3"/>
      <c r="Y440" t="s">
        <v>1493</v>
      </c>
      <c r="AB440" s="3"/>
      <c r="AC440" s="2" t="str">
        <f t="shared" si="13"/>
        <v>---</v>
      </c>
      <c r="AD440" s="3"/>
    </row>
    <row r="441" spans="1:30">
      <c r="A441" s="1" t="s">
        <v>1206</v>
      </c>
      <c r="B441" s="1"/>
      <c r="C441" s="1"/>
      <c r="D441" s="1" t="s">
        <v>1231</v>
      </c>
      <c r="E441" s="1" t="s">
        <v>1275</v>
      </c>
      <c r="F441" s="1">
        <v>0</v>
      </c>
      <c r="G441" s="1">
        <v>0</v>
      </c>
      <c r="H441" s="1">
        <v>3</v>
      </c>
      <c r="I441" s="1" t="s">
        <v>1232</v>
      </c>
      <c r="J441" s="1">
        <v>35</v>
      </c>
      <c r="K441" s="1"/>
      <c r="L441" s="1"/>
      <c r="M441" s="1"/>
      <c r="N441" s="1"/>
      <c r="O441" s="1"/>
      <c r="P441" s="1"/>
      <c r="Q441" s="1"/>
      <c r="R441" s="1"/>
      <c r="S441" s="1">
        <v>35</v>
      </c>
      <c r="T441" s="1">
        <v>35</v>
      </c>
      <c r="U441" s="3">
        <v>35</v>
      </c>
      <c r="V441" s="4">
        <f t="shared" si="12"/>
        <v>0</v>
      </c>
      <c r="W441" s="2">
        <f>VLOOKUP(D441,'DSD_2024-25'!C:H,6,FALSE)</f>
        <v>35</v>
      </c>
      <c r="X441" s="3"/>
      <c r="Y441" s="1" t="s">
        <v>1493</v>
      </c>
      <c r="Z441" s="1"/>
      <c r="AA441" s="1"/>
      <c r="AB441" s="3"/>
      <c r="AC441" s="4" t="str">
        <f t="shared" si="13"/>
        <v>---</v>
      </c>
      <c r="AD441" s="3"/>
    </row>
    <row r="442" spans="1:30">
      <c r="A442" t="s">
        <v>1203</v>
      </c>
      <c r="D442" t="s">
        <v>1233</v>
      </c>
      <c r="E442" t="s">
        <v>1275</v>
      </c>
      <c r="F442">
        <v>0</v>
      </c>
      <c r="G442">
        <v>0</v>
      </c>
      <c r="H442">
        <v>0</v>
      </c>
      <c r="I442" t="s">
        <v>1234</v>
      </c>
      <c r="J442">
        <v>12</v>
      </c>
      <c r="S442">
        <v>12</v>
      </c>
      <c r="T442">
        <v>12</v>
      </c>
      <c r="U442" s="3">
        <v>12</v>
      </c>
      <c r="V442" s="2">
        <f t="shared" si="12"/>
        <v>0</v>
      </c>
      <c r="W442" s="2">
        <f>VLOOKUP(D442,'DSD_2024-25'!C:H,6,FALSE)</f>
        <v>12</v>
      </c>
      <c r="X442" s="3" t="s">
        <v>1496</v>
      </c>
      <c r="Y442" t="s">
        <v>1493</v>
      </c>
      <c r="AB442" s="3" t="s">
        <v>202</v>
      </c>
      <c r="AC442" s="2" t="str">
        <f t="shared" si="13"/>
        <v>alterado</v>
      </c>
      <c r="AD442" s="3"/>
    </row>
    <row r="443" spans="1:30">
      <c r="A443" s="1" t="s">
        <v>1203</v>
      </c>
      <c r="B443" s="1"/>
      <c r="C443" s="1"/>
      <c r="D443" s="1" t="s">
        <v>1235</v>
      </c>
      <c r="E443" s="1" t="s">
        <v>1275</v>
      </c>
      <c r="F443" s="1">
        <v>0</v>
      </c>
      <c r="G443" s="1">
        <v>0</v>
      </c>
      <c r="H443" s="1">
        <v>0</v>
      </c>
      <c r="I443" s="1" t="s">
        <v>1236</v>
      </c>
      <c r="J443" s="1">
        <v>20</v>
      </c>
      <c r="K443" s="1"/>
      <c r="L443" s="1"/>
      <c r="M443" s="1"/>
      <c r="N443" s="1"/>
      <c r="O443" s="1"/>
      <c r="P443" s="1"/>
      <c r="Q443" s="1"/>
      <c r="R443" s="1"/>
      <c r="S443" s="1">
        <v>20</v>
      </c>
      <c r="T443" s="1">
        <v>20</v>
      </c>
      <c r="U443" s="3">
        <v>20</v>
      </c>
      <c r="V443" s="4">
        <f t="shared" si="12"/>
        <v>0</v>
      </c>
      <c r="W443" s="2">
        <f>VLOOKUP(D443,'DSD_2024-25'!C:H,6,FALSE)</f>
        <v>20</v>
      </c>
      <c r="X443" s="3"/>
      <c r="Y443" s="1" t="s">
        <v>1497</v>
      </c>
      <c r="Z443" s="1"/>
      <c r="AA443" s="1"/>
      <c r="AB443" s="3"/>
      <c r="AC443" s="4" t="str">
        <f t="shared" si="13"/>
        <v>---</v>
      </c>
      <c r="AD443" s="3"/>
    </row>
    <row r="444" spans="1:30">
      <c r="A444" t="s">
        <v>1206</v>
      </c>
      <c r="D444" t="s">
        <v>1237</v>
      </c>
      <c r="E444" t="s">
        <v>1275</v>
      </c>
      <c r="F444">
        <v>0</v>
      </c>
      <c r="G444">
        <v>0</v>
      </c>
      <c r="H444">
        <v>4</v>
      </c>
      <c r="I444" t="s">
        <v>1238</v>
      </c>
      <c r="J444">
        <v>24</v>
      </c>
      <c r="S444">
        <v>24</v>
      </c>
      <c r="T444">
        <v>24</v>
      </c>
      <c r="U444" s="3">
        <v>24</v>
      </c>
      <c r="V444" s="2">
        <f t="shared" si="12"/>
        <v>0</v>
      </c>
      <c r="W444" s="2">
        <f>VLOOKUP(D444,'DSD_2024-25'!C:H,6,FALSE)</f>
        <v>24</v>
      </c>
      <c r="X444" s="3"/>
      <c r="Y444" t="s">
        <v>1493</v>
      </c>
      <c r="AB444" s="3"/>
      <c r="AC444" s="2" t="str">
        <f t="shared" si="13"/>
        <v>---</v>
      </c>
      <c r="AD444" s="3"/>
    </row>
    <row r="445" spans="1:30">
      <c r="A445" s="1" t="s">
        <v>1206</v>
      </c>
      <c r="B445" s="1"/>
      <c r="C445" s="1"/>
      <c r="D445" s="1" t="s">
        <v>1239</v>
      </c>
      <c r="E445" s="1" t="s">
        <v>1275</v>
      </c>
      <c r="F445" s="1">
        <v>0</v>
      </c>
      <c r="G445" s="1">
        <v>0</v>
      </c>
      <c r="H445" s="1">
        <v>9</v>
      </c>
      <c r="I445" s="1" t="s">
        <v>1240</v>
      </c>
      <c r="J445" s="1">
        <v>252</v>
      </c>
      <c r="K445" s="1"/>
      <c r="L445" s="1"/>
      <c r="M445" s="1"/>
      <c r="N445" s="1"/>
      <c r="O445" s="1"/>
      <c r="P445" s="1"/>
      <c r="Q445" s="1"/>
      <c r="R445" s="1"/>
      <c r="S445" s="1">
        <v>252</v>
      </c>
      <c r="T445" s="1">
        <v>252</v>
      </c>
      <c r="U445" s="3">
        <v>252</v>
      </c>
      <c r="V445" s="4">
        <f t="shared" si="12"/>
        <v>0</v>
      </c>
      <c r="W445" s="2">
        <f>VLOOKUP(D445,'DSD_2024-25'!C:H,6,FALSE)</f>
        <v>252</v>
      </c>
      <c r="X445" s="9"/>
      <c r="Y445" s="1" t="s">
        <v>1498</v>
      </c>
      <c r="Z445" s="1"/>
      <c r="AA445" s="1" t="s">
        <v>863</v>
      </c>
      <c r="AB445" s="3" t="s">
        <v>863</v>
      </c>
      <c r="AC445" s="4" t="str">
        <f t="shared" si="13"/>
        <v>---</v>
      </c>
      <c r="AD445" s="3"/>
    </row>
    <row r="446" spans="1:30">
      <c r="A446" t="s">
        <v>1206</v>
      </c>
      <c r="D446" t="s">
        <v>1241</v>
      </c>
      <c r="E446" t="s">
        <v>1275</v>
      </c>
      <c r="F446">
        <v>0</v>
      </c>
      <c r="G446">
        <v>0</v>
      </c>
      <c r="H446">
        <v>3</v>
      </c>
      <c r="I446" t="s">
        <v>1242</v>
      </c>
      <c r="J446">
        <v>20</v>
      </c>
      <c r="S446">
        <v>20</v>
      </c>
      <c r="T446">
        <v>20</v>
      </c>
      <c r="U446" s="3">
        <v>20</v>
      </c>
      <c r="V446" s="2">
        <f t="shared" si="12"/>
        <v>0</v>
      </c>
      <c r="W446" s="2">
        <f>VLOOKUP(D446,'DSD_2024-25'!C:H,6,FALSE)</f>
        <v>0</v>
      </c>
      <c r="X446" s="3"/>
      <c r="Y446" t="s">
        <v>1497</v>
      </c>
      <c r="AA446" t="s">
        <v>29</v>
      </c>
      <c r="AB446" s="3" t="s">
        <v>29</v>
      </c>
      <c r="AC446" s="2" t="str">
        <f t="shared" si="13"/>
        <v>---</v>
      </c>
      <c r="AD446" s="3"/>
    </row>
    <row r="447" spans="1:30">
      <c r="A447" s="1" t="s">
        <v>1203</v>
      </c>
      <c r="B447" s="1"/>
      <c r="C447" s="1"/>
      <c r="D447" s="1" t="s">
        <v>1243</v>
      </c>
      <c r="E447" s="1" t="s">
        <v>1275</v>
      </c>
      <c r="F447" s="1">
        <v>0</v>
      </c>
      <c r="G447" s="1">
        <v>0</v>
      </c>
      <c r="H447" s="1">
        <v>0</v>
      </c>
      <c r="I447" s="1" t="s">
        <v>1244</v>
      </c>
      <c r="J447" s="1">
        <v>18</v>
      </c>
      <c r="K447" s="1"/>
      <c r="L447" s="1"/>
      <c r="M447" s="1"/>
      <c r="N447" s="1"/>
      <c r="O447" s="1"/>
      <c r="P447" s="1"/>
      <c r="Q447" s="1"/>
      <c r="R447" s="1"/>
      <c r="S447" s="1">
        <v>18</v>
      </c>
      <c r="T447" s="1">
        <v>18</v>
      </c>
      <c r="U447" s="3">
        <v>18</v>
      </c>
      <c r="V447" s="4">
        <f t="shared" si="12"/>
        <v>0</v>
      </c>
      <c r="W447" s="2">
        <f>VLOOKUP(D447,'DSD_2024-25'!C:H,6,FALSE)</f>
        <v>18</v>
      </c>
      <c r="X447" s="3"/>
      <c r="Y447" s="1" t="s">
        <v>1493</v>
      </c>
      <c r="Z447" s="1"/>
      <c r="AA447" s="1"/>
      <c r="AB447" s="3"/>
      <c r="AC447" s="4" t="str">
        <f t="shared" si="13"/>
        <v>---</v>
      </c>
      <c r="AD447" s="3"/>
    </row>
    <row r="448" spans="1:30">
      <c r="A448" t="s">
        <v>1206</v>
      </c>
      <c r="D448" t="s">
        <v>1245</v>
      </c>
      <c r="E448" t="s">
        <v>1275</v>
      </c>
      <c r="F448">
        <v>0</v>
      </c>
      <c r="G448">
        <v>0</v>
      </c>
      <c r="H448">
        <v>3</v>
      </c>
      <c r="I448" t="s">
        <v>1246</v>
      </c>
      <c r="J448">
        <v>88</v>
      </c>
      <c r="S448">
        <v>88</v>
      </c>
      <c r="T448">
        <v>88</v>
      </c>
      <c r="U448" s="3">
        <v>88</v>
      </c>
      <c r="V448" s="2">
        <f t="shared" si="12"/>
        <v>0</v>
      </c>
      <c r="W448" s="2">
        <f>VLOOKUP(D448,'DSD_2024-25'!C:H,6,FALSE)</f>
        <v>88</v>
      </c>
      <c r="X448" s="3"/>
      <c r="Y448" t="s">
        <v>1499</v>
      </c>
      <c r="AB448" s="3"/>
      <c r="AC448" s="2" t="str">
        <f t="shared" si="13"/>
        <v>---</v>
      </c>
      <c r="AD448" s="3"/>
    </row>
    <row r="449" spans="1:30" ht="21.75" customHeight="1">
      <c r="A449" s="1" t="s">
        <v>1203</v>
      </c>
      <c r="B449" s="1"/>
      <c r="C449" s="1"/>
      <c r="D449" s="1" t="s">
        <v>1247</v>
      </c>
      <c r="E449" s="1" t="s">
        <v>1275</v>
      </c>
      <c r="F449" s="1">
        <v>0</v>
      </c>
      <c r="G449" s="1">
        <v>0</v>
      </c>
      <c r="H449" s="1">
        <v>0</v>
      </c>
      <c r="I449" s="1" t="s">
        <v>1248</v>
      </c>
      <c r="J449" s="1">
        <v>6</v>
      </c>
      <c r="K449" s="1"/>
      <c r="L449" s="1"/>
      <c r="M449" s="1"/>
      <c r="N449" s="1"/>
      <c r="O449" s="1"/>
      <c r="P449" s="1"/>
      <c r="Q449" s="1"/>
      <c r="R449" s="1"/>
      <c r="S449" s="1">
        <v>6</v>
      </c>
      <c r="T449" s="1">
        <v>6</v>
      </c>
      <c r="U449" s="3">
        <v>6</v>
      </c>
      <c r="V449" s="4">
        <f t="shared" si="12"/>
        <v>0</v>
      </c>
      <c r="W449" s="2">
        <f>VLOOKUP(D449,'DSD_2024-25'!C:H,6,FALSE)</f>
        <v>6</v>
      </c>
      <c r="X449" s="3"/>
      <c r="Y449" s="1" t="s">
        <v>1491</v>
      </c>
      <c r="Z449" s="1"/>
      <c r="AA449" s="1" t="s">
        <v>400</v>
      </c>
      <c r="AB449" s="3" t="s">
        <v>400</v>
      </c>
      <c r="AC449" s="4" t="str">
        <f t="shared" si="13"/>
        <v>---</v>
      </c>
      <c r="AD449" s="3"/>
    </row>
    <row r="450" spans="1:30">
      <c r="I450" s="23"/>
    </row>
  </sheetData>
  <sheetProtection algorithmName="SHA-512" hashValue="P1WyKSRrFnr0ejyDGNPqble1ZLEL6GWEhl731iAVD25hvWJ6b7dQdV+8ywtNDNBzOpxvflXGg5nGcqEj9hm/Dw==" saltValue="HLeXfAciRdIVoQBCrUPesg==" spinCount="100000" sheet="1" formatCells="0" formatColumns="0" formatRows="0" sort="0" autoFilter="0"/>
  <autoFilter ref="A1:AD449" xr:uid="{00000000-0009-0000-0000-000001000000}"/>
  <pageMargins left="0.75" right="0.75" top="1" bottom="1" header="0.5" footer="0.5"/>
  <legacyDrawing r:id="rId1"/>
  <extLst>
    <ext xmlns:x14="http://schemas.microsoft.com/office/spreadsheetml/2009/9/main" uri="{CCE6A557-97BC-4b89-ADB6-D9C93CAAB3DF}">
      <x14:dataValidations xmlns:xm="http://schemas.microsoft.com/office/excel/2006/main" count="1">
        <x14:dataValidation type="list" showInputMessage="1" showErrorMessage="1" xr:uid="{00000000-0002-0000-0100-000000000000}">
          <x14:formula1>
            <xm:f>RH!$B$2:$B$320</xm:f>
          </x14:formula1>
          <xm:sqref>AB2:AB449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3"/>
  <sheetViews>
    <sheetView workbookViewId="0"/>
  </sheetViews>
  <sheetFormatPr defaultRowHeight="15"/>
  <cols>
    <col min="1" max="3" width="30" customWidth="1"/>
  </cols>
  <sheetData>
    <row r="1" spans="1:3">
      <c r="A1" s="1" t="s">
        <v>1500</v>
      </c>
      <c r="B1" s="1" t="s">
        <v>1501</v>
      </c>
      <c r="C1" s="1" t="s">
        <v>1502</v>
      </c>
    </row>
    <row r="2" spans="1:3">
      <c r="A2" t="s">
        <v>0</v>
      </c>
      <c r="B2" t="s">
        <v>1503</v>
      </c>
      <c r="C2" t="s">
        <v>1504</v>
      </c>
    </row>
    <row r="3" spans="1:3">
      <c r="A3" s="1"/>
      <c r="B3" s="1" t="s">
        <v>16</v>
      </c>
      <c r="C3" s="1" t="s">
        <v>1505</v>
      </c>
    </row>
    <row r="4" spans="1:3">
      <c r="B4" t="s">
        <v>8</v>
      </c>
      <c r="C4" t="s">
        <v>1506</v>
      </c>
    </row>
    <row r="5" spans="1:3">
      <c r="A5" s="1"/>
      <c r="B5" s="1" t="s">
        <v>1206</v>
      </c>
      <c r="C5" s="1" t="s">
        <v>1507</v>
      </c>
    </row>
    <row r="6" spans="1:3">
      <c r="B6" t="s">
        <v>1203</v>
      </c>
      <c r="C6" t="s">
        <v>1507</v>
      </c>
    </row>
    <row r="7" spans="1:3">
      <c r="A7" s="1" t="s">
        <v>1249</v>
      </c>
      <c r="B7" s="1" t="s">
        <v>1508</v>
      </c>
      <c r="C7" s="1"/>
    </row>
    <row r="8" spans="1:3">
      <c r="A8" t="s">
        <v>1250</v>
      </c>
      <c r="B8" t="s">
        <v>1509</v>
      </c>
    </row>
    <row r="9" spans="1:3">
      <c r="A9" s="1" t="s">
        <v>1</v>
      </c>
      <c r="B9" s="1" t="s">
        <v>1510</v>
      </c>
      <c r="C9" s="1"/>
    </row>
    <row r="10" spans="1:3">
      <c r="A10" t="s">
        <v>4</v>
      </c>
      <c r="B10" t="s">
        <v>1511</v>
      </c>
    </row>
    <row r="11" spans="1:3">
      <c r="A11" s="1" t="s">
        <v>1512</v>
      </c>
      <c r="B11" s="1" t="s">
        <v>1275</v>
      </c>
      <c r="C11" s="1" t="s">
        <v>1513</v>
      </c>
    </row>
    <row r="12" spans="1:3">
      <c r="B12" t="s">
        <v>1514</v>
      </c>
      <c r="C12" t="s">
        <v>1515</v>
      </c>
    </row>
    <row r="13" spans="1:3">
      <c r="A13" s="1" t="s">
        <v>1516</v>
      </c>
      <c r="B13" s="1" t="s">
        <v>1517</v>
      </c>
      <c r="C13" s="1"/>
    </row>
    <row r="14" spans="1:3">
      <c r="A14" t="s">
        <v>2</v>
      </c>
      <c r="B14">
        <v>0</v>
      </c>
      <c r="C14" t="s">
        <v>1518</v>
      </c>
    </row>
    <row r="15" spans="1:3">
      <c r="A15" s="1"/>
      <c r="B15" s="1">
        <v>1</v>
      </c>
      <c r="C15" s="1" t="s">
        <v>1519</v>
      </c>
    </row>
    <row r="16" spans="1:3">
      <c r="B16">
        <v>2</v>
      </c>
      <c r="C16" t="s">
        <v>1520</v>
      </c>
    </row>
    <row r="17" spans="1:3">
      <c r="A17" s="1"/>
      <c r="B17" s="1">
        <v>3</v>
      </c>
      <c r="C17" s="1" t="s">
        <v>1521</v>
      </c>
    </row>
    <row r="18" spans="1:3">
      <c r="B18" t="s">
        <v>21</v>
      </c>
      <c r="C18" t="s">
        <v>1522</v>
      </c>
    </row>
    <row r="19" spans="1:3">
      <c r="A19" s="1" t="s">
        <v>3</v>
      </c>
      <c r="B19" s="1">
        <v>0</v>
      </c>
      <c r="C19" s="1" t="s">
        <v>1523</v>
      </c>
    </row>
    <row r="20" spans="1:3">
      <c r="B20">
        <v>1</v>
      </c>
      <c r="C20" t="s">
        <v>1524</v>
      </c>
    </row>
    <row r="21" spans="1:3">
      <c r="A21" s="1"/>
      <c r="B21" s="1">
        <v>2</v>
      </c>
      <c r="C21" s="1" t="s">
        <v>1525</v>
      </c>
    </row>
    <row r="22" spans="1:3">
      <c r="B22" t="s">
        <v>21</v>
      </c>
      <c r="C22" t="s">
        <v>1526</v>
      </c>
    </row>
    <row r="23" spans="1:3">
      <c r="A23" s="1"/>
      <c r="B23" s="1" t="s">
        <v>383</v>
      </c>
      <c r="C23" s="1" t="s">
        <v>1527</v>
      </c>
    </row>
    <row r="24" spans="1:3">
      <c r="A24" t="s">
        <v>1253</v>
      </c>
      <c r="B24" t="s">
        <v>1528</v>
      </c>
    </row>
    <row r="25" spans="1:3">
      <c r="A25" s="1" t="s">
        <v>1254</v>
      </c>
      <c r="B25" s="1" t="s">
        <v>1529</v>
      </c>
      <c r="C25" s="1"/>
    </row>
    <row r="26" spans="1:3">
      <c r="A26" t="s">
        <v>1255</v>
      </c>
      <c r="B26" t="s">
        <v>1530</v>
      </c>
    </row>
    <row r="27" spans="1:3">
      <c r="A27" s="1" t="s">
        <v>1256</v>
      </c>
      <c r="B27" s="1" t="s">
        <v>1531</v>
      </c>
      <c r="C27" s="1"/>
    </row>
    <row r="28" spans="1:3">
      <c r="A28" t="s">
        <v>1257</v>
      </c>
      <c r="B28" t="s">
        <v>1532</v>
      </c>
    </row>
    <row r="29" spans="1:3">
      <c r="A29" s="1" t="s">
        <v>1258</v>
      </c>
      <c r="B29" s="1" t="s">
        <v>1533</v>
      </c>
      <c r="C29" s="1"/>
    </row>
    <row r="30" spans="1:3">
      <c r="A30" t="s">
        <v>1259</v>
      </c>
      <c r="B30" t="s">
        <v>1534</v>
      </c>
    </row>
    <row r="31" spans="1:3">
      <c r="A31" s="1" t="s">
        <v>1260</v>
      </c>
      <c r="B31" s="1" t="s">
        <v>1535</v>
      </c>
      <c r="C31" s="1"/>
    </row>
    <row r="32" spans="1:3">
      <c r="A32" t="s">
        <v>1261</v>
      </c>
      <c r="B32" t="s">
        <v>1536</v>
      </c>
    </row>
    <row r="33" spans="1:3">
      <c r="A33" s="1" t="s">
        <v>1262</v>
      </c>
      <c r="B33" s="1" t="s">
        <v>1537</v>
      </c>
      <c r="C33" s="1"/>
    </row>
    <row r="34" spans="1:3">
      <c r="A34" t="s">
        <v>1252</v>
      </c>
      <c r="B34" t="s">
        <v>1538</v>
      </c>
    </row>
    <row r="35" spans="1:3">
      <c r="A35" s="1" t="s">
        <v>1251</v>
      </c>
      <c r="B35" s="1" t="s">
        <v>1275</v>
      </c>
      <c r="C35" s="1" t="s">
        <v>1539</v>
      </c>
    </row>
    <row r="36" spans="1:3">
      <c r="B36" t="s">
        <v>1305</v>
      </c>
      <c r="C36" t="s">
        <v>1540</v>
      </c>
    </row>
    <row r="37" spans="1:3">
      <c r="A37" s="1"/>
      <c r="B37" s="1" t="s">
        <v>1463</v>
      </c>
      <c r="C37" s="1" t="s">
        <v>1541</v>
      </c>
    </row>
    <row r="38" spans="1:3">
      <c r="A38" t="s">
        <v>1542</v>
      </c>
      <c r="B38" t="s">
        <v>1543</v>
      </c>
    </row>
    <row r="39" spans="1:3">
      <c r="A39" s="1" t="s">
        <v>1544</v>
      </c>
      <c r="B39" s="1" t="s">
        <v>1545</v>
      </c>
      <c r="C39" s="1"/>
    </row>
    <row r="40" spans="1:3">
      <c r="A40" t="s">
        <v>1271</v>
      </c>
      <c r="B40" t="s">
        <v>1546</v>
      </c>
    </row>
    <row r="41" spans="1:3">
      <c r="A41" s="1" t="s">
        <v>1273</v>
      </c>
      <c r="B41" s="1" t="s">
        <v>1547</v>
      </c>
      <c r="C41" s="1"/>
    </row>
    <row r="42" spans="1:3">
      <c r="A42" t="s">
        <v>1264</v>
      </c>
      <c r="B42" t="s">
        <v>1548</v>
      </c>
    </row>
    <row r="43" spans="1:3">
      <c r="A43" s="1" t="s">
        <v>1267</v>
      </c>
      <c r="B43" s="1" t="s">
        <v>1549</v>
      </c>
      <c r="C43" s="1"/>
    </row>
  </sheetData>
  <sheetProtection sheet="1" formatCells="0" formatColumns="0" formatRows="0" sort="0" autoFilter="0"/>
  <pageMargins left="0.75" right="0.75" top="1" bottom="1" header="0.5" footer="0.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L321"/>
  <sheetViews>
    <sheetView workbookViewId="0">
      <pane ySplit="1" topLeftCell="A186" activePane="bottomLeft" state="frozen"/>
      <selection pane="bottomLeft" activeCell="F326" sqref="F326"/>
    </sheetView>
  </sheetViews>
  <sheetFormatPr defaultColWidth="9.140625" defaultRowHeight="15"/>
  <cols>
    <col min="1" max="1" width="9" customWidth="1"/>
    <col min="2" max="2" width="48" customWidth="1"/>
    <col min="3" max="3" width="7.85546875" customWidth="1"/>
    <col min="4" max="4" width="34.28515625" customWidth="1"/>
    <col min="5" max="5" width="5" customWidth="1"/>
    <col min="6" max="6" width="22.140625" customWidth="1"/>
    <col min="7" max="7" width="17.140625" customWidth="1"/>
    <col min="8" max="8" width="11.5703125" customWidth="1"/>
    <col min="9" max="9" width="9.140625" customWidth="1"/>
    <col min="10" max="10" width="7.28515625" customWidth="1"/>
    <col min="11" max="11" width="9.140625" customWidth="1"/>
    <col min="12" max="12" width="16.7109375" customWidth="1"/>
  </cols>
  <sheetData>
    <row r="1" spans="1:12">
      <c r="A1" s="1" t="s">
        <v>1550</v>
      </c>
      <c r="B1" s="1" t="s">
        <v>1551</v>
      </c>
      <c r="C1" s="1" t="s">
        <v>1552</v>
      </c>
      <c r="D1" s="1" t="s">
        <v>1553</v>
      </c>
      <c r="E1" s="1" t="s">
        <v>1554</v>
      </c>
      <c r="F1" s="1" t="s">
        <v>1555</v>
      </c>
      <c r="G1" s="1" t="s">
        <v>1556</v>
      </c>
      <c r="H1" s="1" t="s">
        <v>1557</v>
      </c>
      <c r="I1" s="1" t="s">
        <v>1558</v>
      </c>
      <c r="J1" s="1" t="s">
        <v>1559</v>
      </c>
      <c r="K1" s="1" t="s">
        <v>1560</v>
      </c>
      <c r="L1" s="1" t="s">
        <v>1561</v>
      </c>
    </row>
    <row r="2" spans="1:12" hidden="1">
      <c r="B2" t="s">
        <v>1289</v>
      </c>
      <c r="I2" s="2">
        <f>SUMIF('DSD_2024-25'!G2:G7668,RH!B2,'DSD_2024-25'!H2:H7668)</f>
        <v>0</v>
      </c>
      <c r="J2" s="2">
        <f>SUMIF(Servico_externo!Q:Q,RH!B2,Servico_externo!R:R)</f>
        <v>0</v>
      </c>
      <c r="K2" s="2">
        <f t="shared" ref="K2:K65" si="0">ROUND((I2+J2)/28,2)</f>
        <v>0</v>
      </c>
      <c r="L2" s="2">
        <f>SUMIF('DSD_2024-25'!G7670:G8065,RH!B2,'DSD_2024-25'!H7670:H8065)</f>
        <v>0</v>
      </c>
    </row>
    <row r="3" spans="1:12" hidden="1">
      <c r="A3" s="1"/>
      <c r="B3" s="1" t="s">
        <v>48</v>
      </c>
      <c r="C3" s="1"/>
      <c r="D3" s="1"/>
      <c r="E3" s="1"/>
      <c r="F3" s="1"/>
      <c r="G3" s="1" t="s">
        <v>1562</v>
      </c>
      <c r="H3" s="1" t="s">
        <v>1563</v>
      </c>
      <c r="I3" s="4">
        <f>SUMIF('DSD_2024-25'!G2:G7668,RH!B3,'DSD_2024-25'!H2:H7668)</f>
        <v>635</v>
      </c>
      <c r="J3" s="4">
        <f>SUMIF(Servico_externo!Q:Q,RH!B3,Servico_externo!R:R)</f>
        <v>0</v>
      </c>
      <c r="K3" s="4">
        <f t="shared" si="0"/>
        <v>22.68</v>
      </c>
      <c r="L3" s="4">
        <f>SUMIF('DSD_2024-25'!G7670:G8065,RH!B3,'DSD_2024-25'!H7670:H8065)</f>
        <v>0</v>
      </c>
    </row>
    <row r="4" spans="1:12" hidden="1">
      <c r="A4" t="s">
        <v>1564</v>
      </c>
      <c r="B4" t="s">
        <v>68</v>
      </c>
      <c r="C4" t="s">
        <v>1565</v>
      </c>
      <c r="D4" t="s">
        <v>1566</v>
      </c>
      <c r="E4">
        <v>1</v>
      </c>
      <c r="F4" t="s">
        <v>1567</v>
      </c>
      <c r="G4" t="s">
        <v>1562</v>
      </c>
      <c r="H4" t="s">
        <v>1568</v>
      </c>
      <c r="I4" s="2">
        <f>SUMIF('DSD_2024-25'!G2:G7668,RH!B4,'DSD_2024-25'!H2:H7668)</f>
        <v>175</v>
      </c>
      <c r="J4" s="2">
        <f>SUMIF(Servico_externo!Q:Q,RH!B4,Servico_externo!R:R)</f>
        <v>0</v>
      </c>
      <c r="K4" s="2">
        <f t="shared" si="0"/>
        <v>6.25</v>
      </c>
      <c r="L4" s="2">
        <f>SUMIF('DSD_2024-25'!G7670:G8065,RH!B4,'DSD_2024-25'!H7670:H8065)</f>
        <v>0</v>
      </c>
    </row>
    <row r="5" spans="1:12" hidden="1">
      <c r="A5" s="1" t="s">
        <v>1569</v>
      </c>
      <c r="B5" s="1" t="s">
        <v>63</v>
      </c>
      <c r="C5" s="1" t="s">
        <v>1565</v>
      </c>
      <c r="D5" s="1" t="s">
        <v>1566</v>
      </c>
      <c r="E5" s="1">
        <v>1</v>
      </c>
      <c r="F5" s="1" t="s">
        <v>1567</v>
      </c>
      <c r="G5" s="1" t="s">
        <v>1562</v>
      </c>
      <c r="H5" s="1" t="s">
        <v>1568</v>
      </c>
      <c r="I5" s="4">
        <f>SUMIF('DSD_2024-25'!G2:G7668,RH!B5,'DSD_2024-25'!H2:H7668)</f>
        <v>210</v>
      </c>
      <c r="J5" s="4">
        <f>SUMIF(Servico_externo!Q:Q,RH!B5,Servico_externo!R:R)</f>
        <v>0</v>
      </c>
      <c r="K5" s="4">
        <f t="shared" si="0"/>
        <v>7.5</v>
      </c>
      <c r="L5" s="4">
        <f>SUMIF('DSD_2024-25'!G7670:G8065,RH!B5,'DSD_2024-25'!H7670:H8065)</f>
        <v>0</v>
      </c>
    </row>
    <row r="6" spans="1:12" hidden="1">
      <c r="A6" t="s">
        <v>1570</v>
      </c>
      <c r="B6" t="s">
        <v>228</v>
      </c>
      <c r="C6" t="s">
        <v>1565</v>
      </c>
      <c r="D6" t="s">
        <v>1566</v>
      </c>
      <c r="E6">
        <v>1</v>
      </c>
      <c r="F6" t="s">
        <v>1567</v>
      </c>
      <c r="G6" t="s">
        <v>1562</v>
      </c>
      <c r="H6" t="s">
        <v>1568</v>
      </c>
      <c r="I6" s="2">
        <f>SUMIF('DSD_2024-25'!G2:G7668,RH!B6,'DSD_2024-25'!H2:H7668)</f>
        <v>185.5</v>
      </c>
      <c r="J6" s="2">
        <f>SUMIF(Servico_externo!Q:Q,RH!B6,Servico_externo!R:R)</f>
        <v>0</v>
      </c>
      <c r="K6" s="2">
        <f t="shared" si="0"/>
        <v>6.63</v>
      </c>
      <c r="L6" s="2">
        <f>SUMIF('DSD_2024-25'!G7670:G8065,RH!B6,'DSD_2024-25'!H7670:H8065)</f>
        <v>0</v>
      </c>
    </row>
    <row r="7" spans="1:12" hidden="1">
      <c r="A7" s="1" t="s">
        <v>1571</v>
      </c>
      <c r="B7" s="1" t="s">
        <v>275</v>
      </c>
      <c r="C7" s="1" t="s">
        <v>1565</v>
      </c>
      <c r="D7" s="1" t="s">
        <v>1566</v>
      </c>
      <c r="E7" s="1">
        <v>1</v>
      </c>
      <c r="F7" s="1" t="s">
        <v>1567</v>
      </c>
      <c r="G7" s="1" t="s">
        <v>1562</v>
      </c>
      <c r="H7" s="1" t="s">
        <v>1568</v>
      </c>
      <c r="I7" s="4">
        <f>SUMIF('DSD_2024-25'!G2:G7668,RH!B7,'DSD_2024-25'!H2:H7668)</f>
        <v>55</v>
      </c>
      <c r="J7" s="4">
        <f>SUMIF(Servico_externo!Q:Q,RH!B7,Servico_externo!R:R)</f>
        <v>0</v>
      </c>
      <c r="K7" s="4">
        <f t="shared" si="0"/>
        <v>1.96</v>
      </c>
      <c r="L7" s="4">
        <f>SUMIF('DSD_2024-25'!G7670:G8065,RH!B7,'DSD_2024-25'!H7670:H8065)</f>
        <v>0</v>
      </c>
    </row>
    <row r="8" spans="1:12" hidden="1">
      <c r="A8" t="s">
        <v>1572</v>
      </c>
      <c r="B8" t="s">
        <v>751</v>
      </c>
      <c r="C8" t="s">
        <v>1565</v>
      </c>
      <c r="D8" t="s">
        <v>1566</v>
      </c>
      <c r="E8">
        <v>1</v>
      </c>
      <c r="F8" t="s">
        <v>1567</v>
      </c>
      <c r="G8" t="s">
        <v>1562</v>
      </c>
      <c r="H8" t="s">
        <v>1568</v>
      </c>
      <c r="I8" s="2">
        <f>SUMIF('DSD_2024-25'!G2:G7668,RH!B8,'DSD_2024-25'!H2:H7668)</f>
        <v>58</v>
      </c>
      <c r="J8" s="2">
        <f>SUMIF(Servico_externo!Q:Q,RH!B8,Servico_externo!R:R)</f>
        <v>0</v>
      </c>
      <c r="K8" s="2">
        <f t="shared" si="0"/>
        <v>2.0699999999999998</v>
      </c>
      <c r="L8" s="2">
        <f>SUMIF('DSD_2024-25'!G7670:G8065,RH!B8,'DSD_2024-25'!H7670:H8065)</f>
        <v>0</v>
      </c>
    </row>
    <row r="9" spans="1:12" hidden="1">
      <c r="A9" s="1" t="s">
        <v>1573</v>
      </c>
      <c r="B9" s="1" t="s">
        <v>471</v>
      </c>
      <c r="C9" s="1" t="s">
        <v>1565</v>
      </c>
      <c r="D9" s="1" t="s">
        <v>1566</v>
      </c>
      <c r="E9" s="1">
        <v>1</v>
      </c>
      <c r="F9" s="1" t="s">
        <v>1567</v>
      </c>
      <c r="G9" s="1" t="s">
        <v>1562</v>
      </c>
      <c r="H9" s="1" t="s">
        <v>1574</v>
      </c>
      <c r="I9" s="4">
        <f>SUMIF('DSD_2024-25'!G2:G7668,RH!B9,'DSD_2024-25'!H2:H7668)</f>
        <v>94</v>
      </c>
      <c r="J9" s="4">
        <f>SUMIF(Servico_externo!Q:Q,RH!B9,Servico_externo!R:R)</f>
        <v>0</v>
      </c>
      <c r="K9" s="4">
        <f t="shared" si="0"/>
        <v>3.36</v>
      </c>
      <c r="L9" s="4">
        <f>SUMIF('DSD_2024-25'!G7670:G8065,RH!B9,'DSD_2024-25'!H7670:H8065)</f>
        <v>0</v>
      </c>
    </row>
    <row r="10" spans="1:12" hidden="1">
      <c r="A10" t="s">
        <v>1575</v>
      </c>
      <c r="B10" t="s">
        <v>783</v>
      </c>
      <c r="C10" t="s">
        <v>1565</v>
      </c>
      <c r="D10" t="s">
        <v>1566</v>
      </c>
      <c r="E10">
        <v>1</v>
      </c>
      <c r="F10" t="s">
        <v>1567</v>
      </c>
      <c r="G10" t="s">
        <v>1562</v>
      </c>
      <c r="H10" t="s">
        <v>1574</v>
      </c>
      <c r="I10" s="2">
        <f>SUMIF('DSD_2024-25'!G2:G7668,RH!B10,'DSD_2024-25'!H2:H7668)</f>
        <v>147</v>
      </c>
      <c r="J10" s="2">
        <f>SUMIF(Servico_externo!Q:Q,RH!B10,Servico_externo!R:R)</f>
        <v>0</v>
      </c>
      <c r="K10" s="2">
        <f t="shared" si="0"/>
        <v>5.25</v>
      </c>
      <c r="L10" s="2">
        <f>SUMIF('DSD_2024-25'!G7670:G8065,RH!B10,'DSD_2024-25'!H7670:H8065)</f>
        <v>0</v>
      </c>
    </row>
    <row r="11" spans="1:12" hidden="1">
      <c r="A11" s="1">
        <v>26239</v>
      </c>
      <c r="B11" s="1" t="s">
        <v>1576</v>
      </c>
      <c r="C11" s="1" t="s">
        <v>1577</v>
      </c>
      <c r="D11" s="1" t="s">
        <v>1578</v>
      </c>
      <c r="E11" s="1"/>
      <c r="F11" s="1"/>
      <c r="G11" s="5">
        <v>45948</v>
      </c>
      <c r="H11" s="1"/>
      <c r="I11" s="4">
        <f>SUMIF('DSD_2024-25'!G2:G7668,RH!B11,'DSD_2024-25'!H2:H7668)</f>
        <v>0</v>
      </c>
      <c r="J11" s="4">
        <f>SUMIF(Servico_externo!Q:Q,RH!B11,Servico_externo!R:R)</f>
        <v>0</v>
      </c>
      <c r="K11" s="4">
        <f t="shared" si="0"/>
        <v>0</v>
      </c>
      <c r="L11" s="4">
        <f>SUMIF('DSD_2024-25'!G7670:G8065,RH!B11,'DSD_2024-25'!H7670:H8065)</f>
        <v>0</v>
      </c>
    </row>
    <row r="12" spans="1:12" hidden="1">
      <c r="A12">
        <v>27641</v>
      </c>
      <c r="B12" t="s">
        <v>1579</v>
      </c>
      <c r="C12" t="s">
        <v>1577</v>
      </c>
      <c r="D12" t="s">
        <v>1578</v>
      </c>
      <c r="G12" s="6">
        <v>46699</v>
      </c>
      <c r="I12" s="2">
        <f>SUMIF('DSD_2024-25'!G2:G7668,RH!B12,'DSD_2024-25'!H2:H7668)</f>
        <v>0</v>
      </c>
      <c r="J12" s="2">
        <f>SUMIF(Servico_externo!Q:Q,RH!B12,Servico_externo!R:R)</f>
        <v>0</v>
      </c>
      <c r="K12" s="2">
        <f t="shared" si="0"/>
        <v>0</v>
      </c>
      <c r="L12" s="2">
        <f>SUMIF('DSD_2024-25'!G7670:G8065,RH!B12,'DSD_2024-25'!H7670:H8065)</f>
        <v>0</v>
      </c>
    </row>
    <row r="13" spans="1:12" hidden="1">
      <c r="A13" s="1">
        <v>7500823</v>
      </c>
      <c r="B13" s="1" t="s">
        <v>1580</v>
      </c>
      <c r="C13" s="1" t="s">
        <v>1581</v>
      </c>
      <c r="D13" s="1" t="s">
        <v>1582</v>
      </c>
      <c r="E13" s="1">
        <v>1</v>
      </c>
      <c r="F13" s="1" t="s">
        <v>1583</v>
      </c>
      <c r="G13" s="5">
        <v>45626</v>
      </c>
      <c r="H13" s="1"/>
      <c r="I13" s="4">
        <f>SUMIF('DSD_2024-25'!G2:G7668,RH!B13,'DSD_2024-25'!H2:H7668)</f>
        <v>0</v>
      </c>
      <c r="J13" s="4">
        <f>SUMIF(Servico_externo!Q:Q,RH!B13,Servico_externo!R:R)</f>
        <v>0</v>
      </c>
      <c r="K13" s="4">
        <f t="shared" si="0"/>
        <v>0</v>
      </c>
      <c r="L13" s="4">
        <f>SUMIF('DSD_2024-25'!G7670:G8065,RH!B13,'DSD_2024-25'!H7670:H8065)</f>
        <v>0</v>
      </c>
    </row>
    <row r="14" spans="1:12" hidden="1">
      <c r="A14">
        <v>26453</v>
      </c>
      <c r="B14" t="s">
        <v>1584</v>
      </c>
      <c r="C14" t="s">
        <v>1577</v>
      </c>
      <c r="D14" t="s">
        <v>1578</v>
      </c>
      <c r="G14" s="6">
        <v>46267</v>
      </c>
      <c r="I14" s="2">
        <f>SUMIF('DSD_2024-25'!G2:G7668,RH!B14,'DSD_2024-25'!H2:H7668)</f>
        <v>0</v>
      </c>
      <c r="J14" s="2">
        <f>SUMIF(Servico_externo!Q:Q,RH!B14,Servico_externo!R:R)</f>
        <v>0</v>
      </c>
      <c r="K14" s="2">
        <f t="shared" si="0"/>
        <v>0</v>
      </c>
      <c r="L14" s="2">
        <f>SUMIF('DSD_2024-25'!G7670:G8065,RH!B14,'DSD_2024-25'!H7670:H8065)</f>
        <v>0</v>
      </c>
    </row>
    <row r="15" spans="1:12" hidden="1">
      <c r="A15" s="1">
        <v>7500921</v>
      </c>
      <c r="B15" s="1" t="s">
        <v>1585</v>
      </c>
      <c r="C15" s="1" t="s">
        <v>1586</v>
      </c>
      <c r="D15" s="1" t="s">
        <v>1587</v>
      </c>
      <c r="E15" s="1"/>
      <c r="F15" s="1"/>
      <c r="G15" s="5">
        <v>45565</v>
      </c>
      <c r="H15" s="1"/>
      <c r="I15" s="4">
        <f>SUMIF('DSD_2024-25'!G2:G7668,RH!B15,'DSD_2024-25'!H2:H7668)</f>
        <v>0</v>
      </c>
      <c r="J15" s="4">
        <f>SUMIF(Servico_externo!Q:Q,RH!B15,Servico_externo!R:R)</f>
        <v>0</v>
      </c>
      <c r="K15" s="4">
        <f t="shared" si="0"/>
        <v>0</v>
      </c>
      <c r="L15" s="4">
        <f>SUMIF('DSD_2024-25'!G7670:G8065,RH!B15,'DSD_2024-25'!H7670:H8065)</f>
        <v>0</v>
      </c>
    </row>
    <row r="16" spans="1:12" hidden="1">
      <c r="A16">
        <v>25718</v>
      </c>
      <c r="B16" t="s">
        <v>1588</v>
      </c>
      <c r="C16" t="s">
        <v>1577</v>
      </c>
      <c r="D16" t="s">
        <v>1578</v>
      </c>
      <c r="G16" s="6">
        <v>45689</v>
      </c>
      <c r="I16" s="2">
        <f>SUMIF('DSD_2024-25'!G2:G7668,RH!B16,'DSD_2024-25'!H2:H7668)</f>
        <v>0</v>
      </c>
      <c r="J16" s="2">
        <f>SUMIF(Servico_externo!Q:Q,RH!B16,Servico_externo!R:R)</f>
        <v>0</v>
      </c>
      <c r="K16" s="2">
        <f t="shared" si="0"/>
        <v>0</v>
      </c>
      <c r="L16" s="2">
        <f>SUMIF('DSD_2024-25'!G7670:G8065,RH!B16,'DSD_2024-25'!H7670:H8065)</f>
        <v>0</v>
      </c>
    </row>
    <row r="17" spans="1:12" hidden="1">
      <c r="A17" s="1">
        <v>27600</v>
      </c>
      <c r="B17" s="1" t="s">
        <v>1589</v>
      </c>
      <c r="C17" s="1" t="s">
        <v>1577</v>
      </c>
      <c r="D17" s="1" t="s">
        <v>1578</v>
      </c>
      <c r="E17" s="1"/>
      <c r="F17" s="1"/>
      <c r="G17" s="5">
        <v>46669</v>
      </c>
      <c r="H17" s="1"/>
      <c r="I17" s="4">
        <f>SUMIF('DSD_2024-25'!G2:G7668,RH!B17,'DSD_2024-25'!H2:H7668)</f>
        <v>0</v>
      </c>
      <c r="J17" s="4">
        <f>SUMIF(Servico_externo!Q:Q,RH!B17,Servico_externo!R:R)</f>
        <v>0</v>
      </c>
      <c r="K17" s="4">
        <f t="shared" si="0"/>
        <v>0</v>
      </c>
      <c r="L17" s="4">
        <f>SUMIF('DSD_2024-25'!G7670:G8065,RH!B17,'DSD_2024-25'!H7670:H8065)</f>
        <v>0</v>
      </c>
    </row>
    <row r="18" spans="1:12" hidden="1">
      <c r="A18">
        <v>25643</v>
      </c>
      <c r="B18" t="s">
        <v>1590</v>
      </c>
      <c r="C18" t="s">
        <v>1577</v>
      </c>
      <c r="D18" t="s">
        <v>1578</v>
      </c>
      <c r="G18" s="6">
        <v>45565</v>
      </c>
      <c r="I18" s="2">
        <f>SUMIF('DSD_2024-25'!G2:G7668,RH!B18,'DSD_2024-25'!H2:H7668)</f>
        <v>0</v>
      </c>
      <c r="J18" s="2">
        <f>SUMIF(Servico_externo!Q:Q,RH!B18,Servico_externo!R:R)</f>
        <v>0</v>
      </c>
      <c r="K18" s="2">
        <f t="shared" si="0"/>
        <v>0</v>
      </c>
      <c r="L18" s="2">
        <f>SUMIF('DSD_2024-25'!G7670:G8065,RH!B18,'DSD_2024-25'!H7670:H8065)</f>
        <v>0</v>
      </c>
    </row>
    <row r="19" spans="1:12" hidden="1">
      <c r="A19" s="1">
        <v>28326</v>
      </c>
      <c r="B19" s="1" t="s">
        <v>1591</v>
      </c>
      <c r="C19" s="1" t="s">
        <v>1577</v>
      </c>
      <c r="D19" s="1" t="s">
        <v>1578</v>
      </c>
      <c r="E19" s="1"/>
      <c r="F19" s="1"/>
      <c r="G19" s="5">
        <v>47079</v>
      </c>
      <c r="H19" s="1"/>
      <c r="I19" s="4">
        <f>SUMIF('DSD_2024-25'!G2:G7668,RH!B19,'DSD_2024-25'!H2:H7668)</f>
        <v>0</v>
      </c>
      <c r="J19" s="4">
        <f>SUMIF(Servico_externo!Q:Q,RH!B19,Servico_externo!R:R)</f>
        <v>0</v>
      </c>
      <c r="K19" s="4">
        <f t="shared" si="0"/>
        <v>0</v>
      </c>
      <c r="L19" s="4">
        <f>SUMIF('DSD_2024-25'!G7670:G8065,RH!B19,'DSD_2024-25'!H7670:H8065)</f>
        <v>0</v>
      </c>
    </row>
    <row r="20" spans="1:12" hidden="1">
      <c r="A20">
        <v>26916</v>
      </c>
      <c r="B20" t="s">
        <v>1592</v>
      </c>
      <c r="C20" t="s">
        <v>1577</v>
      </c>
      <c r="D20" t="s">
        <v>1578</v>
      </c>
      <c r="G20" s="6">
        <v>46349</v>
      </c>
      <c r="I20" s="2">
        <f>SUMIF('DSD_2024-25'!G2:G7668,RH!B20,'DSD_2024-25'!H2:H7668)</f>
        <v>0</v>
      </c>
      <c r="J20" s="2">
        <f>SUMIF(Servico_externo!Q:Q,RH!B20,Servico_externo!R:R)</f>
        <v>0</v>
      </c>
      <c r="K20" s="2">
        <f t="shared" si="0"/>
        <v>0</v>
      </c>
      <c r="L20" s="2">
        <f>SUMIF('DSD_2024-25'!G7670:G8065,RH!B20,'DSD_2024-25'!H7670:H8065)</f>
        <v>0</v>
      </c>
    </row>
    <row r="21" spans="1:12" hidden="1">
      <c r="A21" s="1">
        <v>7500106</v>
      </c>
      <c r="B21" s="1" t="s">
        <v>23</v>
      </c>
      <c r="C21" s="1" t="s">
        <v>1565</v>
      </c>
      <c r="D21" s="1" t="s">
        <v>1566</v>
      </c>
      <c r="E21" s="1">
        <v>1</v>
      </c>
      <c r="F21" s="1" t="s">
        <v>1567</v>
      </c>
      <c r="G21" s="1" t="s">
        <v>1562</v>
      </c>
      <c r="H21" s="1"/>
      <c r="I21" s="4">
        <f>SUMIF('DSD_2024-25'!G2:G7668,RH!B21,'DSD_2024-25'!H2:H7668)</f>
        <v>236</v>
      </c>
      <c r="J21" s="4">
        <f>SUMIF(Servico_externo!Q:Q,RH!B21,Servico_externo!R:R)</f>
        <v>0</v>
      </c>
      <c r="K21" s="4">
        <f t="shared" si="0"/>
        <v>8.43</v>
      </c>
      <c r="L21" s="4">
        <f>SUMIF('DSD_2024-25'!G7670:G8065,RH!B21,'DSD_2024-25'!H7670:H8065)</f>
        <v>0</v>
      </c>
    </row>
    <row r="22" spans="1:12" hidden="1">
      <c r="A22">
        <v>7500334</v>
      </c>
      <c r="B22" t="s">
        <v>186</v>
      </c>
      <c r="C22" t="s">
        <v>1565</v>
      </c>
      <c r="D22" t="s">
        <v>1566</v>
      </c>
      <c r="E22">
        <v>1</v>
      </c>
      <c r="F22" t="s">
        <v>1593</v>
      </c>
      <c r="G22" t="s">
        <v>1562</v>
      </c>
      <c r="I22" s="2">
        <f>SUMIF('DSD_2024-25'!G2:G7668,RH!B22,'DSD_2024-25'!H2:H7668)</f>
        <v>102</v>
      </c>
      <c r="J22" s="2">
        <f>SUMIF(Servico_externo!Q:Q,RH!B22,Servico_externo!R:R)</f>
        <v>0</v>
      </c>
      <c r="K22" s="2">
        <f t="shared" si="0"/>
        <v>3.64</v>
      </c>
      <c r="L22" s="2">
        <f>SUMIF('DSD_2024-25'!G7670:G8065,RH!B22,'DSD_2024-25'!H7670:H8065)</f>
        <v>0</v>
      </c>
    </row>
    <row r="23" spans="1:12" hidden="1">
      <c r="A23" s="1">
        <v>7500275</v>
      </c>
      <c r="B23" s="1" t="s">
        <v>172</v>
      </c>
      <c r="C23" s="1" t="s">
        <v>1581</v>
      </c>
      <c r="D23" s="1" t="s">
        <v>1594</v>
      </c>
      <c r="E23" s="1">
        <v>1</v>
      </c>
      <c r="F23" s="1" t="s">
        <v>1567</v>
      </c>
      <c r="G23" s="1" t="s">
        <v>1562</v>
      </c>
      <c r="H23" s="1"/>
      <c r="I23" s="4">
        <f>SUMIF('DSD_2024-25'!G2:G7668,RH!B23,'DSD_2024-25'!H2:H7668)</f>
        <v>52.5</v>
      </c>
      <c r="J23" s="4">
        <f>SUMIF(Servico_externo!Q:Q,RH!B23,Servico_externo!R:R)</f>
        <v>3</v>
      </c>
      <c r="K23" s="4">
        <f t="shared" si="0"/>
        <v>1.98</v>
      </c>
      <c r="L23" s="4">
        <f>SUMIF('DSD_2024-25'!G7670:G8065,RH!B23,'DSD_2024-25'!H7670:H8065)</f>
        <v>0</v>
      </c>
    </row>
    <row r="24" spans="1:12" hidden="1">
      <c r="A24">
        <v>7500277</v>
      </c>
      <c r="B24" t="s">
        <v>718</v>
      </c>
      <c r="C24" t="s">
        <v>1581</v>
      </c>
      <c r="D24" t="s">
        <v>1595</v>
      </c>
      <c r="E24">
        <v>1</v>
      </c>
      <c r="F24" t="s">
        <v>1567</v>
      </c>
      <c r="G24" t="s">
        <v>1562</v>
      </c>
      <c r="I24" s="2">
        <f>SUMIF('DSD_2024-25'!G2:G7668,RH!B24,'DSD_2024-25'!H2:H7668)</f>
        <v>34</v>
      </c>
      <c r="J24" s="2">
        <f>SUMIF(Servico_externo!Q:Q,RH!B24,Servico_externo!R:R)</f>
        <v>0</v>
      </c>
      <c r="K24" s="2">
        <f t="shared" si="0"/>
        <v>1.21</v>
      </c>
      <c r="L24" s="2">
        <f>SUMIF('DSD_2024-25'!G7670:G8065,RH!B24,'DSD_2024-25'!H7670:H8065)</f>
        <v>0</v>
      </c>
    </row>
    <row r="25" spans="1:12" hidden="1">
      <c r="A25" s="1">
        <v>23554</v>
      </c>
      <c r="B25" s="1" t="s">
        <v>1596</v>
      </c>
      <c r="C25" s="1" t="s">
        <v>1577</v>
      </c>
      <c r="D25" s="1" t="s">
        <v>1578</v>
      </c>
      <c r="E25" s="1"/>
      <c r="F25" s="1"/>
      <c r="G25" s="5">
        <v>46823</v>
      </c>
      <c r="H25" s="1"/>
      <c r="I25" s="4">
        <f>SUMIF('DSD_2024-25'!G2:G7668,RH!B25,'DSD_2024-25'!H2:H7668)</f>
        <v>0</v>
      </c>
      <c r="J25" s="4">
        <f>SUMIF(Servico_externo!Q:Q,RH!B25,Servico_externo!R:R)</f>
        <v>0</v>
      </c>
      <c r="K25" s="4">
        <f t="shared" si="0"/>
        <v>0</v>
      </c>
      <c r="L25" s="4">
        <f>SUMIF('DSD_2024-25'!G7670:G8065,RH!B25,'DSD_2024-25'!H7670:H8065)</f>
        <v>0</v>
      </c>
    </row>
    <row r="26" spans="1:12" hidden="1">
      <c r="A26">
        <v>7500135</v>
      </c>
      <c r="B26" t="s">
        <v>791</v>
      </c>
      <c r="C26" t="s">
        <v>1565</v>
      </c>
      <c r="D26" t="s">
        <v>1566</v>
      </c>
      <c r="E26">
        <v>1</v>
      </c>
      <c r="F26" t="s">
        <v>1567</v>
      </c>
      <c r="G26" t="s">
        <v>1562</v>
      </c>
      <c r="I26" s="2">
        <f>SUMIF('DSD_2024-25'!G2:G7668,RH!B26,'DSD_2024-25'!H2:H7668)</f>
        <v>246</v>
      </c>
      <c r="J26" s="2">
        <f>SUMIF(Servico_externo!Q:Q,RH!B26,Servico_externo!R:R)</f>
        <v>0</v>
      </c>
      <c r="K26" s="2">
        <f t="shared" si="0"/>
        <v>8.7899999999999991</v>
      </c>
      <c r="L26" s="2">
        <f>SUMIF('DSD_2024-25'!G7670:G8065,RH!B26,'DSD_2024-25'!H7670:H8065)</f>
        <v>0</v>
      </c>
    </row>
    <row r="27" spans="1:12" hidden="1">
      <c r="A27" s="1">
        <v>7500102</v>
      </c>
      <c r="B27" s="1" t="s">
        <v>342</v>
      </c>
      <c r="C27" s="1" t="s">
        <v>1565</v>
      </c>
      <c r="D27" s="1" t="s">
        <v>1566</v>
      </c>
      <c r="E27" s="1">
        <v>1</v>
      </c>
      <c r="F27" s="1" t="s">
        <v>1567</v>
      </c>
      <c r="G27" s="1" t="s">
        <v>1562</v>
      </c>
      <c r="H27" s="1"/>
      <c r="I27" s="4">
        <f>SUMIF('DSD_2024-25'!G2:G7668,RH!B27,'DSD_2024-25'!H2:H7668)</f>
        <v>92</v>
      </c>
      <c r="J27" s="4">
        <f>SUMIF(Servico_externo!Q:Q,RH!B27,Servico_externo!R:R)</f>
        <v>45</v>
      </c>
      <c r="K27" s="4">
        <f t="shared" si="0"/>
        <v>4.8899999999999997</v>
      </c>
      <c r="L27" s="4">
        <f>SUMIF('DSD_2024-25'!G7670:G8065,RH!B27,'DSD_2024-25'!H7670:H8065)</f>
        <v>0</v>
      </c>
    </row>
    <row r="28" spans="1:12" hidden="1">
      <c r="A28">
        <v>7500252</v>
      </c>
      <c r="B28" t="s">
        <v>1597</v>
      </c>
      <c r="C28" t="s">
        <v>1581</v>
      </c>
      <c r="D28" t="s">
        <v>1595</v>
      </c>
      <c r="E28">
        <v>1</v>
      </c>
      <c r="F28" t="s">
        <v>1567</v>
      </c>
      <c r="G28" t="s">
        <v>1562</v>
      </c>
      <c r="I28" s="2">
        <f>SUMIF('DSD_2024-25'!G2:G7668,RH!B28,'DSD_2024-25'!H2:H7668)</f>
        <v>0</v>
      </c>
      <c r="J28" s="2">
        <f>SUMIF(Servico_externo!Q:Q,RH!B28,Servico_externo!R:R)</f>
        <v>0</v>
      </c>
      <c r="K28" s="2">
        <f t="shared" si="0"/>
        <v>0</v>
      </c>
      <c r="L28" s="2">
        <f>SUMIF('DSD_2024-25'!G7670:G8065,RH!B28,'DSD_2024-25'!H7670:H8065)</f>
        <v>0</v>
      </c>
    </row>
    <row r="29" spans="1:12" hidden="1">
      <c r="A29" s="1">
        <v>7500276</v>
      </c>
      <c r="B29" s="1" t="s">
        <v>1598</v>
      </c>
      <c r="C29" s="1" t="s">
        <v>1581</v>
      </c>
      <c r="D29" s="1" t="s">
        <v>1595</v>
      </c>
      <c r="E29" s="1">
        <v>1</v>
      </c>
      <c r="F29" s="1" t="s">
        <v>1567</v>
      </c>
      <c r="G29" s="1" t="s">
        <v>1562</v>
      </c>
      <c r="H29" s="1"/>
      <c r="I29" s="4">
        <f>SUMIF('DSD_2024-25'!G2:G7668,RH!B29,'DSD_2024-25'!H2:H7668)</f>
        <v>0</v>
      </c>
      <c r="J29" s="4">
        <f>SUMIF(Servico_externo!Q:Q,RH!B29,Servico_externo!R:R)</f>
        <v>0</v>
      </c>
      <c r="K29" s="4">
        <f t="shared" si="0"/>
        <v>0</v>
      </c>
      <c r="L29" s="4">
        <f>SUMIF('DSD_2024-25'!G7670:G8065,RH!B29,'DSD_2024-25'!H7670:H8065)</f>
        <v>0</v>
      </c>
    </row>
    <row r="30" spans="1:12" hidden="1">
      <c r="A30">
        <v>7500046</v>
      </c>
      <c r="B30" t="s">
        <v>1599</v>
      </c>
      <c r="C30" t="s">
        <v>1565</v>
      </c>
      <c r="D30" t="s">
        <v>1600</v>
      </c>
      <c r="E30">
        <v>1</v>
      </c>
      <c r="F30" t="s">
        <v>1567</v>
      </c>
      <c r="G30" t="s">
        <v>1562</v>
      </c>
      <c r="I30" s="2">
        <f>SUMIF('DSD_2024-25'!G2:G7668,RH!B30,'DSD_2024-25'!H2:H7668)</f>
        <v>0</v>
      </c>
      <c r="J30" s="2">
        <f>SUMIF(Servico_externo!Q:Q,RH!B30,Servico_externo!R:R)</f>
        <v>0</v>
      </c>
      <c r="K30" s="2">
        <f t="shared" si="0"/>
        <v>0</v>
      </c>
      <c r="L30" s="2">
        <f>SUMIF('DSD_2024-25'!G7670:G8065,RH!B30,'DSD_2024-25'!H7670:H8065)</f>
        <v>0</v>
      </c>
    </row>
    <row r="31" spans="1:12" hidden="1">
      <c r="A31" s="1">
        <v>14791</v>
      </c>
      <c r="B31" s="1" t="s">
        <v>1601</v>
      </c>
      <c r="C31" s="1" t="s">
        <v>1577</v>
      </c>
      <c r="D31" s="1" t="s">
        <v>1578</v>
      </c>
      <c r="E31" s="1"/>
      <c r="F31" s="1"/>
      <c r="G31" s="5">
        <v>47065</v>
      </c>
      <c r="H31" s="1"/>
      <c r="I31" s="4">
        <f>SUMIF('DSD_2024-25'!G2:G7668,RH!B31,'DSD_2024-25'!H2:H7668)</f>
        <v>0</v>
      </c>
      <c r="J31" s="4">
        <f>SUMIF(Servico_externo!Q:Q,RH!B31,Servico_externo!R:R)</f>
        <v>0</v>
      </c>
      <c r="K31" s="4">
        <f t="shared" si="0"/>
        <v>0</v>
      </c>
      <c r="L31" s="4">
        <f>SUMIF('DSD_2024-25'!G7670:G8065,RH!B31,'DSD_2024-25'!H7670:H8065)</f>
        <v>0</v>
      </c>
    </row>
    <row r="32" spans="1:12" hidden="1">
      <c r="A32">
        <v>7500129</v>
      </c>
      <c r="B32" t="s">
        <v>531</v>
      </c>
      <c r="C32" t="s">
        <v>1565</v>
      </c>
      <c r="D32" t="s">
        <v>1566</v>
      </c>
      <c r="E32">
        <v>1</v>
      </c>
      <c r="F32" t="s">
        <v>1567</v>
      </c>
      <c r="G32" t="s">
        <v>1562</v>
      </c>
      <c r="I32" s="2">
        <f>SUMIF('DSD_2024-25'!G2:G7668,RH!B32,'DSD_2024-25'!H2:H7668)</f>
        <v>173</v>
      </c>
      <c r="J32" s="2">
        <f>SUMIF(Servico_externo!Q:Q,RH!B32,Servico_externo!R:R)</f>
        <v>8</v>
      </c>
      <c r="K32" s="2">
        <f t="shared" si="0"/>
        <v>6.46</v>
      </c>
      <c r="L32" s="2">
        <f>SUMIF('DSD_2024-25'!G7670:G8065,RH!B32,'DSD_2024-25'!H7670:H8065)</f>
        <v>0</v>
      </c>
    </row>
    <row r="33" spans="1:12" hidden="1">
      <c r="A33" s="1">
        <v>7500140</v>
      </c>
      <c r="B33" s="1" t="s">
        <v>385</v>
      </c>
      <c r="C33" s="1" t="s">
        <v>1565</v>
      </c>
      <c r="D33" s="1" t="s">
        <v>1566</v>
      </c>
      <c r="E33" s="1">
        <v>1</v>
      </c>
      <c r="F33" s="1" t="s">
        <v>1567</v>
      </c>
      <c r="G33" s="1" t="s">
        <v>1562</v>
      </c>
      <c r="H33" s="1"/>
      <c r="I33" s="4">
        <f>SUMIF('DSD_2024-25'!G2:G7668,RH!B33,'DSD_2024-25'!H2:H7668)</f>
        <v>201</v>
      </c>
      <c r="J33" s="4">
        <f>SUMIF(Servico_externo!Q:Q,RH!B33,Servico_externo!R:R)</f>
        <v>0</v>
      </c>
      <c r="K33" s="4">
        <f t="shared" si="0"/>
        <v>7.18</v>
      </c>
      <c r="L33" s="4">
        <f>SUMIF('DSD_2024-25'!G7670:G8065,RH!B33,'DSD_2024-25'!H7670:H8065)</f>
        <v>0</v>
      </c>
    </row>
    <row r="34" spans="1:12" hidden="1">
      <c r="A34">
        <v>7500250</v>
      </c>
      <c r="B34" t="s">
        <v>1602</v>
      </c>
      <c r="C34" t="s">
        <v>1581</v>
      </c>
      <c r="D34" t="s">
        <v>1595</v>
      </c>
      <c r="E34">
        <v>1</v>
      </c>
      <c r="F34" t="s">
        <v>1567</v>
      </c>
      <c r="G34" t="s">
        <v>1562</v>
      </c>
      <c r="I34" s="2">
        <f>SUMIF('DSD_2024-25'!G2:G7668,RH!B34,'DSD_2024-25'!H2:H7668)</f>
        <v>0</v>
      </c>
      <c r="J34" s="2">
        <f>SUMIF(Servico_externo!Q:Q,RH!B34,Servico_externo!R:R)</f>
        <v>0</v>
      </c>
      <c r="K34" s="2">
        <f t="shared" si="0"/>
        <v>0</v>
      </c>
      <c r="L34" s="2">
        <f>SUMIF('DSD_2024-25'!G7670:G8065,RH!B34,'DSD_2024-25'!H7670:H8065)</f>
        <v>0</v>
      </c>
    </row>
    <row r="35" spans="1:12" hidden="1">
      <c r="A35" s="1">
        <v>18036</v>
      </c>
      <c r="B35" s="1" t="s">
        <v>1603</v>
      </c>
      <c r="C35" s="1" t="s">
        <v>1577</v>
      </c>
      <c r="D35" s="1" t="s">
        <v>1578</v>
      </c>
      <c r="E35" s="1"/>
      <c r="F35" s="1"/>
      <c r="G35" s="5">
        <v>45969</v>
      </c>
      <c r="H35" s="1"/>
      <c r="I35" s="4">
        <f>SUMIF('DSD_2024-25'!G2:G7668,RH!B35,'DSD_2024-25'!H2:H7668)</f>
        <v>0</v>
      </c>
      <c r="J35" s="4">
        <f>SUMIF(Servico_externo!Q:Q,RH!B35,Servico_externo!R:R)</f>
        <v>0</v>
      </c>
      <c r="K35" s="4">
        <f t="shared" si="0"/>
        <v>0</v>
      </c>
      <c r="L35" s="4">
        <f>SUMIF('DSD_2024-25'!G7670:G8065,RH!B35,'DSD_2024-25'!H7670:H8065)</f>
        <v>0</v>
      </c>
    </row>
    <row r="36" spans="1:12" hidden="1">
      <c r="A36">
        <v>16717</v>
      </c>
      <c r="B36" t="s">
        <v>1604</v>
      </c>
      <c r="C36" t="s">
        <v>1577</v>
      </c>
      <c r="D36" t="s">
        <v>1578</v>
      </c>
      <c r="G36" s="6">
        <v>46748</v>
      </c>
      <c r="I36" s="2">
        <f>SUMIF('DSD_2024-25'!G2:G7668,RH!B36,'DSD_2024-25'!H2:H7668)</f>
        <v>0</v>
      </c>
      <c r="J36" s="2">
        <f>SUMIF(Servico_externo!Q:Q,RH!B36,Servico_externo!R:R)</f>
        <v>0</v>
      </c>
      <c r="K36" s="2">
        <f t="shared" si="0"/>
        <v>0</v>
      </c>
      <c r="L36" s="2">
        <f>SUMIF('DSD_2024-25'!G7670:G8065,RH!B36,'DSD_2024-25'!H7670:H8065)</f>
        <v>0</v>
      </c>
    </row>
    <row r="37" spans="1:12" hidden="1">
      <c r="A37" s="1">
        <v>26325</v>
      </c>
      <c r="B37" s="1" t="s">
        <v>1605</v>
      </c>
      <c r="C37" s="1" t="s">
        <v>1577</v>
      </c>
      <c r="D37" s="1" t="s">
        <v>1578</v>
      </c>
      <c r="E37" s="1"/>
      <c r="F37" s="1"/>
      <c r="G37" s="5">
        <v>46111</v>
      </c>
      <c r="H37" s="1"/>
      <c r="I37" s="4">
        <f>SUMIF('DSD_2024-25'!G2:G7668,RH!B37,'DSD_2024-25'!H2:H7668)</f>
        <v>0</v>
      </c>
      <c r="J37" s="4">
        <f>SUMIF(Servico_externo!Q:Q,RH!B37,Servico_externo!R:R)</f>
        <v>0</v>
      </c>
      <c r="K37" s="4">
        <f t="shared" si="0"/>
        <v>0</v>
      </c>
      <c r="L37" s="4">
        <f>SUMIF('DSD_2024-25'!G7670:G8065,RH!B37,'DSD_2024-25'!H7670:H8065)</f>
        <v>0</v>
      </c>
    </row>
    <row r="38" spans="1:12" hidden="1">
      <c r="A38">
        <v>7500224</v>
      </c>
      <c r="B38" t="s">
        <v>81</v>
      </c>
      <c r="C38" t="s">
        <v>1565</v>
      </c>
      <c r="D38" t="s">
        <v>1606</v>
      </c>
      <c r="E38">
        <v>1</v>
      </c>
      <c r="F38" t="s">
        <v>1567</v>
      </c>
      <c r="G38" t="s">
        <v>1562</v>
      </c>
      <c r="I38" s="2">
        <f>SUMIF('DSD_2024-25'!G2:G7668,RH!B38,'DSD_2024-25'!H2:H7668)</f>
        <v>229</v>
      </c>
      <c r="J38" s="2">
        <f>SUMIF(Servico_externo!Q:Q,RH!B38,Servico_externo!R:R)</f>
        <v>8</v>
      </c>
      <c r="K38" s="2">
        <f t="shared" si="0"/>
        <v>8.4600000000000009</v>
      </c>
      <c r="L38" s="2">
        <f>SUMIF('DSD_2024-25'!G7670:G8065,RH!B38,'DSD_2024-25'!H7670:H8065)</f>
        <v>0</v>
      </c>
    </row>
    <row r="39" spans="1:12" hidden="1">
      <c r="A39" s="1">
        <v>7500665</v>
      </c>
      <c r="B39" s="1" t="s">
        <v>440</v>
      </c>
      <c r="C39" s="1" t="s">
        <v>1565</v>
      </c>
      <c r="D39" s="1" t="s">
        <v>1566</v>
      </c>
      <c r="E39" s="1">
        <v>1</v>
      </c>
      <c r="F39" s="1" t="s">
        <v>1593</v>
      </c>
      <c r="G39" s="1" t="s">
        <v>1562</v>
      </c>
      <c r="H39" s="1"/>
      <c r="I39" s="4">
        <f>SUMIF('DSD_2024-25'!G2:G7668,RH!B39,'DSD_2024-25'!H2:H7668)</f>
        <v>58</v>
      </c>
      <c r="J39" s="4">
        <f>SUMIF(Servico_externo!Q:Q,RH!B39,Servico_externo!R:R)</f>
        <v>0</v>
      </c>
      <c r="K39" s="4">
        <f t="shared" si="0"/>
        <v>2.0699999999999998</v>
      </c>
      <c r="L39" s="4">
        <f>SUMIF('DSD_2024-25'!G7670:G8065,RH!B39,'DSD_2024-25'!H7670:H8065)</f>
        <v>0</v>
      </c>
    </row>
    <row r="40" spans="1:12" hidden="1">
      <c r="A40">
        <v>20961</v>
      </c>
      <c r="B40" t="s">
        <v>1607</v>
      </c>
      <c r="C40" t="s">
        <v>1577</v>
      </c>
      <c r="D40" t="s">
        <v>1578</v>
      </c>
      <c r="G40" s="6">
        <v>46207</v>
      </c>
      <c r="I40" s="2">
        <f>SUMIF('DSD_2024-25'!G2:G7668,RH!B40,'DSD_2024-25'!H2:H7668)</f>
        <v>0</v>
      </c>
      <c r="J40" s="2">
        <f>SUMIF(Servico_externo!Q:Q,RH!B40,Servico_externo!R:R)</f>
        <v>0</v>
      </c>
      <c r="K40" s="2">
        <f t="shared" si="0"/>
        <v>0</v>
      </c>
      <c r="L40" s="2">
        <f>SUMIF('DSD_2024-25'!G7670:G8065,RH!B40,'DSD_2024-25'!H7670:H8065)</f>
        <v>0</v>
      </c>
    </row>
    <row r="41" spans="1:12" hidden="1">
      <c r="A41" s="1">
        <v>7500511</v>
      </c>
      <c r="B41" s="1" t="s">
        <v>30</v>
      </c>
      <c r="C41" s="1" t="s">
        <v>1565</v>
      </c>
      <c r="D41" s="1" t="s">
        <v>1600</v>
      </c>
      <c r="E41" s="1">
        <v>1</v>
      </c>
      <c r="F41" s="1" t="s">
        <v>1567</v>
      </c>
      <c r="G41" s="1" t="s">
        <v>1562</v>
      </c>
      <c r="H41" s="1"/>
      <c r="I41" s="4">
        <f>SUMIF('DSD_2024-25'!G2:G7668,RH!B41,'DSD_2024-25'!H2:H7668)</f>
        <v>205</v>
      </c>
      <c r="J41" s="4">
        <f>SUMIF(Servico_externo!Q:Q,RH!B41,Servico_externo!R:R)</f>
        <v>0</v>
      </c>
      <c r="K41" s="4">
        <f t="shared" si="0"/>
        <v>7.32</v>
      </c>
      <c r="L41" s="4">
        <f>SUMIF('DSD_2024-25'!G7670:G8065,RH!B41,'DSD_2024-25'!H7670:H8065)</f>
        <v>20</v>
      </c>
    </row>
    <row r="42" spans="1:12" hidden="1">
      <c r="A42">
        <v>7500946</v>
      </c>
      <c r="B42" t="s">
        <v>1608</v>
      </c>
      <c r="C42" t="s">
        <v>1581</v>
      </c>
      <c r="D42" t="s">
        <v>1609</v>
      </c>
      <c r="E42">
        <v>1</v>
      </c>
      <c r="F42" t="s">
        <v>1610</v>
      </c>
      <c r="G42" s="6">
        <v>46261</v>
      </c>
      <c r="I42" s="2">
        <f>SUMIF('DSD_2024-25'!G2:G7668,RH!B42,'DSD_2024-25'!H2:H7668)</f>
        <v>0</v>
      </c>
      <c r="J42" s="2">
        <f>SUMIF(Servico_externo!Q:Q,RH!B42,Servico_externo!R:R)</f>
        <v>0</v>
      </c>
      <c r="K42" s="2">
        <f t="shared" si="0"/>
        <v>0</v>
      </c>
      <c r="L42" s="2">
        <f>SUMIF('DSD_2024-25'!G7670:G8065,RH!B42,'DSD_2024-25'!H7670:H8065)</f>
        <v>0</v>
      </c>
    </row>
    <row r="43" spans="1:12" hidden="1">
      <c r="A43" s="1">
        <v>18649</v>
      </c>
      <c r="B43" s="1" t="s">
        <v>1611</v>
      </c>
      <c r="C43" s="1" t="s">
        <v>1577</v>
      </c>
      <c r="D43" s="1" t="s">
        <v>1578</v>
      </c>
      <c r="E43" s="1"/>
      <c r="F43" s="1"/>
      <c r="G43" s="5">
        <v>45705</v>
      </c>
      <c r="H43" s="1"/>
      <c r="I43" s="4">
        <f>SUMIF('DSD_2024-25'!G2:G7668,RH!B43,'DSD_2024-25'!H2:H7668)</f>
        <v>0</v>
      </c>
      <c r="J43" s="4">
        <f>SUMIF(Servico_externo!Q:Q,RH!B43,Servico_externo!R:R)</f>
        <v>0</v>
      </c>
      <c r="K43" s="4">
        <f t="shared" si="0"/>
        <v>0</v>
      </c>
      <c r="L43" s="4">
        <f>SUMIF('DSD_2024-25'!G7670:G8065,RH!B43,'DSD_2024-25'!H7670:H8065)</f>
        <v>0</v>
      </c>
    </row>
    <row r="44" spans="1:12" hidden="1">
      <c r="A44">
        <v>27632</v>
      </c>
      <c r="B44" t="s">
        <v>1612</v>
      </c>
      <c r="C44" t="s">
        <v>1577</v>
      </c>
      <c r="D44" t="s">
        <v>1578</v>
      </c>
      <c r="G44" s="6">
        <v>46687</v>
      </c>
      <c r="I44" s="2">
        <f>SUMIF('DSD_2024-25'!G2:G7668,RH!B44,'DSD_2024-25'!H2:H7668)</f>
        <v>0</v>
      </c>
      <c r="J44" s="2">
        <f>SUMIF(Servico_externo!Q:Q,RH!B44,Servico_externo!R:R)</f>
        <v>0</v>
      </c>
      <c r="K44" s="2">
        <f t="shared" si="0"/>
        <v>0</v>
      </c>
      <c r="L44" s="2">
        <f>SUMIF('DSD_2024-25'!G7670:G8065,RH!B44,'DSD_2024-25'!H7670:H8065)</f>
        <v>0</v>
      </c>
    </row>
    <row r="45" spans="1:12" hidden="1">
      <c r="A45" s="1">
        <v>24258</v>
      </c>
      <c r="B45" s="1" t="s">
        <v>1613</v>
      </c>
      <c r="C45" s="1" t="s">
        <v>1577</v>
      </c>
      <c r="D45" s="1" t="s">
        <v>1578</v>
      </c>
      <c r="E45" s="1"/>
      <c r="F45" s="1"/>
      <c r="G45" s="5">
        <v>46669</v>
      </c>
      <c r="H45" s="1"/>
      <c r="I45" s="4">
        <f>SUMIF('DSD_2024-25'!G2:G7668,RH!B45,'DSD_2024-25'!H2:H7668)</f>
        <v>0</v>
      </c>
      <c r="J45" s="4">
        <f>SUMIF(Servico_externo!Q:Q,RH!B45,Servico_externo!R:R)</f>
        <v>0</v>
      </c>
      <c r="K45" s="4">
        <f t="shared" si="0"/>
        <v>0</v>
      </c>
      <c r="L45" s="4">
        <f>SUMIF('DSD_2024-25'!G7670:G8065,RH!B45,'DSD_2024-25'!H7670:H8065)</f>
        <v>0</v>
      </c>
    </row>
    <row r="46" spans="1:12" hidden="1">
      <c r="A46">
        <v>27054</v>
      </c>
      <c r="B46" t="s">
        <v>1614</v>
      </c>
      <c r="C46" t="s">
        <v>1577</v>
      </c>
      <c r="D46" t="s">
        <v>1578</v>
      </c>
      <c r="G46" s="6">
        <v>46508</v>
      </c>
      <c r="I46" s="2">
        <f>SUMIF('DSD_2024-25'!G2:G7668,RH!B46,'DSD_2024-25'!H2:H7668)</f>
        <v>0</v>
      </c>
      <c r="J46" s="2">
        <f>SUMIF(Servico_externo!Q:Q,RH!B46,Servico_externo!R:R)</f>
        <v>0</v>
      </c>
      <c r="K46" s="2">
        <f t="shared" si="0"/>
        <v>0</v>
      </c>
      <c r="L46" s="2">
        <f>SUMIF('DSD_2024-25'!G7670:G8065,RH!B46,'DSD_2024-25'!H7670:H8065)</f>
        <v>0</v>
      </c>
    </row>
    <row r="47" spans="1:12" hidden="1">
      <c r="A47" s="1">
        <v>7500254</v>
      </c>
      <c r="B47" s="1" t="s">
        <v>1615</v>
      </c>
      <c r="C47" s="1" t="s">
        <v>1581</v>
      </c>
      <c r="D47" s="1" t="s">
        <v>1595</v>
      </c>
      <c r="E47" s="1">
        <v>1</v>
      </c>
      <c r="F47" s="1" t="s">
        <v>1567</v>
      </c>
      <c r="G47" s="1" t="s">
        <v>1562</v>
      </c>
      <c r="H47" s="1"/>
      <c r="I47" s="4">
        <f>SUMIF('DSD_2024-25'!G2:G7668,RH!B47,'DSD_2024-25'!H2:H7668)</f>
        <v>0</v>
      </c>
      <c r="J47" s="4">
        <f>SUMIF(Servico_externo!Q:Q,RH!B47,Servico_externo!R:R)</f>
        <v>0</v>
      </c>
      <c r="K47" s="4">
        <f t="shared" si="0"/>
        <v>0</v>
      </c>
      <c r="L47" s="4">
        <f>SUMIF('DSD_2024-25'!G7670:G8065,RH!B47,'DSD_2024-25'!H7670:H8065)</f>
        <v>0</v>
      </c>
    </row>
    <row r="48" spans="1:12" hidden="1">
      <c r="A48">
        <v>7500824</v>
      </c>
      <c r="B48" t="s">
        <v>1616</v>
      </c>
      <c r="C48" t="s">
        <v>1581</v>
      </c>
      <c r="D48" t="s">
        <v>1582</v>
      </c>
      <c r="E48">
        <v>1</v>
      </c>
      <c r="F48" t="s">
        <v>1583</v>
      </c>
      <c r="G48" s="6">
        <v>45626</v>
      </c>
      <c r="I48" s="2">
        <f>SUMIF('DSD_2024-25'!G2:G7668,RH!B48,'DSD_2024-25'!H2:H7668)</f>
        <v>0</v>
      </c>
      <c r="J48" s="2">
        <f>SUMIF(Servico_externo!Q:Q,RH!B48,Servico_externo!R:R)</f>
        <v>0</v>
      </c>
      <c r="K48" s="2">
        <f t="shared" si="0"/>
        <v>0</v>
      </c>
      <c r="L48" s="2">
        <f>SUMIF('DSD_2024-25'!G7670:G8065,RH!B48,'DSD_2024-25'!H7670:H8065)</f>
        <v>0</v>
      </c>
    </row>
    <row r="49" spans="1:12" hidden="1">
      <c r="A49" s="1">
        <v>7500226</v>
      </c>
      <c r="B49" s="1" t="s">
        <v>879</v>
      </c>
      <c r="C49" s="1" t="s">
        <v>1565</v>
      </c>
      <c r="D49" s="1" t="s">
        <v>1617</v>
      </c>
      <c r="E49" s="1">
        <v>1</v>
      </c>
      <c r="F49" s="1" t="s">
        <v>1567</v>
      </c>
      <c r="G49" s="1" t="s">
        <v>1562</v>
      </c>
      <c r="H49" s="1"/>
      <c r="I49" s="4">
        <f>SUMIF('DSD_2024-25'!G2:G7668,RH!B49,'DSD_2024-25'!H2:H7668)</f>
        <v>34</v>
      </c>
      <c r="J49" s="4">
        <f>SUMIF(Servico_externo!Q:Q,RH!B49,Servico_externo!R:R)</f>
        <v>1.5</v>
      </c>
      <c r="K49" s="4">
        <f t="shared" si="0"/>
        <v>1.27</v>
      </c>
      <c r="L49" s="4">
        <f>SUMIF('DSD_2024-25'!G7670:G8065,RH!B49,'DSD_2024-25'!H7670:H8065)</f>
        <v>0</v>
      </c>
    </row>
    <row r="50" spans="1:12" hidden="1">
      <c r="A50">
        <v>7500051</v>
      </c>
      <c r="B50" t="s">
        <v>46</v>
      </c>
      <c r="C50" t="s">
        <v>1565</v>
      </c>
      <c r="D50" t="s">
        <v>1617</v>
      </c>
      <c r="E50">
        <v>1</v>
      </c>
      <c r="F50" t="s">
        <v>1567</v>
      </c>
      <c r="G50" t="s">
        <v>1562</v>
      </c>
      <c r="I50" s="2">
        <f>SUMIF('DSD_2024-25'!G2:G7668,RH!B50,'DSD_2024-25'!H2:H7668)</f>
        <v>4.5</v>
      </c>
      <c r="J50" s="2">
        <f>SUMIF(Servico_externo!Q:Q,RH!B50,Servico_externo!R:R)</f>
        <v>1.5</v>
      </c>
      <c r="K50" s="2">
        <f t="shared" si="0"/>
        <v>0.21</v>
      </c>
      <c r="L50" s="2">
        <f>SUMIF('DSD_2024-25'!G7670:G8065,RH!B50,'DSD_2024-25'!H7670:H8065)</f>
        <v>0</v>
      </c>
    </row>
    <row r="51" spans="1:12" hidden="1">
      <c r="A51" s="1">
        <v>19789</v>
      </c>
      <c r="B51" s="1" t="s">
        <v>1618</v>
      </c>
      <c r="C51" s="1" t="s">
        <v>1577</v>
      </c>
      <c r="D51" s="1" t="s">
        <v>1578</v>
      </c>
      <c r="E51" s="1"/>
      <c r="F51" s="1"/>
      <c r="G51" s="5">
        <v>46377</v>
      </c>
      <c r="H51" s="1"/>
      <c r="I51" s="4">
        <f>SUMIF('DSD_2024-25'!G2:G7668,RH!B51,'DSD_2024-25'!H2:H7668)</f>
        <v>0</v>
      </c>
      <c r="J51" s="4">
        <f>SUMIF(Servico_externo!Q:Q,RH!B51,Servico_externo!R:R)</f>
        <v>0</v>
      </c>
      <c r="K51" s="4">
        <f t="shared" si="0"/>
        <v>0</v>
      </c>
      <c r="L51" s="4">
        <f>SUMIF('DSD_2024-25'!G7670:G8065,RH!B51,'DSD_2024-25'!H7670:H8065)</f>
        <v>0</v>
      </c>
    </row>
    <row r="52" spans="1:12" hidden="1">
      <c r="A52">
        <v>27729</v>
      </c>
      <c r="B52" t="s">
        <v>1619</v>
      </c>
      <c r="C52" t="s">
        <v>1577</v>
      </c>
      <c r="D52" t="s">
        <v>1578</v>
      </c>
      <c r="G52" s="6">
        <v>46795</v>
      </c>
      <c r="I52" s="2">
        <f>SUMIF('DSD_2024-25'!G2:G7668,RH!B52,'DSD_2024-25'!H2:H7668)</f>
        <v>0</v>
      </c>
      <c r="J52" s="2">
        <f>SUMIF(Servico_externo!Q:Q,RH!B52,Servico_externo!R:R)</f>
        <v>0</v>
      </c>
      <c r="K52" s="2">
        <f t="shared" si="0"/>
        <v>0</v>
      </c>
      <c r="L52" s="2">
        <f>SUMIF('DSD_2024-25'!G7670:G8065,RH!B52,'DSD_2024-25'!H7670:H8065)</f>
        <v>0</v>
      </c>
    </row>
    <row r="53" spans="1:12" hidden="1">
      <c r="A53" s="1">
        <v>27636</v>
      </c>
      <c r="B53" s="1" t="s">
        <v>1620</v>
      </c>
      <c r="C53" s="1" t="s">
        <v>1577</v>
      </c>
      <c r="D53" s="1" t="s">
        <v>1578</v>
      </c>
      <c r="E53" s="1"/>
      <c r="F53" s="1"/>
      <c r="G53" s="5">
        <v>46694</v>
      </c>
      <c r="H53" s="1"/>
      <c r="I53" s="4">
        <f>SUMIF('DSD_2024-25'!G2:G7668,RH!B53,'DSD_2024-25'!H2:H7668)</f>
        <v>0</v>
      </c>
      <c r="J53" s="4">
        <f>SUMIF(Servico_externo!Q:Q,RH!B53,Servico_externo!R:R)</f>
        <v>0</v>
      </c>
      <c r="K53" s="4">
        <f t="shared" si="0"/>
        <v>0</v>
      </c>
      <c r="L53" s="4">
        <f>SUMIF('DSD_2024-25'!G7670:G8065,RH!B53,'DSD_2024-25'!H7670:H8065)</f>
        <v>0</v>
      </c>
    </row>
    <row r="54" spans="1:12" hidden="1">
      <c r="A54">
        <v>27629</v>
      </c>
      <c r="B54" t="s">
        <v>1621</v>
      </c>
      <c r="C54" t="s">
        <v>1577</v>
      </c>
      <c r="D54" t="s">
        <v>1578</v>
      </c>
      <c r="G54" s="6">
        <v>46686</v>
      </c>
      <c r="I54" s="2">
        <f>SUMIF('DSD_2024-25'!G2:G7668,RH!B54,'DSD_2024-25'!H2:H7668)</f>
        <v>0</v>
      </c>
      <c r="J54" s="2">
        <f>SUMIF(Servico_externo!Q:Q,RH!B54,Servico_externo!R:R)</f>
        <v>0</v>
      </c>
      <c r="K54" s="2">
        <f t="shared" si="0"/>
        <v>0</v>
      </c>
      <c r="L54" s="2">
        <f>SUMIF('DSD_2024-25'!G7670:G8065,RH!B54,'DSD_2024-25'!H7670:H8065)</f>
        <v>0</v>
      </c>
    </row>
    <row r="55" spans="1:12" hidden="1">
      <c r="A55" s="1">
        <v>15555</v>
      </c>
      <c r="B55" s="1" t="s">
        <v>1622</v>
      </c>
      <c r="C55" s="1" t="s">
        <v>1577</v>
      </c>
      <c r="D55" s="1" t="s">
        <v>1578</v>
      </c>
      <c r="E55" s="1"/>
      <c r="F55" s="1"/>
      <c r="G55" s="5">
        <v>45585</v>
      </c>
      <c r="H55" s="1"/>
      <c r="I55" s="4">
        <f>SUMIF('DSD_2024-25'!G2:G7668,RH!B55,'DSD_2024-25'!H2:H7668)</f>
        <v>0</v>
      </c>
      <c r="J55" s="4">
        <f>SUMIF(Servico_externo!Q:Q,RH!B55,Servico_externo!R:R)</f>
        <v>0</v>
      </c>
      <c r="K55" s="4">
        <f t="shared" si="0"/>
        <v>0</v>
      </c>
      <c r="L55" s="4">
        <f>SUMIF('DSD_2024-25'!G7670:G8065,RH!B55,'DSD_2024-25'!H7670:H8065)</f>
        <v>0</v>
      </c>
    </row>
    <row r="56" spans="1:12" hidden="1">
      <c r="A56">
        <v>25195</v>
      </c>
      <c r="B56" t="s">
        <v>1623</v>
      </c>
      <c r="C56" t="s">
        <v>1577</v>
      </c>
      <c r="D56" t="s">
        <v>1578</v>
      </c>
      <c r="G56" s="6">
        <v>46053</v>
      </c>
      <c r="I56" s="2">
        <f>SUMIF('DSD_2024-25'!G2:G7668,RH!B56,'DSD_2024-25'!H2:H7668)</f>
        <v>0</v>
      </c>
      <c r="J56" s="2">
        <f>SUMIF(Servico_externo!Q:Q,RH!B56,Servico_externo!R:R)</f>
        <v>0</v>
      </c>
      <c r="K56" s="2">
        <f t="shared" si="0"/>
        <v>0</v>
      </c>
      <c r="L56" s="2">
        <f>SUMIF('DSD_2024-25'!G7670:G8065,RH!B56,'DSD_2024-25'!H7670:H8065)</f>
        <v>0</v>
      </c>
    </row>
    <row r="57" spans="1:12" hidden="1">
      <c r="A57" s="1">
        <v>28227</v>
      </c>
      <c r="B57" s="1" t="s">
        <v>1624</v>
      </c>
      <c r="C57" s="1" t="s">
        <v>1577</v>
      </c>
      <c r="D57" s="1" t="s">
        <v>1578</v>
      </c>
      <c r="E57" s="1"/>
      <c r="F57" s="1"/>
      <c r="G57" s="5">
        <v>47013</v>
      </c>
      <c r="H57" s="1"/>
      <c r="I57" s="4">
        <f>SUMIF('DSD_2024-25'!G2:G7668,RH!B57,'DSD_2024-25'!H2:H7668)</f>
        <v>0</v>
      </c>
      <c r="J57" s="4">
        <f>SUMIF(Servico_externo!Q:Q,RH!B57,Servico_externo!R:R)</f>
        <v>0</v>
      </c>
      <c r="K57" s="4">
        <f t="shared" si="0"/>
        <v>0</v>
      </c>
      <c r="L57" s="4">
        <f>SUMIF('DSD_2024-25'!G7670:G8065,RH!B57,'DSD_2024-25'!H7670:H8065)</f>
        <v>0</v>
      </c>
    </row>
    <row r="58" spans="1:12" hidden="1">
      <c r="A58">
        <v>28254</v>
      </c>
      <c r="B58" t="s">
        <v>1625</v>
      </c>
      <c r="C58" t="s">
        <v>1577</v>
      </c>
      <c r="D58" t="s">
        <v>1578</v>
      </c>
      <c r="G58" s="6">
        <v>47020</v>
      </c>
      <c r="I58" s="2">
        <f>SUMIF('DSD_2024-25'!G2:G7668,RH!B58,'DSD_2024-25'!H2:H7668)</f>
        <v>0</v>
      </c>
      <c r="J58" s="2">
        <f>SUMIF(Servico_externo!Q:Q,RH!B58,Servico_externo!R:R)</f>
        <v>0</v>
      </c>
      <c r="K58" s="2">
        <f t="shared" si="0"/>
        <v>0</v>
      </c>
      <c r="L58" s="2">
        <f>SUMIF('DSD_2024-25'!G7670:G8065,RH!B58,'DSD_2024-25'!H7670:H8065)</f>
        <v>0</v>
      </c>
    </row>
    <row r="59" spans="1:12" hidden="1">
      <c r="A59" s="1">
        <v>19309</v>
      </c>
      <c r="B59" s="1" t="s">
        <v>1626</v>
      </c>
      <c r="C59" s="1" t="s">
        <v>1577</v>
      </c>
      <c r="D59" s="1" t="s">
        <v>1578</v>
      </c>
      <c r="E59" s="1"/>
      <c r="F59" s="1"/>
      <c r="G59" s="5">
        <v>46669</v>
      </c>
      <c r="H59" s="1"/>
      <c r="I59" s="4">
        <f>SUMIF('DSD_2024-25'!G2:G7668,RH!B59,'DSD_2024-25'!H2:H7668)</f>
        <v>0</v>
      </c>
      <c r="J59" s="4">
        <f>SUMIF(Servico_externo!Q:Q,RH!B59,Servico_externo!R:R)</f>
        <v>0</v>
      </c>
      <c r="K59" s="4">
        <f t="shared" si="0"/>
        <v>0</v>
      </c>
      <c r="L59" s="4">
        <f>SUMIF('DSD_2024-25'!G7670:G8065,RH!B59,'DSD_2024-25'!H7670:H8065)</f>
        <v>0</v>
      </c>
    </row>
    <row r="60" spans="1:12" hidden="1">
      <c r="A60">
        <v>26983</v>
      </c>
      <c r="B60" t="s">
        <v>1627</v>
      </c>
      <c r="C60" t="s">
        <v>1577</v>
      </c>
      <c r="D60" t="s">
        <v>1578</v>
      </c>
      <c r="G60" s="6">
        <v>46448</v>
      </c>
      <c r="I60" s="2">
        <f>SUMIF('DSD_2024-25'!G2:G7668,RH!B60,'DSD_2024-25'!H2:H7668)</f>
        <v>0</v>
      </c>
      <c r="J60" s="2">
        <f>SUMIF(Servico_externo!Q:Q,RH!B60,Servico_externo!R:R)</f>
        <v>0</v>
      </c>
      <c r="K60" s="2">
        <f t="shared" si="0"/>
        <v>0</v>
      </c>
      <c r="L60" s="2">
        <f>SUMIF('DSD_2024-25'!G7670:G8065,RH!B60,'DSD_2024-25'!H7670:H8065)</f>
        <v>0</v>
      </c>
    </row>
    <row r="61" spans="1:12" hidden="1">
      <c r="A61" s="1">
        <v>27646</v>
      </c>
      <c r="B61" s="1" t="s">
        <v>1628</v>
      </c>
      <c r="C61" s="1" t="s">
        <v>1577</v>
      </c>
      <c r="D61" s="1" t="s">
        <v>1578</v>
      </c>
      <c r="E61" s="1"/>
      <c r="F61" s="1"/>
      <c r="G61" s="5">
        <v>46708</v>
      </c>
      <c r="H61" s="1"/>
      <c r="I61" s="4">
        <f>SUMIF('DSD_2024-25'!G2:G7668,RH!B61,'DSD_2024-25'!H2:H7668)</f>
        <v>0</v>
      </c>
      <c r="J61" s="4">
        <f>SUMIF(Servico_externo!Q:Q,RH!B61,Servico_externo!R:R)</f>
        <v>0</v>
      </c>
      <c r="K61" s="4">
        <f t="shared" si="0"/>
        <v>0</v>
      </c>
      <c r="L61" s="4">
        <f>SUMIF('DSD_2024-25'!G7670:G8065,RH!B61,'DSD_2024-25'!H7670:H8065)</f>
        <v>0</v>
      </c>
    </row>
    <row r="62" spans="1:12" hidden="1">
      <c r="A62">
        <v>26443</v>
      </c>
      <c r="B62" t="s">
        <v>1629</v>
      </c>
      <c r="C62" t="s">
        <v>1577</v>
      </c>
      <c r="D62" t="s">
        <v>1578</v>
      </c>
      <c r="G62" s="6">
        <v>46266</v>
      </c>
      <c r="I62" s="2">
        <f>SUMIF('DSD_2024-25'!G2:G7668,RH!B62,'DSD_2024-25'!H2:H7668)</f>
        <v>0</v>
      </c>
      <c r="J62" s="2">
        <f>SUMIF(Servico_externo!Q:Q,RH!B62,Servico_externo!R:R)</f>
        <v>0</v>
      </c>
      <c r="K62" s="2">
        <f t="shared" si="0"/>
        <v>0</v>
      </c>
      <c r="L62" s="2">
        <f>SUMIF('DSD_2024-25'!G7670:G8065,RH!B62,'DSD_2024-25'!H7670:H8065)</f>
        <v>0</v>
      </c>
    </row>
    <row r="63" spans="1:12" hidden="1">
      <c r="A63" s="1">
        <v>27596</v>
      </c>
      <c r="B63" s="1" t="s">
        <v>1630</v>
      </c>
      <c r="C63" s="1" t="s">
        <v>1577</v>
      </c>
      <c r="D63" s="1" t="s">
        <v>1578</v>
      </c>
      <c r="E63" s="1"/>
      <c r="F63" s="1"/>
      <c r="G63" s="5">
        <v>46669</v>
      </c>
      <c r="H63" s="1"/>
      <c r="I63" s="4">
        <f>SUMIF('DSD_2024-25'!G2:G7668,RH!B63,'DSD_2024-25'!H2:H7668)</f>
        <v>0</v>
      </c>
      <c r="J63" s="4">
        <f>SUMIF(Servico_externo!Q:Q,RH!B63,Servico_externo!R:R)</f>
        <v>0</v>
      </c>
      <c r="K63" s="4">
        <f t="shared" si="0"/>
        <v>0</v>
      </c>
      <c r="L63" s="4">
        <f>SUMIF('DSD_2024-25'!G7670:G8065,RH!B63,'DSD_2024-25'!H7670:H8065)</f>
        <v>0</v>
      </c>
    </row>
    <row r="64" spans="1:12" hidden="1">
      <c r="A64">
        <v>7500092</v>
      </c>
      <c r="B64" t="s">
        <v>33</v>
      </c>
      <c r="C64" t="s">
        <v>1565</v>
      </c>
      <c r="D64" t="s">
        <v>1606</v>
      </c>
      <c r="E64">
        <v>1</v>
      </c>
      <c r="F64" t="s">
        <v>1567</v>
      </c>
      <c r="G64" t="s">
        <v>1562</v>
      </c>
      <c r="I64" s="2">
        <f>SUMIF('DSD_2024-25'!G2:G7668,RH!B64,'DSD_2024-25'!H2:H7668)</f>
        <v>172</v>
      </c>
      <c r="J64" s="2">
        <f>SUMIF(Servico_externo!Q:Q,RH!B64,Servico_externo!R:R)</f>
        <v>0</v>
      </c>
      <c r="K64" s="2">
        <f t="shared" si="0"/>
        <v>6.14</v>
      </c>
      <c r="L64" s="2">
        <f>SUMIF('DSD_2024-25'!G7670:G8065,RH!B64,'DSD_2024-25'!H7670:H8065)</f>
        <v>0</v>
      </c>
    </row>
    <row r="65" spans="1:12" hidden="1">
      <c r="A65" s="1">
        <v>17752</v>
      </c>
      <c r="B65" s="1" t="s">
        <v>1631</v>
      </c>
      <c r="C65" s="1" t="s">
        <v>1577</v>
      </c>
      <c r="D65" s="1" t="s">
        <v>1578</v>
      </c>
      <c r="E65" s="1"/>
      <c r="F65" s="1"/>
      <c r="G65" s="5">
        <v>45608</v>
      </c>
      <c r="H65" s="1"/>
      <c r="I65" s="4">
        <f>SUMIF('DSD_2024-25'!G2:G7668,RH!B65,'DSD_2024-25'!H2:H7668)</f>
        <v>0</v>
      </c>
      <c r="J65" s="4">
        <f>SUMIF(Servico_externo!Q:Q,RH!B65,Servico_externo!R:R)</f>
        <v>0</v>
      </c>
      <c r="K65" s="4">
        <f t="shared" si="0"/>
        <v>0</v>
      </c>
      <c r="L65" s="4">
        <f>SUMIF('DSD_2024-25'!G7670:G8065,RH!B65,'DSD_2024-25'!H7670:H8065)</f>
        <v>0</v>
      </c>
    </row>
    <row r="66" spans="1:12" hidden="1">
      <c r="A66">
        <v>22035</v>
      </c>
      <c r="B66" t="s">
        <v>926</v>
      </c>
      <c r="C66" t="s">
        <v>1577</v>
      </c>
      <c r="D66" t="s">
        <v>1578</v>
      </c>
      <c r="G66" s="6">
        <v>45924</v>
      </c>
      <c r="I66" s="2">
        <f>SUMIF('DSD_2024-25'!G2:G7668,RH!B66,'DSD_2024-25'!H2:H7668)</f>
        <v>32</v>
      </c>
      <c r="J66" s="2">
        <f>SUMIF(Servico_externo!Q:Q,RH!B66,Servico_externo!R:R)</f>
        <v>0</v>
      </c>
      <c r="K66" s="2">
        <f t="shared" ref="K66:K129" si="1">ROUND((I66+J66)/28,2)</f>
        <v>1.1399999999999999</v>
      </c>
      <c r="L66" s="2">
        <f>SUMIF('DSD_2024-25'!G7670:G8065,RH!B66,'DSD_2024-25'!H7670:H8065)</f>
        <v>0</v>
      </c>
    </row>
    <row r="67" spans="1:12" hidden="1">
      <c r="A67" s="1">
        <v>7500185</v>
      </c>
      <c r="B67" s="1" t="s">
        <v>79</v>
      </c>
      <c r="C67" s="1" t="s">
        <v>1565</v>
      </c>
      <c r="D67" s="1" t="s">
        <v>1566</v>
      </c>
      <c r="E67" s="1">
        <v>1</v>
      </c>
      <c r="F67" s="1" t="s">
        <v>1567</v>
      </c>
      <c r="G67" s="1" t="s">
        <v>1562</v>
      </c>
      <c r="H67" s="1"/>
      <c r="I67" s="4">
        <f>SUMIF('DSD_2024-25'!G2:G7668,RH!B67,'DSD_2024-25'!H2:H7668)</f>
        <v>256.5</v>
      </c>
      <c r="J67" s="4">
        <f>SUMIF(Servico_externo!Q:Q,RH!B67,Servico_externo!R:R)</f>
        <v>10.5</v>
      </c>
      <c r="K67" s="4">
        <f t="shared" si="1"/>
        <v>9.5399999999999991</v>
      </c>
      <c r="L67" s="4">
        <f>SUMIF('DSD_2024-25'!G7670:G8065,RH!B67,'DSD_2024-25'!H7670:H8065)</f>
        <v>0</v>
      </c>
    </row>
    <row r="68" spans="1:12" hidden="1">
      <c r="A68">
        <v>21550</v>
      </c>
      <c r="B68" t="s">
        <v>1632</v>
      </c>
      <c r="C68" t="s">
        <v>1577</v>
      </c>
      <c r="D68" t="s">
        <v>1578</v>
      </c>
      <c r="G68" s="6">
        <v>45907</v>
      </c>
      <c r="I68" s="2">
        <f>SUMIF('DSD_2024-25'!G2:G7668,RH!B68,'DSD_2024-25'!H2:H7668)</f>
        <v>0</v>
      </c>
      <c r="J68" s="2">
        <f>SUMIF(Servico_externo!Q:Q,RH!B68,Servico_externo!R:R)</f>
        <v>0</v>
      </c>
      <c r="K68" s="2">
        <f t="shared" si="1"/>
        <v>0</v>
      </c>
      <c r="L68" s="2">
        <f>SUMIF('DSD_2024-25'!G7670:G8065,RH!B68,'DSD_2024-25'!H7670:H8065)</f>
        <v>0</v>
      </c>
    </row>
    <row r="69" spans="1:12" hidden="1">
      <c r="A69" s="1">
        <v>7500628</v>
      </c>
      <c r="B69" s="1" t="s">
        <v>1633</v>
      </c>
      <c r="C69" s="1" t="s">
        <v>1586</v>
      </c>
      <c r="D69" s="1" t="s">
        <v>1634</v>
      </c>
      <c r="E69" s="1">
        <v>0</v>
      </c>
      <c r="F69" s="1" t="s">
        <v>1635</v>
      </c>
      <c r="G69" s="1" t="s">
        <v>1562</v>
      </c>
      <c r="H69" s="1"/>
      <c r="I69" s="4">
        <f>SUMIF('DSD_2024-25'!G2:G7668,RH!B69,'DSD_2024-25'!H2:H7668)</f>
        <v>0</v>
      </c>
      <c r="J69" s="4">
        <f>SUMIF(Servico_externo!Q:Q,RH!B69,Servico_externo!R:R)</f>
        <v>0</v>
      </c>
      <c r="K69" s="4">
        <f t="shared" si="1"/>
        <v>0</v>
      </c>
      <c r="L69" s="4">
        <f>SUMIF('DSD_2024-25'!G7670:G8065,RH!B69,'DSD_2024-25'!H7670:H8065)</f>
        <v>0</v>
      </c>
    </row>
    <row r="70" spans="1:12" hidden="1">
      <c r="A70">
        <v>7500282</v>
      </c>
      <c r="B70" t="s">
        <v>1636</v>
      </c>
      <c r="C70" t="s">
        <v>1586</v>
      </c>
      <c r="D70" t="s">
        <v>1634</v>
      </c>
      <c r="E70">
        <v>1</v>
      </c>
      <c r="F70" t="s">
        <v>1567</v>
      </c>
      <c r="G70" t="s">
        <v>1562</v>
      </c>
      <c r="I70" s="2">
        <f>SUMIF('DSD_2024-25'!G2:G7668,RH!B70,'DSD_2024-25'!H2:H7668)</f>
        <v>0</v>
      </c>
      <c r="J70" s="2">
        <f>SUMIF(Servico_externo!Q:Q,RH!B70,Servico_externo!R:R)</f>
        <v>0</v>
      </c>
      <c r="K70" s="2">
        <f t="shared" si="1"/>
        <v>0</v>
      </c>
      <c r="L70" s="2">
        <f>SUMIF('DSD_2024-25'!G7670:G8065,RH!B70,'DSD_2024-25'!H7670:H8065)</f>
        <v>0</v>
      </c>
    </row>
    <row r="71" spans="1:12" hidden="1">
      <c r="A71" s="1">
        <v>26434</v>
      </c>
      <c r="B71" s="1" t="s">
        <v>1637</v>
      </c>
      <c r="C71" s="1" t="s">
        <v>1577</v>
      </c>
      <c r="D71" s="1" t="s">
        <v>1578</v>
      </c>
      <c r="E71" s="1"/>
      <c r="F71" s="1"/>
      <c r="G71" s="5">
        <v>46265</v>
      </c>
      <c r="H71" s="1"/>
      <c r="I71" s="4">
        <f>SUMIF('DSD_2024-25'!G2:G7668,RH!B71,'DSD_2024-25'!H2:H7668)</f>
        <v>0</v>
      </c>
      <c r="J71" s="4">
        <f>SUMIF(Servico_externo!Q:Q,RH!B71,Servico_externo!R:R)</f>
        <v>0</v>
      </c>
      <c r="K71" s="4">
        <f t="shared" si="1"/>
        <v>0</v>
      </c>
      <c r="L71" s="4">
        <f>SUMIF('DSD_2024-25'!G7670:G8065,RH!B71,'DSD_2024-25'!H7670:H8065)</f>
        <v>0</v>
      </c>
    </row>
    <row r="72" spans="1:12" hidden="1">
      <c r="A72">
        <v>7500128</v>
      </c>
      <c r="B72" t="s">
        <v>91</v>
      </c>
      <c r="C72" t="s">
        <v>1565</v>
      </c>
      <c r="D72" t="s">
        <v>1638</v>
      </c>
      <c r="E72">
        <v>1</v>
      </c>
      <c r="F72" t="s">
        <v>1567</v>
      </c>
      <c r="G72" t="s">
        <v>1562</v>
      </c>
      <c r="I72" s="2">
        <f>SUMIF('DSD_2024-25'!G2:G7668,RH!B72,'DSD_2024-25'!H2:H7668)</f>
        <v>170</v>
      </c>
      <c r="J72" s="2">
        <f>SUMIF(Servico_externo!Q:Q,RH!B72,Servico_externo!R:R)</f>
        <v>0</v>
      </c>
      <c r="K72" s="2">
        <f t="shared" si="1"/>
        <v>6.07</v>
      </c>
      <c r="L72" s="2">
        <f>SUMIF('DSD_2024-25'!G7670:G8065,RH!B72,'DSD_2024-25'!H7670:H8065)</f>
        <v>0</v>
      </c>
    </row>
    <row r="73" spans="1:12" hidden="1">
      <c r="A73" s="1">
        <v>27597</v>
      </c>
      <c r="B73" s="1" t="s">
        <v>1639</v>
      </c>
      <c r="C73" s="1" t="s">
        <v>1577</v>
      </c>
      <c r="D73" s="1" t="s">
        <v>1578</v>
      </c>
      <c r="E73" s="1"/>
      <c r="F73" s="1"/>
      <c r="G73" s="5">
        <v>46669</v>
      </c>
      <c r="H73" s="1"/>
      <c r="I73" s="4">
        <f>SUMIF('DSD_2024-25'!G2:G7668,RH!B73,'DSD_2024-25'!H2:H7668)</f>
        <v>0</v>
      </c>
      <c r="J73" s="4">
        <f>SUMIF(Servico_externo!Q:Q,RH!B73,Servico_externo!R:R)</f>
        <v>0</v>
      </c>
      <c r="K73" s="4">
        <f t="shared" si="1"/>
        <v>0</v>
      </c>
      <c r="L73" s="4">
        <f>SUMIF('DSD_2024-25'!G7670:G8065,RH!B73,'DSD_2024-25'!H7670:H8065)</f>
        <v>0</v>
      </c>
    </row>
    <row r="74" spans="1:12" hidden="1">
      <c r="A74">
        <v>27016</v>
      </c>
      <c r="B74" t="s">
        <v>1640</v>
      </c>
      <c r="C74" t="s">
        <v>1577</v>
      </c>
      <c r="D74" t="s">
        <v>1578</v>
      </c>
      <c r="G74" s="6">
        <v>46459</v>
      </c>
      <c r="I74" s="2">
        <f>SUMIF('DSD_2024-25'!G2:G7668,RH!B74,'DSD_2024-25'!H2:H7668)</f>
        <v>0</v>
      </c>
      <c r="J74" s="2">
        <f>SUMIF(Servico_externo!Q:Q,RH!B74,Servico_externo!R:R)</f>
        <v>0</v>
      </c>
      <c r="K74" s="2">
        <f t="shared" si="1"/>
        <v>0</v>
      </c>
      <c r="L74" s="2">
        <f>SUMIF('DSD_2024-25'!G7670:G8065,RH!B74,'DSD_2024-25'!H7670:H8065)</f>
        <v>0</v>
      </c>
    </row>
    <row r="75" spans="1:12" hidden="1">
      <c r="A75" s="1">
        <v>7500047</v>
      </c>
      <c r="B75" s="1" t="s">
        <v>988</v>
      </c>
      <c r="C75" s="1" t="s">
        <v>1565</v>
      </c>
      <c r="D75" s="1" t="s">
        <v>1617</v>
      </c>
      <c r="E75" s="1">
        <v>1</v>
      </c>
      <c r="F75" s="1" t="s">
        <v>1567</v>
      </c>
      <c r="G75" s="1" t="s">
        <v>1562</v>
      </c>
      <c r="H75" s="1"/>
      <c r="I75" s="4">
        <f>SUMIF('DSD_2024-25'!G2:G7668,RH!B75,'DSD_2024-25'!H2:H7668)</f>
        <v>110</v>
      </c>
      <c r="J75" s="4">
        <f>SUMIF(Servico_externo!Q:Q,RH!B75,Servico_externo!R:R)</f>
        <v>4</v>
      </c>
      <c r="K75" s="4">
        <f t="shared" si="1"/>
        <v>4.07</v>
      </c>
      <c r="L75" s="4">
        <f>SUMIF('DSD_2024-25'!G7670:G8065,RH!B75,'DSD_2024-25'!H7670:H8065)</f>
        <v>0</v>
      </c>
    </row>
    <row r="76" spans="1:12" hidden="1">
      <c r="A76">
        <v>25505</v>
      </c>
      <c r="B76" t="s">
        <v>1641</v>
      </c>
      <c r="C76" t="s">
        <v>1577</v>
      </c>
      <c r="D76" t="s">
        <v>1578</v>
      </c>
      <c r="G76" s="6">
        <v>46265</v>
      </c>
      <c r="I76" s="2">
        <f>SUMIF('DSD_2024-25'!G2:G7668,RH!B76,'DSD_2024-25'!H2:H7668)</f>
        <v>0</v>
      </c>
      <c r="J76" s="2">
        <f>SUMIF(Servico_externo!Q:Q,RH!B76,Servico_externo!R:R)</f>
        <v>0</v>
      </c>
      <c r="K76" s="2">
        <f t="shared" si="1"/>
        <v>0</v>
      </c>
      <c r="L76" s="2">
        <f>SUMIF('DSD_2024-25'!G7670:G8065,RH!B76,'DSD_2024-25'!H7670:H8065)</f>
        <v>0</v>
      </c>
    </row>
    <row r="77" spans="1:12" hidden="1">
      <c r="A77" s="1">
        <v>23790</v>
      </c>
      <c r="B77" s="1" t="s">
        <v>1642</v>
      </c>
      <c r="C77" s="1" t="s">
        <v>1577</v>
      </c>
      <c r="D77" s="1" t="s">
        <v>1578</v>
      </c>
      <c r="E77" s="1"/>
      <c r="F77" s="1"/>
      <c r="G77" s="5">
        <v>47008</v>
      </c>
      <c r="H77" s="1"/>
      <c r="I77" s="4">
        <f>SUMIF('DSD_2024-25'!G2:G7668,RH!B77,'DSD_2024-25'!H2:H7668)</f>
        <v>0</v>
      </c>
      <c r="J77" s="4">
        <f>SUMIF(Servico_externo!Q:Q,RH!B77,Servico_externo!R:R)</f>
        <v>0</v>
      </c>
      <c r="K77" s="4">
        <f t="shared" si="1"/>
        <v>0</v>
      </c>
      <c r="L77" s="4">
        <f>SUMIF('DSD_2024-25'!G7670:G8065,RH!B77,'DSD_2024-25'!H7670:H8065)</f>
        <v>0</v>
      </c>
    </row>
    <row r="78" spans="1:12" hidden="1">
      <c r="A78">
        <v>22091</v>
      </c>
      <c r="B78" t="s">
        <v>1643</v>
      </c>
      <c r="C78" t="s">
        <v>1577</v>
      </c>
      <c r="D78" t="s">
        <v>1578</v>
      </c>
      <c r="G78" s="6">
        <v>46476</v>
      </c>
      <c r="I78" s="2">
        <f>SUMIF('DSD_2024-25'!G2:G7668,RH!B78,'DSD_2024-25'!H2:H7668)</f>
        <v>0</v>
      </c>
      <c r="J78" s="2">
        <f>SUMIF(Servico_externo!Q:Q,RH!B78,Servico_externo!R:R)</f>
        <v>0</v>
      </c>
      <c r="K78" s="2">
        <f t="shared" si="1"/>
        <v>0</v>
      </c>
      <c r="L78" s="2">
        <f>SUMIF('DSD_2024-25'!G7670:G8065,RH!B78,'DSD_2024-25'!H7670:H8065)</f>
        <v>0</v>
      </c>
    </row>
    <row r="79" spans="1:12" hidden="1">
      <c r="A79" s="1">
        <v>26903</v>
      </c>
      <c r="B79" s="1" t="s">
        <v>1644</v>
      </c>
      <c r="C79" s="1" t="s">
        <v>1577</v>
      </c>
      <c r="D79" s="1" t="s">
        <v>1578</v>
      </c>
      <c r="E79" s="1"/>
      <c r="F79" s="1"/>
      <c r="G79" s="5">
        <v>46327</v>
      </c>
      <c r="H79" s="1"/>
      <c r="I79" s="4">
        <f>SUMIF('DSD_2024-25'!G2:G7668,RH!B79,'DSD_2024-25'!H2:H7668)</f>
        <v>0</v>
      </c>
      <c r="J79" s="4">
        <f>SUMIF(Servico_externo!Q:Q,RH!B79,Servico_externo!R:R)</f>
        <v>0</v>
      </c>
      <c r="K79" s="4">
        <f t="shared" si="1"/>
        <v>0</v>
      </c>
      <c r="L79" s="4">
        <f>SUMIF('DSD_2024-25'!G7670:G8065,RH!B79,'DSD_2024-25'!H7670:H8065)</f>
        <v>0</v>
      </c>
    </row>
    <row r="80" spans="1:12" hidden="1">
      <c r="A80">
        <v>25849</v>
      </c>
      <c r="B80" t="s">
        <v>1645</v>
      </c>
      <c r="C80" t="s">
        <v>1577</v>
      </c>
      <c r="D80" t="s">
        <v>1578</v>
      </c>
      <c r="G80" s="6">
        <v>45907</v>
      </c>
      <c r="I80" s="2">
        <f>SUMIF('DSD_2024-25'!G2:G7668,RH!B80,'DSD_2024-25'!H2:H7668)</f>
        <v>0</v>
      </c>
      <c r="J80" s="2">
        <f>SUMIF(Servico_externo!Q:Q,RH!B80,Servico_externo!R:R)</f>
        <v>0</v>
      </c>
      <c r="K80" s="2">
        <f t="shared" si="1"/>
        <v>0</v>
      </c>
      <c r="L80" s="2">
        <f>SUMIF('DSD_2024-25'!G7670:G8065,RH!B80,'DSD_2024-25'!H7670:H8065)</f>
        <v>0</v>
      </c>
    </row>
    <row r="81" spans="1:12" hidden="1">
      <c r="A81" s="1">
        <v>7500924</v>
      </c>
      <c r="B81" s="1" t="s">
        <v>1646</v>
      </c>
      <c r="C81" s="1" t="s">
        <v>1586</v>
      </c>
      <c r="D81" s="1" t="s">
        <v>1587</v>
      </c>
      <c r="E81" s="1"/>
      <c r="F81" s="1"/>
      <c r="G81" s="5">
        <v>45565</v>
      </c>
      <c r="H81" s="1"/>
      <c r="I81" s="4">
        <f>SUMIF('DSD_2024-25'!G2:G7668,RH!B81,'DSD_2024-25'!H2:H7668)</f>
        <v>0</v>
      </c>
      <c r="J81" s="4">
        <f>SUMIF(Servico_externo!Q:Q,RH!B81,Servico_externo!R:R)</f>
        <v>0</v>
      </c>
      <c r="K81" s="4">
        <f t="shared" si="1"/>
        <v>0</v>
      </c>
      <c r="L81" s="4">
        <f>SUMIF('DSD_2024-25'!G7670:G8065,RH!B81,'DSD_2024-25'!H7670:H8065)</f>
        <v>0</v>
      </c>
    </row>
    <row r="82" spans="1:12" hidden="1">
      <c r="A82">
        <v>23002</v>
      </c>
      <c r="B82" t="s">
        <v>1647</v>
      </c>
      <c r="C82" t="s">
        <v>1577</v>
      </c>
      <c r="D82" t="s">
        <v>1578</v>
      </c>
      <c r="G82" s="6">
        <v>45626</v>
      </c>
      <c r="I82" s="2">
        <f>SUMIF('DSD_2024-25'!G2:G7668,RH!B82,'DSD_2024-25'!H2:H7668)</f>
        <v>0</v>
      </c>
      <c r="J82" s="2">
        <f>SUMIF(Servico_externo!Q:Q,RH!B82,Servico_externo!R:R)</f>
        <v>0</v>
      </c>
      <c r="K82" s="2">
        <f t="shared" si="1"/>
        <v>0</v>
      </c>
      <c r="L82" s="2">
        <f>SUMIF('DSD_2024-25'!G7670:G8065,RH!B82,'DSD_2024-25'!H7670:H8065)</f>
        <v>0</v>
      </c>
    </row>
    <row r="83" spans="1:12" hidden="1">
      <c r="A83" s="1">
        <v>7500186</v>
      </c>
      <c r="B83" s="1" t="s">
        <v>591</v>
      </c>
      <c r="C83" s="1" t="s">
        <v>1565</v>
      </c>
      <c r="D83" s="1" t="s">
        <v>1600</v>
      </c>
      <c r="E83" s="1">
        <v>1</v>
      </c>
      <c r="F83" s="1" t="s">
        <v>1567</v>
      </c>
      <c r="G83" s="1" t="s">
        <v>1562</v>
      </c>
      <c r="H83" s="1"/>
      <c r="I83" s="4">
        <f>SUMIF('DSD_2024-25'!G2:G7668,RH!B83,'DSD_2024-25'!H2:H7668)</f>
        <v>248.5</v>
      </c>
      <c r="J83" s="4">
        <f>SUMIF(Servico_externo!Q:Q,RH!B83,Servico_externo!R:R)</f>
        <v>1.5</v>
      </c>
      <c r="K83" s="4">
        <f t="shared" si="1"/>
        <v>8.93</v>
      </c>
      <c r="L83" s="4">
        <f>SUMIF('DSD_2024-25'!G7670:G8065,RH!B83,'DSD_2024-25'!H7670:H8065)</f>
        <v>0</v>
      </c>
    </row>
    <row r="84" spans="1:12" hidden="1">
      <c r="A84">
        <v>26437</v>
      </c>
      <c r="B84" t="s">
        <v>1648</v>
      </c>
      <c r="C84" t="s">
        <v>1577</v>
      </c>
      <c r="D84" t="s">
        <v>1578</v>
      </c>
      <c r="G84" s="6">
        <v>46265</v>
      </c>
      <c r="I84" s="2">
        <f>SUMIF('DSD_2024-25'!G2:G7668,RH!B84,'DSD_2024-25'!H2:H7668)</f>
        <v>0</v>
      </c>
      <c r="J84" s="2">
        <f>SUMIF(Servico_externo!Q:Q,RH!B84,Servico_externo!R:R)</f>
        <v>0</v>
      </c>
      <c r="K84" s="2">
        <f t="shared" si="1"/>
        <v>0</v>
      </c>
      <c r="L84" s="2">
        <f>SUMIF('DSD_2024-25'!G7670:G8065,RH!B84,'DSD_2024-25'!H7670:H8065)</f>
        <v>0</v>
      </c>
    </row>
    <row r="85" spans="1:12" hidden="1">
      <c r="A85" s="1">
        <v>28173</v>
      </c>
      <c r="B85" s="1" t="s">
        <v>1649</v>
      </c>
      <c r="C85" s="1" t="s">
        <v>1577</v>
      </c>
      <c r="D85" s="1" t="s">
        <v>1578</v>
      </c>
      <c r="E85" s="1"/>
      <c r="F85" s="1"/>
      <c r="G85" s="5">
        <v>47008</v>
      </c>
      <c r="H85" s="1"/>
      <c r="I85" s="4">
        <f>SUMIF('DSD_2024-25'!G2:G7668,RH!B85,'DSD_2024-25'!H2:H7668)</f>
        <v>0</v>
      </c>
      <c r="J85" s="4">
        <f>SUMIF(Servico_externo!Q:Q,RH!B85,Servico_externo!R:R)</f>
        <v>0</v>
      </c>
      <c r="K85" s="4">
        <f t="shared" si="1"/>
        <v>0</v>
      </c>
      <c r="L85" s="4">
        <f>SUMIF('DSD_2024-25'!G7670:G8065,RH!B85,'DSD_2024-25'!H7670:H8065)</f>
        <v>0</v>
      </c>
    </row>
    <row r="86" spans="1:12" hidden="1">
      <c r="A86">
        <v>7500917</v>
      </c>
      <c r="B86" t="s">
        <v>226</v>
      </c>
      <c r="C86" t="s">
        <v>1581</v>
      </c>
      <c r="D86" t="s">
        <v>1650</v>
      </c>
      <c r="E86">
        <v>1</v>
      </c>
      <c r="F86" t="s">
        <v>1583</v>
      </c>
      <c r="G86" s="6">
        <v>46093</v>
      </c>
      <c r="I86" s="2">
        <f>SUMIF('DSD_2024-25'!G2:G7668,RH!B86,'DSD_2024-25'!H2:H7668)</f>
        <v>41.5</v>
      </c>
      <c r="J86" s="2">
        <f>SUMIF(Servico_externo!Q:Q,RH!B86,Servico_externo!R:R)</f>
        <v>0</v>
      </c>
      <c r="K86" s="2">
        <f t="shared" si="1"/>
        <v>1.48</v>
      </c>
      <c r="L86" s="2">
        <f>SUMIF('DSD_2024-25'!G7670:G8065,RH!B86,'DSD_2024-25'!H7670:H8065)</f>
        <v>0</v>
      </c>
    </row>
    <row r="87" spans="1:12" hidden="1">
      <c r="A87" s="1">
        <v>26882</v>
      </c>
      <c r="B87" s="1" t="s">
        <v>1651</v>
      </c>
      <c r="C87" s="1" t="s">
        <v>1577</v>
      </c>
      <c r="D87" s="1" t="s">
        <v>1578</v>
      </c>
      <c r="E87" s="1"/>
      <c r="F87" s="1"/>
      <c r="G87" s="5">
        <v>46319</v>
      </c>
      <c r="H87" s="1"/>
      <c r="I87" s="4">
        <f>SUMIF('DSD_2024-25'!G2:G7668,RH!B87,'DSD_2024-25'!H2:H7668)</f>
        <v>0</v>
      </c>
      <c r="J87" s="4">
        <f>SUMIF(Servico_externo!Q:Q,RH!B87,Servico_externo!R:R)</f>
        <v>0</v>
      </c>
      <c r="K87" s="4">
        <f t="shared" si="1"/>
        <v>0</v>
      </c>
      <c r="L87" s="4">
        <f>SUMIF('DSD_2024-25'!G7670:G8065,RH!B87,'DSD_2024-25'!H7670:H8065)</f>
        <v>0</v>
      </c>
    </row>
    <row r="88" spans="1:12" hidden="1">
      <c r="A88">
        <v>7500223</v>
      </c>
      <c r="B88" t="s">
        <v>1286</v>
      </c>
      <c r="C88" t="s">
        <v>1565</v>
      </c>
      <c r="D88" t="s">
        <v>1606</v>
      </c>
      <c r="E88">
        <v>1</v>
      </c>
      <c r="F88" t="s">
        <v>1567</v>
      </c>
      <c r="G88" t="s">
        <v>1562</v>
      </c>
      <c r="I88" s="2">
        <f>SUMIF('DSD_2024-25'!G2:G7668,RH!B88,'DSD_2024-25'!H2:H7668)</f>
        <v>0</v>
      </c>
      <c r="J88" s="2">
        <f>SUMIF(Servico_externo!Q:Q,RH!B88,Servico_externo!R:R)</f>
        <v>0</v>
      </c>
      <c r="K88" s="2">
        <f t="shared" si="1"/>
        <v>0</v>
      </c>
      <c r="L88" s="2">
        <f>SUMIF('DSD_2024-25'!G7670:G8065,RH!B88,'DSD_2024-25'!H7670:H8065)</f>
        <v>0</v>
      </c>
    </row>
    <row r="89" spans="1:12" hidden="1">
      <c r="A89" s="1">
        <v>7500763</v>
      </c>
      <c r="B89" s="1" t="s">
        <v>160</v>
      </c>
      <c r="C89" s="1" t="s">
        <v>1565</v>
      </c>
      <c r="D89" s="1" t="s">
        <v>1566</v>
      </c>
      <c r="E89" s="1">
        <v>1</v>
      </c>
      <c r="F89" s="1" t="s">
        <v>1593</v>
      </c>
      <c r="G89" s="1" t="s">
        <v>1562</v>
      </c>
      <c r="H89" s="1"/>
      <c r="I89" s="4">
        <f>SUMIF('DSD_2024-25'!G2:G7668,RH!B89,'DSD_2024-25'!H2:H7668)</f>
        <v>184.5</v>
      </c>
      <c r="J89" s="4">
        <f>SUMIF(Servico_externo!Q:Q,RH!B89,Servico_externo!R:R)</f>
        <v>0</v>
      </c>
      <c r="K89" s="4">
        <f t="shared" si="1"/>
        <v>6.59</v>
      </c>
      <c r="L89" s="4">
        <f>SUMIF('DSD_2024-25'!G7670:G8065,RH!B89,'DSD_2024-25'!H7670:H8065)</f>
        <v>0</v>
      </c>
    </row>
    <row r="90" spans="1:12" hidden="1">
      <c r="A90">
        <v>7500492</v>
      </c>
      <c r="B90" t="s">
        <v>922</v>
      </c>
      <c r="C90" t="s">
        <v>1581</v>
      </c>
      <c r="D90" t="s">
        <v>1650</v>
      </c>
      <c r="E90">
        <v>1</v>
      </c>
      <c r="F90" t="s">
        <v>1610</v>
      </c>
      <c r="G90" s="6">
        <v>46142</v>
      </c>
      <c r="I90" s="2">
        <f>SUMIF('DSD_2024-25'!G2:G7668,RH!B90,'DSD_2024-25'!H2:H7668)</f>
        <v>28</v>
      </c>
      <c r="J90" s="2">
        <f>SUMIF(Servico_externo!Q:Q,RH!B90,Servico_externo!R:R)</f>
        <v>0</v>
      </c>
      <c r="K90" s="2">
        <f t="shared" si="1"/>
        <v>1</v>
      </c>
      <c r="L90" s="2">
        <f>SUMIF('DSD_2024-25'!G7670:G8065,RH!B90,'DSD_2024-25'!H7670:H8065)</f>
        <v>0</v>
      </c>
    </row>
    <row r="91" spans="1:12" hidden="1">
      <c r="A91" s="1">
        <v>18632</v>
      </c>
      <c r="B91" s="1" t="s">
        <v>1652</v>
      </c>
      <c r="C91" s="1" t="s">
        <v>1577</v>
      </c>
      <c r="D91" s="1" t="s">
        <v>1578</v>
      </c>
      <c r="E91" s="1"/>
      <c r="F91" s="1"/>
      <c r="G91" s="5">
        <v>46153</v>
      </c>
      <c r="H91" s="1"/>
      <c r="I91" s="4">
        <f>SUMIF('DSD_2024-25'!G2:G7668,RH!B91,'DSD_2024-25'!H2:H7668)</f>
        <v>0</v>
      </c>
      <c r="J91" s="4">
        <f>SUMIF(Servico_externo!Q:Q,RH!B91,Servico_externo!R:R)</f>
        <v>0</v>
      </c>
      <c r="K91" s="4">
        <f t="shared" si="1"/>
        <v>0</v>
      </c>
      <c r="L91" s="4">
        <f>SUMIF('DSD_2024-25'!G7670:G8065,RH!B91,'DSD_2024-25'!H7670:H8065)</f>
        <v>0</v>
      </c>
    </row>
    <row r="92" spans="1:12" hidden="1">
      <c r="A92">
        <v>7500120</v>
      </c>
      <c r="B92" t="s">
        <v>24</v>
      </c>
      <c r="C92" t="s">
        <v>1565</v>
      </c>
      <c r="D92" t="s">
        <v>1566</v>
      </c>
      <c r="E92">
        <v>1</v>
      </c>
      <c r="F92" t="s">
        <v>1567</v>
      </c>
      <c r="G92" t="s">
        <v>1562</v>
      </c>
      <c r="I92" s="2">
        <f>SUMIF('DSD_2024-25'!G2:G7668,RH!B92,'DSD_2024-25'!H2:H7668)</f>
        <v>230</v>
      </c>
      <c r="J92" s="2">
        <f>SUMIF(Servico_externo!Q:Q,RH!B92,Servico_externo!R:R)</f>
        <v>0</v>
      </c>
      <c r="K92" s="2">
        <f t="shared" si="1"/>
        <v>8.2100000000000009</v>
      </c>
      <c r="L92" s="2">
        <f>SUMIF('DSD_2024-25'!G7670:G8065,RH!B92,'DSD_2024-25'!H7670:H8065)</f>
        <v>0</v>
      </c>
    </row>
    <row r="93" spans="1:12" hidden="1">
      <c r="A93" s="1">
        <v>7500208</v>
      </c>
      <c r="B93" s="1" t="s">
        <v>1653</v>
      </c>
      <c r="C93" s="1" t="s">
        <v>1586</v>
      </c>
      <c r="D93" s="1" t="s">
        <v>1634</v>
      </c>
      <c r="E93" s="1">
        <v>1</v>
      </c>
      <c r="F93" s="1" t="s">
        <v>1567</v>
      </c>
      <c r="G93" s="1" t="s">
        <v>1562</v>
      </c>
      <c r="H93" s="1"/>
      <c r="I93" s="4">
        <f>SUMIF('DSD_2024-25'!G2:G7668,RH!B93,'DSD_2024-25'!H2:H7668)</f>
        <v>0</v>
      </c>
      <c r="J93" s="4">
        <f>SUMIF(Servico_externo!Q:Q,RH!B93,Servico_externo!R:R)</f>
        <v>0</v>
      </c>
      <c r="K93" s="4">
        <f t="shared" si="1"/>
        <v>0</v>
      </c>
      <c r="L93" s="4">
        <f>SUMIF('DSD_2024-25'!G7670:G8065,RH!B93,'DSD_2024-25'!H7670:H8065)</f>
        <v>0</v>
      </c>
    </row>
    <row r="94" spans="1:12" hidden="1">
      <c r="A94">
        <v>7500212</v>
      </c>
      <c r="B94" t="s">
        <v>422</v>
      </c>
      <c r="C94" t="s">
        <v>1565</v>
      </c>
      <c r="D94" t="s">
        <v>1566</v>
      </c>
      <c r="E94">
        <v>1</v>
      </c>
      <c r="F94" t="s">
        <v>1567</v>
      </c>
      <c r="G94" t="s">
        <v>1562</v>
      </c>
      <c r="I94" s="2">
        <f>SUMIF('DSD_2024-25'!G2:G7668,RH!B94,'DSD_2024-25'!H2:H7668)</f>
        <v>223</v>
      </c>
      <c r="J94" s="2">
        <f>SUMIF(Servico_externo!Q:Q,RH!B94,Servico_externo!R:R)</f>
        <v>15</v>
      </c>
      <c r="K94" s="2">
        <f t="shared" si="1"/>
        <v>8.5</v>
      </c>
      <c r="L94" s="2">
        <f>SUMIF('DSD_2024-25'!G7670:G8065,RH!B94,'DSD_2024-25'!H7670:H8065)</f>
        <v>0</v>
      </c>
    </row>
    <row r="95" spans="1:12" hidden="1">
      <c r="A95" s="1">
        <v>7500199</v>
      </c>
      <c r="B95" s="1" t="s">
        <v>1098</v>
      </c>
      <c r="C95" s="1" t="s">
        <v>1586</v>
      </c>
      <c r="D95" s="1" t="s">
        <v>1634</v>
      </c>
      <c r="E95" s="1">
        <v>0</v>
      </c>
      <c r="F95" s="1" t="s">
        <v>1654</v>
      </c>
      <c r="G95" s="1" t="s">
        <v>1562</v>
      </c>
      <c r="H95" s="1"/>
      <c r="I95" s="4">
        <f>SUMIF('DSD_2024-25'!G2:G7668,RH!B95,'DSD_2024-25'!H2:H7668)</f>
        <v>10</v>
      </c>
      <c r="J95" s="4">
        <f>SUMIF(Servico_externo!Q:Q,RH!B95,Servico_externo!R:R)</f>
        <v>0</v>
      </c>
      <c r="K95" s="4">
        <f t="shared" si="1"/>
        <v>0.36</v>
      </c>
      <c r="L95" s="4">
        <f>SUMIF('DSD_2024-25'!G7670:G8065,RH!B95,'DSD_2024-25'!H7670:H8065)</f>
        <v>0</v>
      </c>
    </row>
    <row r="96" spans="1:12" hidden="1">
      <c r="A96">
        <v>19858</v>
      </c>
      <c r="B96" t="s">
        <v>1655</v>
      </c>
      <c r="C96" t="s">
        <v>1577</v>
      </c>
      <c r="D96" t="s">
        <v>1578</v>
      </c>
      <c r="G96" s="6">
        <v>46669</v>
      </c>
      <c r="I96" s="2">
        <f>SUMIF('DSD_2024-25'!G2:G7668,RH!B96,'DSD_2024-25'!H2:H7668)</f>
        <v>0</v>
      </c>
      <c r="J96" s="2">
        <f>SUMIF(Servico_externo!Q:Q,RH!B96,Servico_externo!R:R)</f>
        <v>0</v>
      </c>
      <c r="K96" s="2">
        <f t="shared" si="1"/>
        <v>0</v>
      </c>
      <c r="L96" s="2">
        <f>SUMIF('DSD_2024-25'!G7670:G8065,RH!B96,'DSD_2024-25'!H7670:H8065)</f>
        <v>0</v>
      </c>
    </row>
    <row r="97" spans="1:12" hidden="1">
      <c r="A97" s="1">
        <v>7500358</v>
      </c>
      <c r="B97" s="1" t="s">
        <v>501</v>
      </c>
      <c r="C97" s="1" t="s">
        <v>1565</v>
      </c>
      <c r="D97" s="1" t="s">
        <v>1566</v>
      </c>
      <c r="E97" s="1">
        <v>1</v>
      </c>
      <c r="F97" s="1" t="s">
        <v>1567</v>
      </c>
      <c r="G97" s="1" t="s">
        <v>1562</v>
      </c>
      <c r="H97" s="1"/>
      <c r="I97" s="4">
        <f>SUMIF('DSD_2024-25'!G2:G7668,RH!B97,'DSD_2024-25'!H2:H7668)</f>
        <v>179.5</v>
      </c>
      <c r="J97" s="4">
        <f>SUMIF(Servico_externo!Q:Q,RH!B97,Servico_externo!R:R)</f>
        <v>0</v>
      </c>
      <c r="K97" s="4">
        <f t="shared" si="1"/>
        <v>6.41</v>
      </c>
      <c r="L97" s="4">
        <f>SUMIF('DSD_2024-25'!G7670:G8065,RH!B97,'DSD_2024-25'!H7670:H8065)</f>
        <v>0</v>
      </c>
    </row>
    <row r="98" spans="1:12" hidden="1">
      <c r="A98">
        <v>25744</v>
      </c>
      <c r="B98" t="s">
        <v>1656</v>
      </c>
      <c r="C98" t="s">
        <v>1577</v>
      </c>
      <c r="D98" t="s">
        <v>1578</v>
      </c>
      <c r="G98" s="6">
        <v>46081</v>
      </c>
      <c r="I98" s="2">
        <f>SUMIF('DSD_2024-25'!G2:G7668,RH!B98,'DSD_2024-25'!H2:H7668)</f>
        <v>0</v>
      </c>
      <c r="J98" s="2">
        <f>SUMIF(Servico_externo!Q:Q,RH!B98,Servico_externo!R:R)</f>
        <v>0</v>
      </c>
      <c r="K98" s="2">
        <f t="shared" si="1"/>
        <v>0</v>
      </c>
      <c r="L98" s="2">
        <f>SUMIF('DSD_2024-25'!G7670:G8065,RH!B98,'DSD_2024-25'!H7670:H8065)</f>
        <v>0</v>
      </c>
    </row>
    <row r="99" spans="1:12" hidden="1">
      <c r="A99" s="1">
        <v>7500272</v>
      </c>
      <c r="B99" s="1" t="s">
        <v>219</v>
      </c>
      <c r="C99" s="1" t="s">
        <v>1581</v>
      </c>
      <c r="D99" s="1" t="s">
        <v>1595</v>
      </c>
      <c r="E99" s="1">
        <v>1</v>
      </c>
      <c r="F99" s="1" t="s">
        <v>1567</v>
      </c>
      <c r="G99" s="1" t="s">
        <v>1562</v>
      </c>
      <c r="H99" s="1"/>
      <c r="I99" s="4">
        <f>SUMIF('DSD_2024-25'!G2:G7668,RH!B99,'DSD_2024-25'!H2:H7668)</f>
        <v>2</v>
      </c>
      <c r="J99" s="4">
        <f>SUMIF(Servico_externo!Q:Q,RH!B99,Servico_externo!R:R)</f>
        <v>0</v>
      </c>
      <c r="K99" s="4">
        <f t="shared" si="1"/>
        <v>7.0000000000000007E-2</v>
      </c>
      <c r="L99" s="4">
        <f>SUMIF('DSD_2024-25'!G7670:G8065,RH!B99,'DSD_2024-25'!H7670:H8065)</f>
        <v>0</v>
      </c>
    </row>
    <row r="100" spans="1:12" hidden="1">
      <c r="A100">
        <v>7500072</v>
      </c>
      <c r="B100" t="s">
        <v>426</v>
      </c>
      <c r="C100" t="s">
        <v>1565</v>
      </c>
      <c r="D100" t="s">
        <v>1566</v>
      </c>
      <c r="E100">
        <v>1</v>
      </c>
      <c r="F100" t="s">
        <v>1567</v>
      </c>
      <c r="G100" t="s">
        <v>1562</v>
      </c>
      <c r="I100" s="2">
        <f>SUMIF('DSD_2024-25'!G2:G7668,RH!B100,'DSD_2024-25'!H2:H7668)</f>
        <v>221</v>
      </c>
      <c r="J100" s="2">
        <f>SUMIF(Servico_externo!Q:Q,RH!B100,Servico_externo!R:R)</f>
        <v>0</v>
      </c>
      <c r="K100" s="2">
        <f t="shared" si="1"/>
        <v>7.89</v>
      </c>
      <c r="L100" s="2">
        <f>SUMIF('DSD_2024-25'!G7670:G8065,RH!B100,'DSD_2024-25'!H7670:H8065)</f>
        <v>0</v>
      </c>
    </row>
    <row r="101" spans="1:12" hidden="1">
      <c r="A101" s="1">
        <v>7500261</v>
      </c>
      <c r="B101" s="1" t="s">
        <v>1657</v>
      </c>
      <c r="C101" s="1" t="s">
        <v>1581</v>
      </c>
      <c r="D101" s="1" t="s">
        <v>1595</v>
      </c>
      <c r="E101" s="1">
        <v>1</v>
      </c>
      <c r="F101" s="1" t="s">
        <v>1567</v>
      </c>
      <c r="G101" s="1" t="s">
        <v>1562</v>
      </c>
      <c r="H101" s="1"/>
      <c r="I101" s="4">
        <f>SUMIF('DSD_2024-25'!G2:G7668,RH!B101,'DSD_2024-25'!H2:H7668)</f>
        <v>0</v>
      </c>
      <c r="J101" s="4">
        <f>SUMIF(Servico_externo!Q:Q,RH!B101,Servico_externo!R:R)</f>
        <v>0</v>
      </c>
      <c r="K101" s="4">
        <f t="shared" si="1"/>
        <v>0</v>
      </c>
      <c r="L101" s="4">
        <f>SUMIF('DSD_2024-25'!G7670:G8065,RH!B101,'DSD_2024-25'!H7670:H8065)</f>
        <v>0</v>
      </c>
    </row>
    <row r="102" spans="1:12" hidden="1">
      <c r="A102">
        <v>7500531</v>
      </c>
      <c r="B102" t="s">
        <v>199</v>
      </c>
      <c r="C102" t="s">
        <v>1581</v>
      </c>
      <c r="D102" t="s">
        <v>1609</v>
      </c>
      <c r="E102">
        <v>1</v>
      </c>
      <c r="F102" t="s">
        <v>1583</v>
      </c>
      <c r="G102" s="6">
        <v>46112</v>
      </c>
      <c r="I102" s="2">
        <f>SUMIF('DSD_2024-25'!G2:G7668,RH!B102,'DSD_2024-25'!H2:H7668)</f>
        <v>63</v>
      </c>
      <c r="J102" s="2">
        <f>SUMIF(Servico_externo!Q:Q,RH!B102,Servico_externo!R:R)</f>
        <v>0</v>
      </c>
      <c r="K102" s="2">
        <f t="shared" si="1"/>
        <v>2.25</v>
      </c>
      <c r="L102" s="2">
        <f>SUMIF('DSD_2024-25'!G7670:G8065,RH!B102,'DSD_2024-25'!H7670:H8065)</f>
        <v>0</v>
      </c>
    </row>
    <row r="103" spans="1:12" hidden="1">
      <c r="A103" s="1">
        <v>14827</v>
      </c>
      <c r="B103" s="1" t="s">
        <v>1658</v>
      </c>
      <c r="C103" s="1" t="s">
        <v>1577</v>
      </c>
      <c r="D103" s="1" t="s">
        <v>1578</v>
      </c>
      <c r="E103" s="1"/>
      <c r="F103" s="1"/>
      <c r="G103" s="5">
        <v>45923</v>
      </c>
      <c r="H103" s="1"/>
      <c r="I103" s="4">
        <f>SUMIF('DSD_2024-25'!G2:G7668,RH!B103,'DSD_2024-25'!H2:H7668)</f>
        <v>0</v>
      </c>
      <c r="J103" s="4">
        <f>SUMIF(Servico_externo!Q:Q,RH!B103,Servico_externo!R:R)</f>
        <v>0</v>
      </c>
      <c r="K103" s="4">
        <f t="shared" si="1"/>
        <v>0</v>
      </c>
      <c r="L103" s="4">
        <f>SUMIF('DSD_2024-25'!G7670:G8065,RH!B103,'DSD_2024-25'!H7670:H8065)</f>
        <v>0</v>
      </c>
    </row>
    <row r="104" spans="1:12" hidden="1">
      <c r="A104">
        <v>27033</v>
      </c>
      <c r="B104" t="s">
        <v>1659</v>
      </c>
      <c r="C104" t="s">
        <v>1577</v>
      </c>
      <c r="D104" t="s">
        <v>1578</v>
      </c>
      <c r="G104" s="6">
        <v>46476</v>
      </c>
      <c r="I104" s="2">
        <f>SUMIF('DSD_2024-25'!G2:G7668,RH!B104,'DSD_2024-25'!H2:H7668)</f>
        <v>0</v>
      </c>
      <c r="J104" s="2">
        <f>SUMIF(Servico_externo!Q:Q,RH!B104,Servico_externo!R:R)</f>
        <v>0</v>
      </c>
      <c r="K104" s="2">
        <f t="shared" si="1"/>
        <v>0</v>
      </c>
      <c r="L104" s="2">
        <f>SUMIF('DSD_2024-25'!G7670:G8065,RH!B104,'DSD_2024-25'!H7670:H8065)</f>
        <v>0</v>
      </c>
    </row>
    <row r="105" spans="1:12" hidden="1">
      <c r="A105" s="1">
        <v>27598</v>
      </c>
      <c r="B105" s="1" t="s">
        <v>1660</v>
      </c>
      <c r="C105" s="1" t="s">
        <v>1577</v>
      </c>
      <c r="D105" s="1" t="s">
        <v>1578</v>
      </c>
      <c r="E105" s="1"/>
      <c r="F105" s="1"/>
      <c r="G105" s="5">
        <v>46669</v>
      </c>
      <c r="H105" s="1"/>
      <c r="I105" s="4">
        <f>SUMIF('DSD_2024-25'!G2:G7668,RH!B105,'DSD_2024-25'!H2:H7668)</f>
        <v>0</v>
      </c>
      <c r="J105" s="4">
        <f>SUMIF(Servico_externo!Q:Q,RH!B105,Servico_externo!R:R)</f>
        <v>0</v>
      </c>
      <c r="K105" s="4">
        <f t="shared" si="1"/>
        <v>0</v>
      </c>
      <c r="L105" s="4">
        <f>SUMIF('DSD_2024-25'!G7670:G8065,RH!B105,'DSD_2024-25'!H7670:H8065)</f>
        <v>0</v>
      </c>
    </row>
    <row r="106" spans="1:12" hidden="1">
      <c r="A106">
        <v>7500231</v>
      </c>
      <c r="B106" t="s">
        <v>611</v>
      </c>
      <c r="C106" t="s">
        <v>1565</v>
      </c>
      <c r="D106" t="s">
        <v>1566</v>
      </c>
      <c r="E106">
        <v>1</v>
      </c>
      <c r="F106" t="s">
        <v>1661</v>
      </c>
      <c r="G106" t="s">
        <v>1562</v>
      </c>
      <c r="I106" s="2">
        <f>SUMIF('DSD_2024-25'!G2:G7668,RH!B106,'DSD_2024-25'!H2:H7668)</f>
        <v>158</v>
      </c>
      <c r="J106" s="2">
        <f>SUMIF(Servico_externo!Q:Q,RH!B106,Servico_externo!R:R)</f>
        <v>0</v>
      </c>
      <c r="K106" s="2">
        <f t="shared" si="1"/>
        <v>5.64</v>
      </c>
      <c r="L106" s="2">
        <f>SUMIF('DSD_2024-25'!G7670:G8065,RH!B106,'DSD_2024-25'!H7670:H8065)</f>
        <v>0</v>
      </c>
    </row>
    <row r="107" spans="1:12" hidden="1">
      <c r="A107" s="1">
        <v>7500661</v>
      </c>
      <c r="B107" s="1" t="s">
        <v>54</v>
      </c>
      <c r="C107" s="1" t="s">
        <v>1565</v>
      </c>
      <c r="D107" s="1" t="s">
        <v>1566</v>
      </c>
      <c r="E107" s="1">
        <v>1</v>
      </c>
      <c r="F107" s="1" t="s">
        <v>1661</v>
      </c>
      <c r="G107" s="1" t="s">
        <v>1562</v>
      </c>
      <c r="H107" s="1"/>
      <c r="I107" s="4">
        <f>SUMIF('DSD_2024-25'!G2:G7668,RH!B107,'DSD_2024-25'!H2:H7668)</f>
        <v>259</v>
      </c>
      <c r="J107" s="4">
        <f>SUMIF(Servico_externo!Q:Q,RH!B107,Servico_externo!R:R)</f>
        <v>0</v>
      </c>
      <c r="K107" s="4">
        <f t="shared" si="1"/>
        <v>9.25</v>
      </c>
      <c r="L107" s="4">
        <f>SUMIF('DSD_2024-25'!G7670:G8065,RH!B107,'DSD_2024-25'!H7670:H8065)</f>
        <v>0</v>
      </c>
    </row>
    <row r="108" spans="1:12" hidden="1">
      <c r="A108">
        <v>21854</v>
      </c>
      <c r="B108" t="s">
        <v>1662</v>
      </c>
      <c r="C108" t="s">
        <v>1577</v>
      </c>
      <c r="D108" t="s">
        <v>1578</v>
      </c>
      <c r="G108" s="6">
        <v>45654</v>
      </c>
      <c r="I108" s="2">
        <f>SUMIF('DSD_2024-25'!G2:G7668,RH!B108,'DSD_2024-25'!H2:H7668)</f>
        <v>0</v>
      </c>
      <c r="J108" s="2">
        <f>SUMIF(Servico_externo!Q:Q,RH!B108,Servico_externo!R:R)</f>
        <v>0</v>
      </c>
      <c r="K108" s="2">
        <f t="shared" si="1"/>
        <v>0</v>
      </c>
      <c r="L108" s="2">
        <f>SUMIF('DSD_2024-25'!G7670:G8065,RH!B108,'DSD_2024-25'!H7670:H8065)</f>
        <v>0</v>
      </c>
    </row>
    <row r="109" spans="1:12" hidden="1">
      <c r="A109" s="1">
        <v>7500070</v>
      </c>
      <c r="B109" s="1" t="s">
        <v>359</v>
      </c>
      <c r="C109" s="1" t="s">
        <v>1565</v>
      </c>
      <c r="D109" s="1" t="s">
        <v>1566</v>
      </c>
      <c r="E109" s="1">
        <v>1</v>
      </c>
      <c r="F109" s="1" t="s">
        <v>1567</v>
      </c>
      <c r="G109" s="1" t="s">
        <v>1562</v>
      </c>
      <c r="H109" s="1"/>
      <c r="I109" s="4">
        <f>SUMIF('DSD_2024-25'!G2:G7668,RH!B109,'DSD_2024-25'!H2:H7668)</f>
        <v>151</v>
      </c>
      <c r="J109" s="4">
        <f>SUMIF(Servico_externo!Q:Q,RH!B109,Servico_externo!R:R)</f>
        <v>6</v>
      </c>
      <c r="K109" s="4">
        <f t="shared" si="1"/>
        <v>5.61</v>
      </c>
      <c r="L109" s="4">
        <f>SUMIF('DSD_2024-25'!G7670:G8065,RH!B109,'DSD_2024-25'!H7670:H8065)</f>
        <v>0</v>
      </c>
    </row>
    <row r="110" spans="1:12" hidden="1">
      <c r="A110">
        <v>24206</v>
      </c>
      <c r="B110" t="s">
        <v>1663</v>
      </c>
      <c r="C110" t="s">
        <v>1577</v>
      </c>
      <c r="D110" t="s">
        <v>1578</v>
      </c>
      <c r="G110" s="6">
        <v>46749</v>
      </c>
      <c r="I110" s="2">
        <f>SUMIF('DSD_2024-25'!G2:G7668,RH!B110,'DSD_2024-25'!H2:H7668)</f>
        <v>0</v>
      </c>
      <c r="J110" s="2">
        <f>SUMIF(Servico_externo!Q:Q,RH!B110,Servico_externo!R:R)</f>
        <v>0</v>
      </c>
      <c r="K110" s="2">
        <f t="shared" si="1"/>
        <v>0</v>
      </c>
      <c r="L110" s="2">
        <f>SUMIF('DSD_2024-25'!G7670:G8065,RH!B110,'DSD_2024-25'!H7670:H8065)</f>
        <v>0</v>
      </c>
    </row>
    <row r="111" spans="1:12" hidden="1">
      <c r="A111" s="1">
        <v>27599</v>
      </c>
      <c r="B111" s="1" t="s">
        <v>1664</v>
      </c>
      <c r="C111" s="1" t="s">
        <v>1577</v>
      </c>
      <c r="D111" s="1" t="s">
        <v>1578</v>
      </c>
      <c r="E111" s="1"/>
      <c r="F111" s="1"/>
      <c r="G111" s="5">
        <v>46669</v>
      </c>
      <c r="H111" s="1"/>
      <c r="I111" s="4">
        <f>SUMIF('DSD_2024-25'!G2:G7668,RH!B111,'DSD_2024-25'!H2:H7668)</f>
        <v>0</v>
      </c>
      <c r="J111" s="4">
        <f>SUMIF(Servico_externo!Q:Q,RH!B111,Servico_externo!R:R)</f>
        <v>0</v>
      </c>
      <c r="K111" s="4">
        <f t="shared" si="1"/>
        <v>0</v>
      </c>
      <c r="L111" s="4">
        <f>SUMIF('DSD_2024-25'!G7670:G8065,RH!B111,'DSD_2024-25'!H7670:H8065)</f>
        <v>0</v>
      </c>
    </row>
    <row r="112" spans="1:12" hidden="1">
      <c r="A112">
        <v>27637</v>
      </c>
      <c r="B112" t="s">
        <v>1665</v>
      </c>
      <c r="C112" t="s">
        <v>1577</v>
      </c>
      <c r="D112" t="s">
        <v>1578</v>
      </c>
      <c r="G112" s="6">
        <v>46694</v>
      </c>
      <c r="I112" s="2">
        <f>SUMIF('DSD_2024-25'!G2:G7668,RH!B112,'DSD_2024-25'!H2:H7668)</f>
        <v>0</v>
      </c>
      <c r="J112" s="2">
        <f>SUMIF(Servico_externo!Q:Q,RH!B112,Servico_externo!R:R)</f>
        <v>0</v>
      </c>
      <c r="K112" s="2">
        <f t="shared" si="1"/>
        <v>0</v>
      </c>
      <c r="L112" s="2">
        <f>SUMIF('DSD_2024-25'!G7670:G8065,RH!B112,'DSD_2024-25'!H7670:H8065)</f>
        <v>0</v>
      </c>
    </row>
    <row r="113" spans="1:12" hidden="1">
      <c r="A113" s="1">
        <v>7500653</v>
      </c>
      <c r="B113" s="1" t="s">
        <v>306</v>
      </c>
      <c r="C113" s="1" t="s">
        <v>1581</v>
      </c>
      <c r="D113" s="1" t="s">
        <v>1582</v>
      </c>
      <c r="E113" s="1">
        <v>1</v>
      </c>
      <c r="F113" s="1" t="s">
        <v>1583</v>
      </c>
      <c r="G113" s="5">
        <v>45991</v>
      </c>
      <c r="H113" s="1"/>
      <c r="I113" s="4">
        <f>SUMIF('DSD_2024-25'!G2:G7668,RH!B113,'DSD_2024-25'!H2:H7668)</f>
        <v>133.5</v>
      </c>
      <c r="J113" s="4">
        <f>SUMIF(Servico_externo!Q:Q,RH!B113,Servico_externo!R:R)</f>
        <v>0</v>
      </c>
      <c r="K113" s="4">
        <f t="shared" si="1"/>
        <v>4.7699999999999996</v>
      </c>
      <c r="L113" s="4">
        <f>SUMIF('DSD_2024-25'!G7670:G8065,RH!B113,'DSD_2024-25'!H7670:H8065)</f>
        <v>0</v>
      </c>
    </row>
    <row r="114" spans="1:12" hidden="1">
      <c r="A114">
        <v>7500227</v>
      </c>
      <c r="B114" t="s">
        <v>761</v>
      </c>
      <c r="C114" t="s">
        <v>1565</v>
      </c>
      <c r="D114" t="s">
        <v>1566</v>
      </c>
      <c r="E114">
        <v>0</v>
      </c>
      <c r="F114" t="s">
        <v>1666</v>
      </c>
      <c r="G114" t="s">
        <v>1562</v>
      </c>
      <c r="I114" s="2">
        <f>SUMIF('DSD_2024-25'!G2:G7668,RH!B114,'DSD_2024-25'!H2:H7668)</f>
        <v>140</v>
      </c>
      <c r="J114" s="2">
        <f>SUMIF(Servico_externo!Q:Q,RH!B114,Servico_externo!R:R)</f>
        <v>1.5</v>
      </c>
      <c r="K114" s="2">
        <f t="shared" si="1"/>
        <v>5.05</v>
      </c>
      <c r="L114" s="2">
        <f>SUMIF('DSD_2024-25'!G7670:G8065,RH!B114,'DSD_2024-25'!H7670:H8065)</f>
        <v>0</v>
      </c>
    </row>
    <row r="115" spans="1:12" hidden="1">
      <c r="A115" s="1">
        <v>26271</v>
      </c>
      <c r="B115" s="1" t="s">
        <v>1667</v>
      </c>
      <c r="C115" s="1" t="s">
        <v>1577</v>
      </c>
      <c r="D115" s="1" t="s">
        <v>1578</v>
      </c>
      <c r="E115" s="1"/>
      <c r="F115" s="1"/>
      <c r="G115" s="5">
        <v>46048</v>
      </c>
      <c r="H115" s="1"/>
      <c r="I115" s="4">
        <f>SUMIF('DSD_2024-25'!G2:G7668,RH!B115,'DSD_2024-25'!H2:H7668)</f>
        <v>0</v>
      </c>
      <c r="J115" s="4">
        <f>SUMIF(Servico_externo!Q:Q,RH!B115,Servico_externo!R:R)</f>
        <v>0</v>
      </c>
      <c r="K115" s="4">
        <f t="shared" si="1"/>
        <v>0</v>
      </c>
      <c r="L115" s="4">
        <f>SUMIF('DSD_2024-25'!G7670:G8065,RH!B115,'DSD_2024-25'!H7670:H8065)</f>
        <v>0</v>
      </c>
    </row>
    <row r="116" spans="1:12" hidden="1">
      <c r="A116">
        <v>7500270</v>
      </c>
      <c r="B116" t="s">
        <v>208</v>
      </c>
      <c r="C116" t="s">
        <v>1581</v>
      </c>
      <c r="D116" t="s">
        <v>1595</v>
      </c>
      <c r="E116">
        <v>1</v>
      </c>
      <c r="F116" t="s">
        <v>1567</v>
      </c>
      <c r="G116" t="s">
        <v>1562</v>
      </c>
      <c r="I116" s="2">
        <f>SUMIF('DSD_2024-25'!G2:G7668,RH!B116,'DSD_2024-25'!H2:H7668)</f>
        <v>56.5</v>
      </c>
      <c r="J116" s="2">
        <f>SUMIF(Servico_externo!Q:Q,RH!B116,Servico_externo!R:R)</f>
        <v>0</v>
      </c>
      <c r="K116" s="2">
        <f t="shared" si="1"/>
        <v>2.02</v>
      </c>
      <c r="L116" s="2">
        <f>SUMIF('DSD_2024-25'!G7670:G8065,RH!B116,'DSD_2024-25'!H7670:H8065)</f>
        <v>0</v>
      </c>
    </row>
    <row r="117" spans="1:12" hidden="1">
      <c r="A117" s="1">
        <v>17197</v>
      </c>
      <c r="B117" s="1" t="s">
        <v>1668</v>
      </c>
      <c r="C117" s="1" t="s">
        <v>1577</v>
      </c>
      <c r="D117" s="1" t="s">
        <v>1578</v>
      </c>
      <c r="E117" s="1"/>
      <c r="F117" s="1"/>
      <c r="G117" s="5">
        <v>47023</v>
      </c>
      <c r="H117" s="1"/>
      <c r="I117" s="4">
        <f>SUMIF('DSD_2024-25'!G2:G7668,RH!B117,'DSD_2024-25'!H2:H7668)</f>
        <v>0</v>
      </c>
      <c r="J117" s="4">
        <f>SUMIF(Servico_externo!Q:Q,RH!B117,Servico_externo!R:R)</f>
        <v>0</v>
      </c>
      <c r="K117" s="4">
        <f t="shared" si="1"/>
        <v>0</v>
      </c>
      <c r="L117" s="4">
        <f>SUMIF('DSD_2024-25'!G7670:G8065,RH!B117,'DSD_2024-25'!H7670:H8065)</f>
        <v>0</v>
      </c>
    </row>
    <row r="118" spans="1:12" hidden="1">
      <c r="A118">
        <v>7500126</v>
      </c>
      <c r="B118" t="s">
        <v>28</v>
      </c>
      <c r="C118" t="s">
        <v>1565</v>
      </c>
      <c r="D118" t="s">
        <v>1566</v>
      </c>
      <c r="E118">
        <v>1</v>
      </c>
      <c r="F118" t="s">
        <v>1567</v>
      </c>
      <c r="G118" t="s">
        <v>1562</v>
      </c>
      <c r="I118" s="2">
        <f>SUMIF('DSD_2024-25'!G2:G7668,RH!B118,'DSD_2024-25'!H2:H7668)</f>
        <v>237.5</v>
      </c>
      <c r="J118" s="2">
        <f>SUMIF(Servico_externo!Q:Q,RH!B118,Servico_externo!R:R)</f>
        <v>0</v>
      </c>
      <c r="K118" s="2">
        <f t="shared" si="1"/>
        <v>8.48</v>
      </c>
      <c r="L118" s="2">
        <f>SUMIF('DSD_2024-25'!G7670:G8065,RH!B118,'DSD_2024-25'!H7670:H8065)</f>
        <v>0</v>
      </c>
    </row>
    <row r="119" spans="1:12" hidden="1">
      <c r="A119" s="1">
        <v>26459</v>
      </c>
      <c r="B119" s="1" t="s">
        <v>1669</v>
      </c>
      <c r="C119" s="1" t="s">
        <v>1577</v>
      </c>
      <c r="D119" s="1" t="s">
        <v>1578</v>
      </c>
      <c r="E119" s="1"/>
      <c r="F119" s="1"/>
      <c r="G119" s="5">
        <v>46270</v>
      </c>
      <c r="H119" s="1"/>
      <c r="I119" s="4">
        <f>SUMIF('DSD_2024-25'!G2:G7668,RH!B119,'DSD_2024-25'!H2:H7668)</f>
        <v>0</v>
      </c>
      <c r="J119" s="4">
        <f>SUMIF(Servico_externo!Q:Q,RH!B119,Servico_externo!R:R)</f>
        <v>0</v>
      </c>
      <c r="K119" s="4">
        <f t="shared" si="1"/>
        <v>0</v>
      </c>
      <c r="L119" s="4">
        <f>SUMIF('DSD_2024-25'!G7670:G8065,RH!B119,'DSD_2024-25'!H7670:H8065)</f>
        <v>0</v>
      </c>
    </row>
    <row r="120" spans="1:12" hidden="1">
      <c r="A120">
        <v>20944</v>
      </c>
      <c r="B120" t="s">
        <v>1670</v>
      </c>
      <c r="C120" t="s">
        <v>1577</v>
      </c>
      <c r="D120" t="s">
        <v>1578</v>
      </c>
      <c r="G120" s="6">
        <v>47051</v>
      </c>
      <c r="I120" s="2">
        <f>SUMIF('DSD_2024-25'!G2:G7668,RH!B120,'DSD_2024-25'!H2:H7668)</f>
        <v>0</v>
      </c>
      <c r="J120" s="2">
        <f>SUMIF(Servico_externo!Q:Q,RH!B120,Servico_externo!R:R)</f>
        <v>0</v>
      </c>
      <c r="K120" s="2">
        <f t="shared" si="1"/>
        <v>0</v>
      </c>
      <c r="L120" s="2">
        <f>SUMIF('DSD_2024-25'!G7670:G8065,RH!B120,'DSD_2024-25'!H7670:H8065)</f>
        <v>0</v>
      </c>
    </row>
    <row r="121" spans="1:12" hidden="1">
      <c r="A121" s="1">
        <v>25644</v>
      </c>
      <c r="B121" s="1" t="s">
        <v>1671</v>
      </c>
      <c r="C121" s="1" t="s">
        <v>1577</v>
      </c>
      <c r="D121" s="1" t="s">
        <v>1578</v>
      </c>
      <c r="E121" s="1"/>
      <c r="F121" s="1"/>
      <c r="G121" s="5">
        <v>46643</v>
      </c>
      <c r="H121" s="1"/>
      <c r="I121" s="4">
        <f>SUMIF('DSD_2024-25'!G2:G7668,RH!B121,'DSD_2024-25'!H2:H7668)</f>
        <v>0</v>
      </c>
      <c r="J121" s="4">
        <f>SUMIF(Servico_externo!Q:Q,RH!B121,Servico_externo!R:R)</f>
        <v>0</v>
      </c>
      <c r="K121" s="4">
        <f t="shared" si="1"/>
        <v>0</v>
      </c>
      <c r="L121" s="4">
        <f>SUMIF('DSD_2024-25'!G7670:G8065,RH!B121,'DSD_2024-25'!H7670:H8065)</f>
        <v>0</v>
      </c>
    </row>
    <row r="122" spans="1:12" hidden="1">
      <c r="A122">
        <v>21710</v>
      </c>
      <c r="B122" t="s">
        <v>1672</v>
      </c>
      <c r="C122" t="s">
        <v>1577</v>
      </c>
      <c r="D122" t="s">
        <v>1578</v>
      </c>
      <c r="G122" s="6">
        <v>46686</v>
      </c>
      <c r="I122" s="2">
        <f>SUMIF('DSD_2024-25'!G2:G7668,RH!B122,'DSD_2024-25'!H2:H7668)</f>
        <v>0</v>
      </c>
      <c r="J122" s="2">
        <f>SUMIF(Servico_externo!Q:Q,RH!B122,Servico_externo!R:R)</f>
        <v>0</v>
      </c>
      <c r="K122" s="2">
        <f t="shared" si="1"/>
        <v>0</v>
      </c>
      <c r="L122" s="2">
        <f>SUMIF('DSD_2024-25'!G7670:G8065,RH!B122,'DSD_2024-25'!H7670:H8065)</f>
        <v>0</v>
      </c>
    </row>
    <row r="123" spans="1:12" hidden="1">
      <c r="A123" s="1">
        <v>25660</v>
      </c>
      <c r="B123" s="1" t="s">
        <v>1673</v>
      </c>
      <c r="C123" s="1" t="s">
        <v>1577</v>
      </c>
      <c r="D123" s="1" t="s">
        <v>1578</v>
      </c>
      <c r="E123" s="1"/>
      <c r="F123" s="1"/>
      <c r="G123" s="5">
        <v>45578</v>
      </c>
      <c r="H123" s="1"/>
      <c r="I123" s="4">
        <f>SUMIF('DSD_2024-25'!G2:G7668,RH!B123,'DSD_2024-25'!H2:H7668)</f>
        <v>0</v>
      </c>
      <c r="J123" s="4">
        <f>SUMIF(Servico_externo!Q:Q,RH!B123,Servico_externo!R:R)</f>
        <v>0</v>
      </c>
      <c r="K123" s="4">
        <f t="shared" si="1"/>
        <v>0</v>
      </c>
      <c r="L123" s="4">
        <f>SUMIF('DSD_2024-25'!G7670:G8065,RH!B123,'DSD_2024-25'!H7670:H8065)</f>
        <v>0</v>
      </c>
    </row>
    <row r="124" spans="1:12" hidden="1">
      <c r="A124">
        <v>28174</v>
      </c>
      <c r="B124" t="s">
        <v>1674</v>
      </c>
      <c r="C124" t="s">
        <v>1577</v>
      </c>
      <c r="D124" t="s">
        <v>1578</v>
      </c>
      <c r="G124" s="6">
        <v>47009</v>
      </c>
      <c r="I124" s="2">
        <f>SUMIF('DSD_2024-25'!G2:G7668,RH!B124,'DSD_2024-25'!H2:H7668)</f>
        <v>0</v>
      </c>
      <c r="J124" s="2">
        <f>SUMIF(Servico_externo!Q:Q,RH!B124,Servico_externo!R:R)</f>
        <v>0</v>
      </c>
      <c r="K124" s="2">
        <f t="shared" si="1"/>
        <v>0</v>
      </c>
      <c r="L124" s="2">
        <f>SUMIF('DSD_2024-25'!G7670:G8065,RH!B124,'DSD_2024-25'!H7670:H8065)</f>
        <v>0</v>
      </c>
    </row>
    <row r="125" spans="1:12" hidden="1">
      <c r="A125" s="1">
        <v>7500721</v>
      </c>
      <c r="B125" s="1" t="s">
        <v>1675</v>
      </c>
      <c r="C125" s="1" t="s">
        <v>1581</v>
      </c>
      <c r="D125" s="1" t="s">
        <v>1582</v>
      </c>
      <c r="E125" s="1">
        <v>1</v>
      </c>
      <c r="F125" s="1" t="s">
        <v>1583</v>
      </c>
      <c r="G125" s="5">
        <v>45716</v>
      </c>
      <c r="H125" s="1"/>
      <c r="I125" s="4">
        <f>SUMIF('DSD_2024-25'!G2:G7668,RH!B125,'DSD_2024-25'!H2:H7668)</f>
        <v>0</v>
      </c>
      <c r="J125" s="4">
        <f>SUMIF(Servico_externo!Q:Q,RH!B125,Servico_externo!R:R)</f>
        <v>0</v>
      </c>
      <c r="K125" s="4">
        <f t="shared" si="1"/>
        <v>0</v>
      </c>
      <c r="L125" s="4">
        <f>SUMIF('DSD_2024-25'!G7670:G8065,RH!B125,'DSD_2024-25'!H7670:H8065)</f>
        <v>0</v>
      </c>
    </row>
    <row r="126" spans="1:12" hidden="1">
      <c r="A126">
        <v>7500656</v>
      </c>
      <c r="B126" t="s">
        <v>1676</v>
      </c>
      <c r="C126" t="s">
        <v>1581</v>
      </c>
      <c r="D126" t="s">
        <v>1677</v>
      </c>
      <c r="E126">
        <v>1</v>
      </c>
      <c r="F126" t="s">
        <v>1583</v>
      </c>
      <c r="G126" s="6">
        <v>45808</v>
      </c>
      <c r="I126" s="2">
        <f>SUMIF('DSD_2024-25'!G2:G7668,RH!B126,'DSD_2024-25'!H2:H7668)</f>
        <v>0</v>
      </c>
      <c r="J126" s="2">
        <f>SUMIF(Servico_externo!Q:Q,RH!B126,Servico_externo!R:R)</f>
        <v>0</v>
      </c>
      <c r="K126" s="2">
        <f t="shared" si="1"/>
        <v>0</v>
      </c>
      <c r="L126" s="2">
        <f>SUMIF('DSD_2024-25'!G7670:G8065,RH!B126,'DSD_2024-25'!H7670:H8065)</f>
        <v>0</v>
      </c>
    </row>
    <row r="127" spans="1:12" hidden="1">
      <c r="A127" s="1">
        <v>7500071</v>
      </c>
      <c r="B127" s="1" t="s">
        <v>216</v>
      </c>
      <c r="C127" s="1" t="s">
        <v>1565</v>
      </c>
      <c r="D127" s="1" t="s">
        <v>1638</v>
      </c>
      <c r="E127" s="1">
        <v>1</v>
      </c>
      <c r="F127" s="1" t="s">
        <v>1567</v>
      </c>
      <c r="G127" s="1" t="s">
        <v>1562</v>
      </c>
      <c r="H127" s="1"/>
      <c r="I127" s="4">
        <f>SUMIF('DSD_2024-25'!G2:G7668,RH!B127,'DSD_2024-25'!H2:H7668)</f>
        <v>215</v>
      </c>
      <c r="J127" s="4">
        <f>SUMIF(Servico_externo!Q:Q,RH!B127,Servico_externo!R:R)</f>
        <v>0</v>
      </c>
      <c r="K127" s="4">
        <f t="shared" si="1"/>
        <v>7.68</v>
      </c>
      <c r="L127" s="4">
        <f>SUMIF('DSD_2024-25'!G7670:G8065,RH!B127,'DSD_2024-25'!H7670:H8065)</f>
        <v>0</v>
      </c>
    </row>
    <row r="128" spans="1:12" hidden="1">
      <c r="A128">
        <v>7500067</v>
      </c>
      <c r="B128" t="s">
        <v>648</v>
      </c>
      <c r="C128" t="s">
        <v>1565</v>
      </c>
      <c r="D128" t="s">
        <v>1617</v>
      </c>
      <c r="E128">
        <v>1</v>
      </c>
      <c r="F128" t="s">
        <v>1567</v>
      </c>
      <c r="G128" t="s">
        <v>1562</v>
      </c>
      <c r="I128" s="2">
        <f>SUMIF('DSD_2024-25'!G2:G7668,RH!B128,'DSD_2024-25'!H2:H7668)</f>
        <v>195.5</v>
      </c>
      <c r="J128" s="2">
        <f>SUMIF(Servico_externo!Q:Q,RH!B128,Servico_externo!R:R)</f>
        <v>12</v>
      </c>
      <c r="K128" s="2">
        <f t="shared" si="1"/>
        <v>7.41</v>
      </c>
      <c r="L128" s="2">
        <f>SUMIF('DSD_2024-25'!G7670:G8065,RH!B128,'DSD_2024-25'!H7670:H8065)</f>
        <v>0</v>
      </c>
    </row>
    <row r="129" spans="1:12" hidden="1">
      <c r="A129" s="1">
        <v>7500116</v>
      </c>
      <c r="B129" s="1" t="s">
        <v>65</v>
      </c>
      <c r="C129" s="1" t="s">
        <v>1565</v>
      </c>
      <c r="D129" s="1" t="s">
        <v>1566</v>
      </c>
      <c r="E129" s="1">
        <v>1</v>
      </c>
      <c r="F129" s="1" t="s">
        <v>1567</v>
      </c>
      <c r="G129" s="1" t="s">
        <v>1562</v>
      </c>
      <c r="H129" s="1"/>
      <c r="I129" s="4">
        <f>SUMIF('DSD_2024-25'!G2:G7668,RH!B129,'DSD_2024-25'!H2:H7668)</f>
        <v>208</v>
      </c>
      <c r="J129" s="4">
        <f>SUMIF(Servico_externo!Q:Q,RH!B129,Servico_externo!R:R)</f>
        <v>0</v>
      </c>
      <c r="K129" s="4">
        <f t="shared" si="1"/>
        <v>7.43</v>
      </c>
      <c r="L129" s="4">
        <f>SUMIF('DSD_2024-25'!G7670:G8065,RH!B129,'DSD_2024-25'!H7670:H8065)</f>
        <v>0</v>
      </c>
    </row>
    <row r="130" spans="1:12" hidden="1">
      <c r="A130">
        <v>25121</v>
      </c>
      <c r="B130" t="s">
        <v>1678</v>
      </c>
      <c r="C130" t="s">
        <v>1577</v>
      </c>
      <c r="D130" t="s">
        <v>1578</v>
      </c>
      <c r="G130" s="6">
        <v>46267</v>
      </c>
      <c r="I130" s="2">
        <f>SUMIF('DSD_2024-25'!G2:G7668,RH!B130,'DSD_2024-25'!H2:H7668)</f>
        <v>0</v>
      </c>
      <c r="J130" s="2">
        <f>SUMIF(Servico_externo!Q:Q,RH!B130,Servico_externo!R:R)</f>
        <v>0</v>
      </c>
      <c r="K130" s="2">
        <f t="shared" ref="K130:K193" si="2">ROUND((I130+J130)/28,2)</f>
        <v>0</v>
      </c>
      <c r="L130" s="2">
        <f>SUMIF('DSD_2024-25'!G7670:G8065,RH!B130,'DSD_2024-25'!H7670:H8065)</f>
        <v>0</v>
      </c>
    </row>
    <row r="131" spans="1:12" hidden="1">
      <c r="A131" s="1">
        <v>7500295</v>
      </c>
      <c r="B131" s="1" t="s">
        <v>99</v>
      </c>
      <c r="C131" s="1" t="s">
        <v>1565</v>
      </c>
      <c r="D131" s="1" t="s">
        <v>1566</v>
      </c>
      <c r="E131" s="1">
        <v>1</v>
      </c>
      <c r="F131" s="1" t="s">
        <v>1661</v>
      </c>
      <c r="G131" s="1" t="s">
        <v>1562</v>
      </c>
      <c r="H131" s="1"/>
      <c r="I131" s="4">
        <f>SUMIF('DSD_2024-25'!G2:G7668,RH!B131,'DSD_2024-25'!H2:H7668)</f>
        <v>202</v>
      </c>
      <c r="J131" s="4">
        <f>SUMIF(Servico_externo!Q:Q,RH!B131,Servico_externo!R:R)</f>
        <v>0</v>
      </c>
      <c r="K131" s="4">
        <f t="shared" si="2"/>
        <v>7.21</v>
      </c>
      <c r="L131" s="4">
        <f>SUMIF('DSD_2024-25'!G7670:G8065,RH!B131,'DSD_2024-25'!H7670:H8065)</f>
        <v>0</v>
      </c>
    </row>
    <row r="132" spans="1:12" hidden="1">
      <c r="A132">
        <v>22836</v>
      </c>
      <c r="B132" t="s">
        <v>1679</v>
      </c>
      <c r="C132" t="s">
        <v>1577</v>
      </c>
      <c r="D132" t="s">
        <v>1578</v>
      </c>
      <c r="G132" s="6">
        <v>46098</v>
      </c>
      <c r="I132" s="2">
        <f>SUMIF('DSD_2024-25'!G2:G7668,RH!B132,'DSD_2024-25'!H2:H7668)</f>
        <v>0</v>
      </c>
      <c r="J132" s="2">
        <f>SUMIF(Servico_externo!Q:Q,RH!B132,Servico_externo!R:R)</f>
        <v>0</v>
      </c>
      <c r="K132" s="2">
        <f t="shared" si="2"/>
        <v>0</v>
      </c>
      <c r="L132" s="2">
        <f>SUMIF('DSD_2024-25'!G7670:G8065,RH!B132,'DSD_2024-25'!H7670:H8065)</f>
        <v>0</v>
      </c>
    </row>
    <row r="133" spans="1:12" hidden="1">
      <c r="A133" s="1">
        <v>7500827</v>
      </c>
      <c r="B133" s="1" t="s">
        <v>1680</v>
      </c>
      <c r="C133" s="1" t="s">
        <v>1581</v>
      </c>
      <c r="D133" s="1" t="s">
        <v>1582</v>
      </c>
      <c r="E133" s="1">
        <v>1</v>
      </c>
      <c r="F133" s="1" t="s">
        <v>1583</v>
      </c>
      <c r="G133" s="5">
        <v>45657</v>
      </c>
      <c r="H133" s="1"/>
      <c r="I133" s="4">
        <f>SUMIF('DSD_2024-25'!G2:G7668,RH!B133,'DSD_2024-25'!H2:H7668)</f>
        <v>0</v>
      </c>
      <c r="J133" s="4">
        <f>SUMIF(Servico_externo!Q:Q,RH!B133,Servico_externo!R:R)</f>
        <v>0</v>
      </c>
      <c r="K133" s="4">
        <f t="shared" si="2"/>
        <v>0</v>
      </c>
      <c r="L133" s="4">
        <f>SUMIF('DSD_2024-25'!G7670:G8065,RH!B133,'DSD_2024-25'!H7670:H8065)</f>
        <v>0</v>
      </c>
    </row>
    <row r="134" spans="1:12" hidden="1">
      <c r="A134">
        <v>27658</v>
      </c>
      <c r="B134" t="s">
        <v>1681</v>
      </c>
      <c r="C134" t="s">
        <v>1577</v>
      </c>
      <c r="D134" t="s">
        <v>1578</v>
      </c>
      <c r="G134" s="6">
        <v>46741</v>
      </c>
      <c r="I134" s="2">
        <f>SUMIF('DSD_2024-25'!G2:G7668,RH!B134,'DSD_2024-25'!H2:H7668)</f>
        <v>0</v>
      </c>
      <c r="J134" s="2">
        <f>SUMIF(Servico_externo!Q:Q,RH!B134,Servico_externo!R:R)</f>
        <v>0</v>
      </c>
      <c r="K134" s="2">
        <f t="shared" si="2"/>
        <v>0</v>
      </c>
      <c r="L134" s="2">
        <f>SUMIF('DSD_2024-25'!G7670:G8065,RH!B134,'DSD_2024-25'!H7670:H8065)</f>
        <v>0</v>
      </c>
    </row>
    <row r="135" spans="1:12" hidden="1">
      <c r="A135" s="1">
        <v>27886</v>
      </c>
      <c r="B135" s="1" t="s">
        <v>1682</v>
      </c>
      <c r="C135" s="1" t="s">
        <v>1577</v>
      </c>
      <c r="D135" s="1" t="s">
        <v>1578</v>
      </c>
      <c r="E135" s="1"/>
      <c r="F135" s="1"/>
      <c r="G135" s="5">
        <v>47007</v>
      </c>
      <c r="H135" s="1"/>
      <c r="I135" s="4">
        <f>SUMIF('DSD_2024-25'!G2:G7668,RH!B135,'DSD_2024-25'!H2:H7668)</f>
        <v>0</v>
      </c>
      <c r="J135" s="4">
        <f>SUMIF(Servico_externo!Q:Q,RH!B135,Servico_externo!R:R)</f>
        <v>0</v>
      </c>
      <c r="K135" s="4">
        <f t="shared" si="2"/>
        <v>0</v>
      </c>
      <c r="L135" s="4">
        <f>SUMIF('DSD_2024-25'!G7670:G8065,RH!B135,'DSD_2024-25'!H7670:H8065)</f>
        <v>0</v>
      </c>
    </row>
    <row r="136" spans="1:12" hidden="1">
      <c r="A136">
        <v>7500329</v>
      </c>
      <c r="B136" t="s">
        <v>1102</v>
      </c>
      <c r="C136" t="s">
        <v>1581</v>
      </c>
      <c r="D136" t="s">
        <v>1582</v>
      </c>
      <c r="E136">
        <v>1</v>
      </c>
      <c r="F136" t="s">
        <v>1583</v>
      </c>
      <c r="G136" s="6">
        <v>45587</v>
      </c>
      <c r="I136" s="2">
        <f>SUMIF('DSD_2024-25'!G2:G7668,RH!B136,'DSD_2024-25'!H2:H7668)</f>
        <v>8</v>
      </c>
      <c r="J136" s="2">
        <f>SUMIF(Servico_externo!Q:Q,RH!B136,Servico_externo!R:R)</f>
        <v>0</v>
      </c>
      <c r="K136" s="2">
        <f t="shared" si="2"/>
        <v>0.28999999999999998</v>
      </c>
      <c r="L136" s="2">
        <f>SUMIF('DSD_2024-25'!G7670:G8065,RH!B136,'DSD_2024-25'!H7670:H8065)</f>
        <v>0</v>
      </c>
    </row>
    <row r="137" spans="1:12" hidden="1">
      <c r="A137" s="1">
        <v>7500757</v>
      </c>
      <c r="B137" s="1" t="s">
        <v>1683</v>
      </c>
      <c r="C137" s="1" t="s">
        <v>1586</v>
      </c>
      <c r="D137" s="1" t="s">
        <v>1634</v>
      </c>
      <c r="E137" s="1">
        <v>1</v>
      </c>
      <c r="F137" s="1" t="s">
        <v>1567</v>
      </c>
      <c r="G137" s="1" t="s">
        <v>1562</v>
      </c>
      <c r="H137" s="1"/>
      <c r="I137" s="4">
        <f>SUMIF('DSD_2024-25'!G2:G7668,RH!B137,'DSD_2024-25'!H2:H7668)</f>
        <v>0</v>
      </c>
      <c r="J137" s="4">
        <f>SUMIF(Servico_externo!Q:Q,RH!B137,Servico_externo!R:R)</f>
        <v>0</v>
      </c>
      <c r="K137" s="4">
        <f t="shared" si="2"/>
        <v>0</v>
      </c>
      <c r="L137" s="4">
        <f>SUMIF('DSD_2024-25'!G7670:G8065,RH!B137,'DSD_2024-25'!H7670:H8065)</f>
        <v>0</v>
      </c>
    </row>
    <row r="138" spans="1:12" hidden="1">
      <c r="A138">
        <v>22878</v>
      </c>
      <c r="B138" t="s">
        <v>1684</v>
      </c>
      <c r="C138" t="s">
        <v>1577</v>
      </c>
      <c r="D138" t="s">
        <v>1578</v>
      </c>
      <c r="G138" s="6">
        <v>47112</v>
      </c>
      <c r="I138" s="2">
        <f>SUMIF('DSD_2024-25'!G2:G7668,RH!B138,'DSD_2024-25'!H2:H7668)</f>
        <v>0</v>
      </c>
      <c r="J138" s="2">
        <f>SUMIF(Servico_externo!Q:Q,RH!B138,Servico_externo!R:R)</f>
        <v>0</v>
      </c>
      <c r="K138" s="2">
        <f t="shared" si="2"/>
        <v>0</v>
      </c>
      <c r="L138" s="2">
        <f>SUMIF('DSD_2024-25'!G7670:G8065,RH!B138,'DSD_2024-25'!H7670:H8065)</f>
        <v>0</v>
      </c>
    </row>
    <row r="139" spans="1:12" hidden="1">
      <c r="A139" s="1">
        <v>7500093</v>
      </c>
      <c r="B139" s="1" t="s">
        <v>1685</v>
      </c>
      <c r="C139" s="1" t="s">
        <v>1565</v>
      </c>
      <c r="D139" s="1" t="s">
        <v>1606</v>
      </c>
      <c r="E139" s="1">
        <v>1</v>
      </c>
      <c r="F139" s="1" t="s">
        <v>1567</v>
      </c>
      <c r="G139" s="1" t="s">
        <v>1562</v>
      </c>
      <c r="H139" s="1"/>
      <c r="I139" s="4">
        <f>SUMIF('DSD_2024-25'!G2:G7668,RH!B139,'DSD_2024-25'!H2:H7668)</f>
        <v>0</v>
      </c>
      <c r="J139" s="4">
        <f>SUMIF(Servico_externo!Q:Q,RH!B139,Servico_externo!R:R)</f>
        <v>0</v>
      </c>
      <c r="K139" s="4">
        <f t="shared" si="2"/>
        <v>0</v>
      </c>
      <c r="L139" s="4">
        <f>SUMIF('DSD_2024-25'!G7670:G8065,RH!B139,'DSD_2024-25'!H7670:H8065)</f>
        <v>0</v>
      </c>
    </row>
    <row r="140" spans="1:12" hidden="1">
      <c r="A140">
        <v>15264</v>
      </c>
      <c r="B140" t="s">
        <v>1686</v>
      </c>
      <c r="C140" t="s">
        <v>1577</v>
      </c>
      <c r="D140" t="s">
        <v>1578</v>
      </c>
      <c r="G140" s="6">
        <v>46267</v>
      </c>
      <c r="I140" s="2">
        <f>SUMIF('DSD_2024-25'!G2:G7668,RH!B140,'DSD_2024-25'!H2:H7668)</f>
        <v>0</v>
      </c>
      <c r="J140" s="2">
        <f>SUMIF(Servico_externo!Q:Q,RH!B140,Servico_externo!R:R)</f>
        <v>0</v>
      </c>
      <c r="K140" s="2">
        <f t="shared" si="2"/>
        <v>0</v>
      </c>
      <c r="L140" s="2">
        <f>SUMIF('DSD_2024-25'!G7670:G8065,RH!B140,'DSD_2024-25'!H7670:H8065)</f>
        <v>0</v>
      </c>
    </row>
    <row r="141" spans="1:12" hidden="1">
      <c r="A141" s="1">
        <v>28320</v>
      </c>
      <c r="B141" s="1" t="s">
        <v>1687</v>
      </c>
      <c r="C141" s="1" t="s">
        <v>1577</v>
      </c>
      <c r="D141" s="1" t="s">
        <v>1578</v>
      </c>
      <c r="E141" s="1"/>
      <c r="F141" s="1"/>
      <c r="G141" s="5">
        <v>47063</v>
      </c>
      <c r="H141" s="1"/>
      <c r="I141" s="4">
        <f>SUMIF('DSD_2024-25'!G2:G7668,RH!B141,'DSD_2024-25'!H2:H7668)</f>
        <v>0</v>
      </c>
      <c r="J141" s="4">
        <f>SUMIF(Servico_externo!Q:Q,RH!B141,Servico_externo!R:R)</f>
        <v>0</v>
      </c>
      <c r="K141" s="4">
        <f t="shared" si="2"/>
        <v>0</v>
      </c>
      <c r="L141" s="4">
        <f>SUMIF('DSD_2024-25'!G7670:G8065,RH!B141,'DSD_2024-25'!H7670:H8065)</f>
        <v>0</v>
      </c>
    </row>
    <row r="142" spans="1:12" hidden="1">
      <c r="A142">
        <v>25717</v>
      </c>
      <c r="B142" t="s">
        <v>1688</v>
      </c>
      <c r="C142" t="s">
        <v>1577</v>
      </c>
      <c r="D142" t="s">
        <v>1578</v>
      </c>
      <c r="G142" s="6">
        <v>45689</v>
      </c>
      <c r="I142" s="2">
        <f>SUMIF('DSD_2024-25'!G2:G7668,RH!B142,'DSD_2024-25'!H2:H7668)</f>
        <v>0</v>
      </c>
      <c r="J142" s="2">
        <f>SUMIF(Servico_externo!Q:Q,RH!B142,Servico_externo!R:R)</f>
        <v>0</v>
      </c>
      <c r="K142" s="2">
        <f t="shared" si="2"/>
        <v>0</v>
      </c>
      <c r="L142" s="2">
        <f>SUMIF('DSD_2024-25'!G7670:G8065,RH!B142,'DSD_2024-25'!H7670:H8065)</f>
        <v>0</v>
      </c>
    </row>
    <row r="143" spans="1:12" hidden="1">
      <c r="A143" s="1">
        <v>7500664</v>
      </c>
      <c r="B143" s="1" t="s">
        <v>101</v>
      </c>
      <c r="C143" s="1" t="s">
        <v>1565</v>
      </c>
      <c r="D143" s="1" t="s">
        <v>1566</v>
      </c>
      <c r="E143" s="1">
        <v>1</v>
      </c>
      <c r="F143" s="1" t="s">
        <v>1661</v>
      </c>
      <c r="G143" s="1" t="s">
        <v>1562</v>
      </c>
      <c r="H143" s="1"/>
      <c r="I143" s="4">
        <f>SUMIF('DSD_2024-25'!G2:G7668,RH!B143,'DSD_2024-25'!H2:H7668)</f>
        <v>170</v>
      </c>
      <c r="J143" s="4">
        <f>SUMIF(Servico_externo!Q:Q,RH!B143,Servico_externo!R:R)</f>
        <v>0</v>
      </c>
      <c r="K143" s="4">
        <f t="shared" si="2"/>
        <v>6.07</v>
      </c>
      <c r="L143" s="4">
        <f>SUMIF('DSD_2024-25'!G7670:G8065,RH!B143,'DSD_2024-25'!H7670:H8065)</f>
        <v>0</v>
      </c>
    </row>
    <row r="144" spans="1:12" hidden="1">
      <c r="A144">
        <v>20147</v>
      </c>
      <c r="B144" t="s">
        <v>1689</v>
      </c>
      <c r="C144" t="s">
        <v>1577</v>
      </c>
      <c r="D144" t="s">
        <v>1578</v>
      </c>
      <c r="G144" s="6">
        <v>46347</v>
      </c>
      <c r="I144" s="2">
        <f>SUMIF('DSD_2024-25'!G2:G7668,RH!B144,'DSD_2024-25'!H2:H7668)</f>
        <v>0</v>
      </c>
      <c r="J144" s="2">
        <f>SUMIF(Servico_externo!Q:Q,RH!B144,Servico_externo!R:R)</f>
        <v>0</v>
      </c>
      <c r="K144" s="2">
        <f t="shared" si="2"/>
        <v>0</v>
      </c>
      <c r="L144" s="2">
        <f>SUMIF('DSD_2024-25'!G7670:G8065,RH!B144,'DSD_2024-25'!H7670:H8065)</f>
        <v>0</v>
      </c>
    </row>
    <row r="145" spans="1:12" hidden="1">
      <c r="A145" s="1">
        <v>7500228</v>
      </c>
      <c r="B145" s="1" t="s">
        <v>569</v>
      </c>
      <c r="C145" s="1" t="s">
        <v>1565</v>
      </c>
      <c r="D145" s="1" t="s">
        <v>1566</v>
      </c>
      <c r="E145" s="1">
        <v>1</v>
      </c>
      <c r="F145" s="1" t="s">
        <v>1661</v>
      </c>
      <c r="G145" s="1" t="s">
        <v>1562</v>
      </c>
      <c r="H145" s="1"/>
      <c r="I145" s="4">
        <f>SUMIF('DSD_2024-25'!G2:G7668,RH!B145,'DSD_2024-25'!H2:H7668)</f>
        <v>213</v>
      </c>
      <c r="J145" s="4">
        <f>SUMIF(Servico_externo!Q:Q,RH!B145,Servico_externo!R:R)</f>
        <v>0</v>
      </c>
      <c r="K145" s="4">
        <f t="shared" si="2"/>
        <v>7.61</v>
      </c>
      <c r="L145" s="4">
        <f>SUMIF('DSD_2024-25'!G7670:G8065,RH!B145,'DSD_2024-25'!H7670:H8065)</f>
        <v>0</v>
      </c>
    </row>
    <row r="146" spans="1:12" hidden="1">
      <c r="A146">
        <v>27727</v>
      </c>
      <c r="B146" t="s">
        <v>1690</v>
      </c>
      <c r="C146" t="s">
        <v>1577</v>
      </c>
      <c r="D146" t="s">
        <v>1578</v>
      </c>
      <c r="G146" s="6">
        <v>46789</v>
      </c>
      <c r="I146" s="2">
        <f>SUMIF('DSD_2024-25'!G2:G7668,RH!B146,'DSD_2024-25'!H2:H7668)</f>
        <v>0</v>
      </c>
      <c r="J146" s="2">
        <f>SUMIF(Servico_externo!Q:Q,RH!B146,Servico_externo!R:R)</f>
        <v>0</v>
      </c>
      <c r="K146" s="2">
        <f t="shared" si="2"/>
        <v>0</v>
      </c>
      <c r="L146" s="2">
        <f>SUMIF('DSD_2024-25'!G7670:G8065,RH!B146,'DSD_2024-25'!H7670:H8065)</f>
        <v>0</v>
      </c>
    </row>
    <row r="147" spans="1:12" hidden="1">
      <c r="A147" s="1">
        <v>7500512</v>
      </c>
      <c r="B147" s="1" t="s">
        <v>395</v>
      </c>
      <c r="C147" s="1" t="s">
        <v>1565</v>
      </c>
      <c r="D147" s="1" t="s">
        <v>1566</v>
      </c>
      <c r="E147" s="1">
        <v>1</v>
      </c>
      <c r="F147" s="1" t="s">
        <v>1567</v>
      </c>
      <c r="G147" s="1" t="s">
        <v>1562</v>
      </c>
      <c r="H147" s="1"/>
      <c r="I147" s="4">
        <f>SUMIF('DSD_2024-25'!G2:G7668,RH!B147,'DSD_2024-25'!H2:H7668)</f>
        <v>177.4</v>
      </c>
      <c r="J147" s="4">
        <f>SUMIF(Servico_externo!Q:Q,RH!B147,Servico_externo!R:R)</f>
        <v>0</v>
      </c>
      <c r="K147" s="4">
        <f t="shared" si="2"/>
        <v>6.34</v>
      </c>
      <c r="L147" s="4">
        <f>SUMIF('DSD_2024-25'!G7670:G8065,RH!B147,'DSD_2024-25'!H7670:H8065)</f>
        <v>0</v>
      </c>
    </row>
    <row r="148" spans="1:12" hidden="1">
      <c r="A148">
        <v>7500141</v>
      </c>
      <c r="B148" t="s">
        <v>155</v>
      </c>
      <c r="C148" t="s">
        <v>1581</v>
      </c>
      <c r="D148" t="s">
        <v>1691</v>
      </c>
      <c r="E148">
        <v>1</v>
      </c>
      <c r="F148" t="s">
        <v>1567</v>
      </c>
      <c r="G148" t="s">
        <v>1562</v>
      </c>
      <c r="I148" s="2">
        <f>SUMIF('DSD_2024-25'!G2:G7668,RH!B148,'DSD_2024-25'!H2:H7668)</f>
        <v>114</v>
      </c>
      <c r="J148" s="2">
        <f>SUMIF(Servico_externo!Q:Q,RH!B148,Servico_externo!R:R)</f>
        <v>0</v>
      </c>
      <c r="K148" s="2">
        <f t="shared" si="2"/>
        <v>4.07</v>
      </c>
      <c r="L148" s="2">
        <f>SUMIF('DSD_2024-25'!G7670:G8065,RH!B148,'DSD_2024-25'!H7670:H8065)</f>
        <v>0</v>
      </c>
    </row>
    <row r="149" spans="1:12" hidden="1">
      <c r="A149" s="1">
        <v>7500090</v>
      </c>
      <c r="B149" s="1" t="s">
        <v>400</v>
      </c>
      <c r="C149" s="1" t="s">
        <v>1565</v>
      </c>
      <c r="D149" s="1" t="s">
        <v>1617</v>
      </c>
      <c r="E149" s="1">
        <v>1</v>
      </c>
      <c r="F149" s="1" t="s">
        <v>1567</v>
      </c>
      <c r="G149" s="1" t="s">
        <v>1562</v>
      </c>
      <c r="H149" s="1"/>
      <c r="I149" s="4">
        <f>SUMIF('DSD_2024-25'!G2:G7668,RH!B149,'DSD_2024-25'!H2:H7668)</f>
        <v>206.5</v>
      </c>
      <c r="J149" s="4">
        <f>SUMIF(Servico_externo!Q:Q,RH!B149,Servico_externo!R:R)</f>
        <v>17</v>
      </c>
      <c r="K149" s="4">
        <f t="shared" si="2"/>
        <v>7.98</v>
      </c>
      <c r="L149" s="4">
        <f>SUMIF('DSD_2024-25'!G7670:G8065,RH!B149,'DSD_2024-25'!H7670:H8065)</f>
        <v>0</v>
      </c>
    </row>
    <row r="150" spans="1:12" hidden="1">
      <c r="A150">
        <v>7500738</v>
      </c>
      <c r="B150" t="s">
        <v>1692</v>
      </c>
      <c r="C150" t="s">
        <v>1581</v>
      </c>
      <c r="D150" t="s">
        <v>1582</v>
      </c>
      <c r="E150">
        <v>1</v>
      </c>
      <c r="F150" t="s">
        <v>1583</v>
      </c>
      <c r="G150" s="6">
        <v>46265</v>
      </c>
      <c r="I150" s="2">
        <f>SUMIF('DSD_2024-25'!G2:G7668,RH!B150,'DSD_2024-25'!H2:H7668)</f>
        <v>0</v>
      </c>
      <c r="J150" s="2">
        <f>SUMIF(Servico_externo!Q:Q,RH!B150,Servico_externo!R:R)</f>
        <v>0</v>
      </c>
      <c r="K150" s="2">
        <f t="shared" si="2"/>
        <v>0</v>
      </c>
      <c r="L150" s="2">
        <f>SUMIF('DSD_2024-25'!G7670:G8065,RH!B150,'DSD_2024-25'!H7670:H8065)</f>
        <v>0</v>
      </c>
    </row>
    <row r="151" spans="1:12" hidden="1">
      <c r="A151" s="1">
        <v>25234</v>
      </c>
      <c r="B151" s="1" t="s">
        <v>1693</v>
      </c>
      <c r="C151" s="1" t="s">
        <v>1577</v>
      </c>
      <c r="D151" s="1" t="s">
        <v>1578</v>
      </c>
      <c r="E151" s="1"/>
      <c r="F151" s="1"/>
      <c r="G151" s="5">
        <v>46687</v>
      </c>
      <c r="H151" s="1"/>
      <c r="I151" s="4">
        <f>SUMIF('DSD_2024-25'!G2:G7668,RH!B151,'DSD_2024-25'!H2:H7668)</f>
        <v>0</v>
      </c>
      <c r="J151" s="4">
        <f>SUMIF(Servico_externo!Q:Q,RH!B151,Servico_externo!R:R)</f>
        <v>0</v>
      </c>
      <c r="K151" s="4">
        <f t="shared" si="2"/>
        <v>0</v>
      </c>
      <c r="L151" s="4">
        <f>SUMIF('DSD_2024-25'!G7670:G8065,RH!B151,'DSD_2024-25'!H7670:H8065)</f>
        <v>0</v>
      </c>
    </row>
    <row r="152" spans="1:12" hidden="1">
      <c r="A152">
        <v>28324</v>
      </c>
      <c r="B152" t="s">
        <v>1694</v>
      </c>
      <c r="C152" t="s">
        <v>1577</v>
      </c>
      <c r="D152" t="s">
        <v>1578</v>
      </c>
      <c r="G152" s="6">
        <v>47068</v>
      </c>
      <c r="I152" s="2">
        <f>SUMIF('DSD_2024-25'!G2:G7668,RH!B152,'DSD_2024-25'!H2:H7668)</f>
        <v>0</v>
      </c>
      <c r="J152" s="2">
        <f>SUMIF(Servico_externo!Q:Q,RH!B152,Servico_externo!R:R)</f>
        <v>0</v>
      </c>
      <c r="K152" s="2">
        <f t="shared" si="2"/>
        <v>0</v>
      </c>
      <c r="L152" s="2">
        <f>SUMIF('DSD_2024-25'!G7670:G8065,RH!B152,'DSD_2024-25'!H7670:H8065)</f>
        <v>0</v>
      </c>
    </row>
    <row r="153" spans="1:12" hidden="1">
      <c r="A153" s="1">
        <v>7500080</v>
      </c>
      <c r="B153" s="1" t="s">
        <v>1423</v>
      </c>
      <c r="C153" s="1" t="s">
        <v>1565</v>
      </c>
      <c r="D153" s="1" t="s">
        <v>1600</v>
      </c>
      <c r="E153" s="1">
        <v>1</v>
      </c>
      <c r="F153" s="1" t="s">
        <v>1567</v>
      </c>
      <c r="G153" s="1" t="s">
        <v>1562</v>
      </c>
      <c r="H153" s="1"/>
      <c r="I153" s="4">
        <f>SUMIF('DSD_2024-25'!G2:G7668,RH!B153,'DSD_2024-25'!H2:H7668)</f>
        <v>168</v>
      </c>
      <c r="J153" s="4">
        <f>SUMIF(Servico_externo!Q:Q,RH!B153,Servico_externo!R:R)</f>
        <v>0</v>
      </c>
      <c r="K153" s="4">
        <f t="shared" si="2"/>
        <v>6</v>
      </c>
      <c r="L153" s="4">
        <f>SUMIF('DSD_2024-25'!G7670:G8065,RH!B153,'DSD_2024-25'!H7670:H8065)</f>
        <v>0</v>
      </c>
    </row>
    <row r="154" spans="1:12" hidden="1">
      <c r="A154">
        <v>7500028</v>
      </c>
      <c r="B154" t="s">
        <v>391</v>
      </c>
      <c r="C154" t="s">
        <v>1565</v>
      </c>
      <c r="D154" t="s">
        <v>1606</v>
      </c>
      <c r="E154">
        <v>1</v>
      </c>
      <c r="F154" t="s">
        <v>1567</v>
      </c>
      <c r="G154" t="s">
        <v>1562</v>
      </c>
      <c r="I154" s="2">
        <f>SUMIF('DSD_2024-25'!G2:G7668,RH!B154,'DSD_2024-25'!H2:H7668)</f>
        <v>62</v>
      </c>
      <c r="J154" s="2">
        <f>SUMIF(Servico_externo!Q:Q,RH!B154,Servico_externo!R:R)</f>
        <v>0</v>
      </c>
      <c r="K154" s="2">
        <f t="shared" si="2"/>
        <v>2.21</v>
      </c>
      <c r="L154" s="2">
        <f>SUMIF('DSD_2024-25'!G7670:G8065,RH!B154,'DSD_2024-25'!H7670:H8065)</f>
        <v>0</v>
      </c>
    </row>
    <row r="155" spans="1:12" hidden="1">
      <c r="A155" s="1">
        <v>7500076</v>
      </c>
      <c r="B155" s="1" t="s">
        <v>32</v>
      </c>
      <c r="C155" s="1" t="s">
        <v>1565</v>
      </c>
      <c r="D155" s="1" t="s">
        <v>1638</v>
      </c>
      <c r="E155" s="1">
        <v>1</v>
      </c>
      <c r="F155" s="1" t="s">
        <v>1567</v>
      </c>
      <c r="G155" s="1" t="s">
        <v>1562</v>
      </c>
      <c r="H155" s="1"/>
      <c r="I155" s="4">
        <f>SUMIF('DSD_2024-25'!G2:G7668,RH!B155,'DSD_2024-25'!H2:H7668)</f>
        <v>197.5</v>
      </c>
      <c r="J155" s="4">
        <f>SUMIF(Servico_externo!Q:Q,RH!B155,Servico_externo!R:R)</f>
        <v>6</v>
      </c>
      <c r="K155" s="4">
        <f t="shared" si="2"/>
        <v>7.27</v>
      </c>
      <c r="L155" s="4">
        <f>SUMIF('DSD_2024-25'!G7670:G8065,RH!B155,'DSD_2024-25'!H7670:H8065)</f>
        <v>0</v>
      </c>
    </row>
    <row r="156" spans="1:12" hidden="1">
      <c r="A156">
        <v>7500249</v>
      </c>
      <c r="B156" t="s">
        <v>1695</v>
      </c>
      <c r="C156" t="s">
        <v>1581</v>
      </c>
      <c r="D156" t="s">
        <v>1594</v>
      </c>
      <c r="E156">
        <v>1</v>
      </c>
      <c r="F156" t="s">
        <v>1567</v>
      </c>
      <c r="G156" t="s">
        <v>1562</v>
      </c>
      <c r="I156" s="2">
        <f>SUMIF('DSD_2024-25'!G2:G7668,RH!B156,'DSD_2024-25'!H2:H7668)</f>
        <v>0</v>
      </c>
      <c r="J156" s="2">
        <f>SUMIF(Servico_externo!Q:Q,RH!B156,Servico_externo!R:R)</f>
        <v>0</v>
      </c>
      <c r="K156" s="2">
        <f t="shared" si="2"/>
        <v>0</v>
      </c>
      <c r="L156" s="2">
        <f>SUMIF('DSD_2024-25'!G7670:G8065,RH!B156,'DSD_2024-25'!H7670:H8065)</f>
        <v>0</v>
      </c>
    </row>
    <row r="157" spans="1:12" hidden="1">
      <c r="A157" s="1">
        <v>7500247</v>
      </c>
      <c r="B157" s="1" t="s">
        <v>1696</v>
      </c>
      <c r="C157" s="1" t="s">
        <v>1581</v>
      </c>
      <c r="D157" s="1" t="s">
        <v>1594</v>
      </c>
      <c r="E157" s="1">
        <v>1</v>
      </c>
      <c r="F157" s="1" t="s">
        <v>1567</v>
      </c>
      <c r="G157" s="1" t="s">
        <v>1562</v>
      </c>
      <c r="H157" s="1"/>
      <c r="I157" s="4">
        <f>SUMIF('DSD_2024-25'!G2:G7668,RH!B157,'DSD_2024-25'!H2:H7668)</f>
        <v>0</v>
      </c>
      <c r="J157" s="4">
        <f>SUMIF(Servico_externo!Q:Q,RH!B157,Servico_externo!R:R)</f>
        <v>0</v>
      </c>
      <c r="K157" s="4">
        <f t="shared" si="2"/>
        <v>0</v>
      </c>
      <c r="L157" s="4">
        <f>SUMIF('DSD_2024-25'!G7670:G8065,RH!B157,'DSD_2024-25'!H7670:H8065)</f>
        <v>0</v>
      </c>
    </row>
    <row r="158" spans="1:12" hidden="1">
      <c r="A158" s="36">
        <v>7500060</v>
      </c>
      <c r="B158" s="36" t="s">
        <v>1277</v>
      </c>
      <c r="C158" s="36" t="s">
        <v>1565</v>
      </c>
      <c r="D158" s="36" t="s">
        <v>1606</v>
      </c>
      <c r="E158" s="36">
        <v>1</v>
      </c>
      <c r="F158" s="36" t="s">
        <v>1567</v>
      </c>
      <c r="G158" s="36" t="s">
        <v>1562</v>
      </c>
      <c r="H158" s="36"/>
      <c r="I158" s="37">
        <f>SUMIF('DSD_2024-25'!G2:G7668,RH!B158,'DSD_2024-25'!H2:H7668)</f>
        <v>156</v>
      </c>
      <c r="J158" s="37">
        <f>SUMIF(Servico_externo!Q:Q,RH!B158,Servico_externo!R:R)</f>
        <v>0</v>
      </c>
      <c r="K158" s="37">
        <f t="shared" si="2"/>
        <v>5.57</v>
      </c>
      <c r="L158" s="37">
        <f>SUMIF('DSD_2024-25'!G7670:G8065,RH!B158,'DSD_2024-25'!H7670:H8065)</f>
        <v>0</v>
      </c>
    </row>
    <row r="159" spans="1:12" hidden="1">
      <c r="A159" s="38">
        <v>26435</v>
      </c>
      <c r="B159" s="38" t="s">
        <v>1697</v>
      </c>
      <c r="C159" s="38" t="s">
        <v>1577</v>
      </c>
      <c r="D159" s="38" t="s">
        <v>1578</v>
      </c>
      <c r="E159" s="38"/>
      <c r="F159" s="38"/>
      <c r="G159" s="39">
        <v>46265</v>
      </c>
      <c r="H159" s="38"/>
      <c r="I159" s="40">
        <f>SUMIF('DSD_2024-25'!G2:G7668,RH!B159,'DSD_2024-25'!H2:H7668)</f>
        <v>0</v>
      </c>
      <c r="J159" s="40">
        <f>SUMIF(Servico_externo!Q:Q,RH!B159,Servico_externo!R:R)</f>
        <v>0</v>
      </c>
      <c r="K159" s="40">
        <f t="shared" si="2"/>
        <v>0</v>
      </c>
      <c r="L159" s="40">
        <f>SUMIF('DSD_2024-25'!G7670:G8065,RH!B159,'DSD_2024-25'!H7670:H8065)</f>
        <v>0</v>
      </c>
    </row>
    <row r="160" spans="1:12" hidden="1">
      <c r="A160">
        <v>7500068</v>
      </c>
      <c r="B160" t="s">
        <v>140</v>
      </c>
      <c r="C160" t="s">
        <v>1565</v>
      </c>
      <c r="D160" t="s">
        <v>1617</v>
      </c>
      <c r="E160">
        <v>1</v>
      </c>
      <c r="F160" t="s">
        <v>1567</v>
      </c>
      <c r="G160" t="s">
        <v>1562</v>
      </c>
      <c r="I160" s="2">
        <f>SUMIF('DSD_2024-25'!G2:G7668,RH!B160,'DSD_2024-25'!H2:H7668)</f>
        <v>150</v>
      </c>
      <c r="J160" s="2">
        <f>SUMIF(Servico_externo!Q:Q,RH!B160,Servico_externo!R:R)</f>
        <v>18</v>
      </c>
      <c r="K160" s="42">
        <f t="shared" si="2"/>
        <v>6</v>
      </c>
      <c r="L160" s="2">
        <f>SUMIF('DSD_2024-25'!G7670:G8065,RH!B160,'DSD_2024-25'!H7670:H8065)</f>
        <v>0</v>
      </c>
    </row>
    <row r="161" spans="1:12" hidden="1">
      <c r="A161" s="1">
        <v>7500414</v>
      </c>
      <c r="B161" s="1" t="s">
        <v>320</v>
      </c>
      <c r="C161" s="1" t="s">
        <v>1565</v>
      </c>
      <c r="D161" s="1" t="s">
        <v>1566</v>
      </c>
      <c r="E161" s="1">
        <v>1</v>
      </c>
      <c r="F161" s="1" t="s">
        <v>1593</v>
      </c>
      <c r="G161" s="1" t="s">
        <v>1562</v>
      </c>
      <c r="H161" s="1"/>
      <c r="I161" s="4">
        <f>SUMIF('DSD_2024-25'!G2:G7668,RH!B161,'DSD_2024-25'!H2:H7668)</f>
        <v>262</v>
      </c>
      <c r="J161" s="4">
        <f>SUMIF(Servico_externo!Q:Q,RH!B161,Servico_externo!R:R)</f>
        <v>0</v>
      </c>
      <c r="K161" s="4">
        <f t="shared" si="2"/>
        <v>9.36</v>
      </c>
      <c r="L161" s="4">
        <f>SUMIF('DSD_2024-25'!G7670:G8065,RH!B161,'DSD_2024-25'!H7670:H8065)</f>
        <v>0</v>
      </c>
    </row>
    <row r="162" spans="1:12" hidden="1">
      <c r="A162">
        <v>7500059</v>
      </c>
      <c r="B162" t="s">
        <v>625</v>
      </c>
      <c r="C162" t="s">
        <v>1565</v>
      </c>
      <c r="D162" t="s">
        <v>1617</v>
      </c>
      <c r="E162">
        <v>1</v>
      </c>
      <c r="F162" t="s">
        <v>1567</v>
      </c>
      <c r="G162" t="s">
        <v>1562</v>
      </c>
      <c r="I162" s="2">
        <f>SUMIF('DSD_2024-25'!G2:G7668,RH!B162,'DSD_2024-25'!H2:H7668)</f>
        <v>134</v>
      </c>
      <c r="J162" s="2">
        <f>SUMIF(Servico_externo!Q:Q,RH!B162,Servico_externo!R:R)</f>
        <v>56</v>
      </c>
      <c r="K162" s="2">
        <f t="shared" si="2"/>
        <v>6.79</v>
      </c>
      <c r="L162" s="2">
        <f>SUMIF('DSD_2024-25'!G7670:G8065,RH!B162,'DSD_2024-25'!H7670:H8065)</f>
        <v>0</v>
      </c>
    </row>
    <row r="163" spans="1:12" hidden="1">
      <c r="A163" s="1">
        <v>7500058</v>
      </c>
      <c r="B163" s="1" t="s">
        <v>40</v>
      </c>
      <c r="C163" s="1" t="s">
        <v>1565</v>
      </c>
      <c r="D163" s="1" t="s">
        <v>1606</v>
      </c>
      <c r="E163" s="1">
        <v>1</v>
      </c>
      <c r="F163" s="1" t="s">
        <v>1567</v>
      </c>
      <c r="G163" s="1" t="s">
        <v>1562</v>
      </c>
      <c r="H163" s="1"/>
      <c r="I163" s="4">
        <f>SUMIF('DSD_2024-25'!G2:G7668,RH!B163,'DSD_2024-25'!H2:H7668)</f>
        <v>168</v>
      </c>
      <c r="J163" s="4">
        <f>SUMIF(Servico_externo!Q:Q,RH!B163,Servico_externo!R:R)</f>
        <v>6</v>
      </c>
      <c r="K163" s="4">
        <f t="shared" si="2"/>
        <v>6.21</v>
      </c>
      <c r="L163" s="4">
        <f>SUMIF('DSD_2024-25'!G7670:G8065,RH!B163,'DSD_2024-25'!H7670:H8065)</f>
        <v>0</v>
      </c>
    </row>
    <row r="164" spans="1:12" hidden="1">
      <c r="A164">
        <v>24078</v>
      </c>
      <c r="B164" t="s">
        <v>1698</v>
      </c>
      <c r="C164" t="s">
        <v>1577</v>
      </c>
      <c r="D164" t="s">
        <v>1578</v>
      </c>
      <c r="G164" s="6">
        <v>46265</v>
      </c>
      <c r="I164" s="2">
        <f>SUMIF('DSD_2024-25'!G2:G7668,RH!B164,'DSD_2024-25'!H2:H7668)</f>
        <v>0</v>
      </c>
      <c r="J164" s="2">
        <f>SUMIF(Servico_externo!Q:Q,RH!B164,Servico_externo!R:R)</f>
        <v>0</v>
      </c>
      <c r="K164" s="2">
        <f t="shared" si="2"/>
        <v>0</v>
      </c>
      <c r="L164" s="2">
        <f>SUMIF('DSD_2024-25'!G7670:G8065,RH!B164,'DSD_2024-25'!H7670:H8065)</f>
        <v>0</v>
      </c>
    </row>
    <row r="165" spans="1:12" hidden="1">
      <c r="A165" s="1">
        <v>26254</v>
      </c>
      <c r="B165" s="1" t="s">
        <v>1699</v>
      </c>
      <c r="C165" s="1" t="s">
        <v>1577</v>
      </c>
      <c r="D165" s="1" t="s">
        <v>1578</v>
      </c>
      <c r="E165" s="1"/>
      <c r="F165" s="1"/>
      <c r="G165" s="5">
        <v>45977</v>
      </c>
      <c r="H165" s="1"/>
      <c r="I165" s="4">
        <f>SUMIF('DSD_2024-25'!G2:G7668,RH!B165,'DSD_2024-25'!H2:H7668)</f>
        <v>0</v>
      </c>
      <c r="J165" s="4">
        <f>SUMIF(Servico_externo!Q:Q,RH!B165,Servico_externo!R:R)</f>
        <v>0</v>
      </c>
      <c r="K165" s="4">
        <f t="shared" si="2"/>
        <v>0</v>
      </c>
      <c r="L165" s="4">
        <f>SUMIF('DSD_2024-25'!G7670:G8065,RH!B165,'DSD_2024-25'!H7670:H8065)</f>
        <v>0</v>
      </c>
    </row>
    <row r="166" spans="1:12" hidden="1">
      <c r="A166">
        <v>7500490</v>
      </c>
      <c r="B166" t="s">
        <v>717</v>
      </c>
      <c r="C166" t="s">
        <v>1581</v>
      </c>
      <c r="D166" t="s">
        <v>1609</v>
      </c>
      <c r="E166">
        <v>1</v>
      </c>
      <c r="F166" t="s">
        <v>1610</v>
      </c>
      <c r="G166" s="6">
        <v>46261</v>
      </c>
      <c r="I166" s="2">
        <f>SUMIF('DSD_2024-25'!G2:G7668,RH!B166,'DSD_2024-25'!H2:H7668)</f>
        <v>32</v>
      </c>
      <c r="J166" s="2">
        <f>SUMIF(Servico_externo!Q:Q,RH!B166,Servico_externo!R:R)</f>
        <v>0</v>
      </c>
      <c r="K166" s="2">
        <f t="shared" si="2"/>
        <v>1.1399999999999999</v>
      </c>
      <c r="L166" s="2">
        <f>SUMIF('DSD_2024-25'!G7670:G8065,RH!B166,'DSD_2024-25'!H7670:H8065)</f>
        <v>0</v>
      </c>
    </row>
    <row r="167" spans="1:12" hidden="1">
      <c r="A167" s="1">
        <v>7500941</v>
      </c>
      <c r="B167" s="1" t="s">
        <v>1700</v>
      </c>
      <c r="C167" s="1" t="s">
        <v>1586</v>
      </c>
      <c r="D167" s="1" t="s">
        <v>1587</v>
      </c>
      <c r="E167" s="1"/>
      <c r="F167" s="1"/>
      <c r="G167" s="5">
        <v>45645</v>
      </c>
      <c r="H167" s="1"/>
      <c r="I167" s="4">
        <f>SUMIF('DSD_2024-25'!G2:G7668,RH!B167,'DSD_2024-25'!H2:H7668)</f>
        <v>0</v>
      </c>
      <c r="J167" s="4">
        <f>SUMIF(Servico_externo!Q:Q,RH!B167,Servico_externo!R:R)</f>
        <v>0</v>
      </c>
      <c r="K167" s="4">
        <f t="shared" si="2"/>
        <v>0</v>
      </c>
      <c r="L167" s="4">
        <f>SUMIF('DSD_2024-25'!G7670:G8065,RH!B167,'DSD_2024-25'!H7670:H8065)</f>
        <v>0</v>
      </c>
    </row>
    <row r="168" spans="1:12" hidden="1">
      <c r="A168">
        <v>7500960</v>
      </c>
      <c r="B168" t="s">
        <v>1701</v>
      </c>
      <c r="C168" t="s">
        <v>1586</v>
      </c>
      <c r="D168" t="s">
        <v>1587</v>
      </c>
      <c r="G168" s="6">
        <v>45565</v>
      </c>
      <c r="I168" s="2">
        <f>SUMIF('DSD_2024-25'!G2:G7668,RH!B168,'DSD_2024-25'!H2:H7668)</f>
        <v>0</v>
      </c>
      <c r="J168" s="2">
        <f>SUMIF(Servico_externo!Q:Q,RH!B168,Servico_externo!R:R)</f>
        <v>0</v>
      </c>
      <c r="K168" s="2">
        <f t="shared" si="2"/>
        <v>0</v>
      </c>
      <c r="L168" s="2">
        <f>SUMIF('DSD_2024-25'!G7670:G8065,RH!B168,'DSD_2024-25'!H7670:H8065)</f>
        <v>0</v>
      </c>
    </row>
    <row r="169" spans="1:12" hidden="1">
      <c r="A169" s="1">
        <v>27661</v>
      </c>
      <c r="B169" s="1" t="s">
        <v>1702</v>
      </c>
      <c r="C169" s="1" t="s">
        <v>1577</v>
      </c>
      <c r="D169" s="1" t="s">
        <v>1578</v>
      </c>
      <c r="E169" s="1"/>
      <c r="F169" s="1"/>
      <c r="G169" s="5">
        <v>46741</v>
      </c>
      <c r="H169" s="1"/>
      <c r="I169" s="4">
        <f>SUMIF('DSD_2024-25'!G2:G7668,RH!B169,'DSD_2024-25'!H2:H7668)</f>
        <v>0</v>
      </c>
      <c r="J169" s="4">
        <f>SUMIF(Servico_externo!Q:Q,RH!B169,Servico_externo!R:R)</f>
        <v>0</v>
      </c>
      <c r="K169" s="4">
        <f t="shared" si="2"/>
        <v>0</v>
      </c>
      <c r="L169" s="4">
        <f>SUMIF('DSD_2024-25'!G7670:G8065,RH!B169,'DSD_2024-25'!H7670:H8065)</f>
        <v>0</v>
      </c>
    </row>
    <row r="170" spans="1:12" hidden="1">
      <c r="A170">
        <v>26385</v>
      </c>
      <c r="B170" t="s">
        <v>1703</v>
      </c>
      <c r="C170" t="s">
        <v>1577</v>
      </c>
      <c r="D170" t="s">
        <v>1578</v>
      </c>
      <c r="G170" s="6">
        <v>46209</v>
      </c>
      <c r="I170" s="2">
        <f>SUMIF('DSD_2024-25'!G2:G7668,RH!B170,'DSD_2024-25'!H2:H7668)</f>
        <v>0</v>
      </c>
      <c r="J170" s="2">
        <f>SUMIF(Servico_externo!Q:Q,RH!B170,Servico_externo!R:R)</f>
        <v>0</v>
      </c>
      <c r="K170" s="2">
        <f t="shared" si="2"/>
        <v>0</v>
      </c>
      <c r="L170" s="2">
        <f>SUMIF('DSD_2024-25'!G7670:G8065,RH!B170,'DSD_2024-25'!H7670:H8065)</f>
        <v>0</v>
      </c>
    </row>
    <row r="171" spans="1:12" hidden="1">
      <c r="A171" s="1">
        <v>22076</v>
      </c>
      <c r="B171" s="1" t="s">
        <v>1704</v>
      </c>
      <c r="C171" s="1" t="s">
        <v>1577</v>
      </c>
      <c r="D171" s="1" t="s">
        <v>1578</v>
      </c>
      <c r="E171" s="1"/>
      <c r="F171" s="1"/>
      <c r="G171" s="5">
        <v>46284</v>
      </c>
      <c r="H171" s="1"/>
      <c r="I171" s="4">
        <f>SUMIF('DSD_2024-25'!G2:G7668,RH!B171,'DSD_2024-25'!H2:H7668)</f>
        <v>0</v>
      </c>
      <c r="J171" s="4">
        <f>SUMIF(Servico_externo!Q:Q,RH!B171,Servico_externo!R:R)</f>
        <v>0</v>
      </c>
      <c r="K171" s="4">
        <f t="shared" si="2"/>
        <v>0</v>
      </c>
      <c r="L171" s="4">
        <f>SUMIF('DSD_2024-25'!G7670:G8065,RH!B171,'DSD_2024-25'!H7670:H8065)</f>
        <v>0</v>
      </c>
    </row>
    <row r="172" spans="1:12" hidden="1">
      <c r="A172">
        <v>28253</v>
      </c>
      <c r="B172" t="s">
        <v>1705</v>
      </c>
      <c r="C172" t="s">
        <v>1577</v>
      </c>
      <c r="D172" t="s">
        <v>1578</v>
      </c>
      <c r="G172" s="6">
        <v>47020</v>
      </c>
      <c r="I172" s="2">
        <f>SUMIF('DSD_2024-25'!G2:G7668,RH!B172,'DSD_2024-25'!H2:H7668)</f>
        <v>0</v>
      </c>
      <c r="J172" s="2">
        <f>SUMIF(Servico_externo!Q:Q,RH!B172,Servico_externo!R:R)</f>
        <v>0</v>
      </c>
      <c r="K172" s="2">
        <f t="shared" si="2"/>
        <v>0</v>
      </c>
      <c r="L172" s="2">
        <f>SUMIF('DSD_2024-25'!G7670:G8065,RH!B172,'DSD_2024-25'!H7670:H8065)</f>
        <v>0</v>
      </c>
    </row>
    <row r="173" spans="1:12" hidden="1">
      <c r="A173" s="1">
        <v>7500585</v>
      </c>
      <c r="B173" s="1" t="s">
        <v>1706</v>
      </c>
      <c r="C173" s="1" t="s">
        <v>1581</v>
      </c>
      <c r="D173" s="1" t="s">
        <v>1582</v>
      </c>
      <c r="E173" s="1">
        <v>1</v>
      </c>
      <c r="F173" s="1" t="s">
        <v>1583</v>
      </c>
      <c r="G173" s="5">
        <v>45961</v>
      </c>
      <c r="H173" s="1"/>
      <c r="I173" s="4">
        <f>SUMIF('DSD_2024-25'!G2:G7668,RH!B173,'DSD_2024-25'!H2:H7668)</f>
        <v>0</v>
      </c>
      <c r="J173" s="4">
        <f>SUMIF(Servico_externo!Q:Q,RH!B173,Servico_externo!R:R)</f>
        <v>0</v>
      </c>
      <c r="K173" s="4">
        <f t="shared" si="2"/>
        <v>0</v>
      </c>
      <c r="L173" s="4">
        <f>SUMIF('DSD_2024-25'!G7670:G8065,RH!B173,'DSD_2024-25'!H7670:H8065)</f>
        <v>0</v>
      </c>
    </row>
    <row r="174" spans="1:12" hidden="1">
      <c r="A174">
        <v>7500268</v>
      </c>
      <c r="B174" t="s">
        <v>937</v>
      </c>
      <c r="C174" t="s">
        <v>1581</v>
      </c>
      <c r="D174" t="s">
        <v>1595</v>
      </c>
      <c r="E174">
        <v>1</v>
      </c>
      <c r="F174" t="s">
        <v>1567</v>
      </c>
      <c r="G174" t="s">
        <v>1562</v>
      </c>
      <c r="I174" s="2">
        <f>SUMIF('DSD_2024-25'!G2:G7668,RH!B174,'DSD_2024-25'!H2:H7668)</f>
        <v>8</v>
      </c>
      <c r="J174" s="2">
        <f>SUMIF(Servico_externo!Q:Q,RH!B174,Servico_externo!R:R)</f>
        <v>0</v>
      </c>
      <c r="K174" s="2">
        <f t="shared" si="2"/>
        <v>0.28999999999999998</v>
      </c>
      <c r="L174" s="2">
        <f>SUMIF('DSD_2024-25'!G7670:G8065,RH!B174,'DSD_2024-25'!H7670:H8065)</f>
        <v>0</v>
      </c>
    </row>
    <row r="175" spans="1:12" hidden="1">
      <c r="A175" s="1">
        <v>7500688</v>
      </c>
      <c r="B175" s="1" t="s">
        <v>351</v>
      </c>
      <c r="C175" s="1" t="s">
        <v>1565</v>
      </c>
      <c r="D175" s="1" t="s">
        <v>1566</v>
      </c>
      <c r="E175" s="1">
        <v>1</v>
      </c>
      <c r="F175" s="1" t="s">
        <v>1707</v>
      </c>
      <c r="G175" s="1" t="s">
        <v>1562</v>
      </c>
      <c r="H175" s="1"/>
      <c r="I175" s="4">
        <f>SUMIF('DSD_2024-25'!G2:G7668,RH!B175,'DSD_2024-25'!H2:H7668)</f>
        <v>120.5</v>
      </c>
      <c r="J175" s="4">
        <f>SUMIF(Servico_externo!Q:Q,RH!B175,Servico_externo!R:R)</f>
        <v>48.5</v>
      </c>
      <c r="K175" s="4">
        <f t="shared" si="2"/>
        <v>6.04</v>
      </c>
      <c r="L175" s="4">
        <f>SUMIF('DSD_2024-25'!G7670:G8065,RH!B175,'DSD_2024-25'!H7670:H8065)</f>
        <v>0</v>
      </c>
    </row>
    <row r="176" spans="1:12" hidden="1">
      <c r="A176">
        <v>7500131</v>
      </c>
      <c r="B176" t="s">
        <v>57</v>
      </c>
      <c r="C176" t="s">
        <v>1565</v>
      </c>
      <c r="D176" t="s">
        <v>1638</v>
      </c>
      <c r="E176">
        <v>1</v>
      </c>
      <c r="F176" t="s">
        <v>1567</v>
      </c>
      <c r="G176" t="s">
        <v>1562</v>
      </c>
      <c r="I176" s="2">
        <f>SUMIF('DSD_2024-25'!G2:G7668,RH!B176,'DSD_2024-25'!H2:H7668)</f>
        <v>139</v>
      </c>
      <c r="J176" s="2">
        <f>SUMIF(Servico_externo!Q:Q,RH!B176,Servico_externo!R:R)</f>
        <v>18</v>
      </c>
      <c r="K176" s="2">
        <f t="shared" si="2"/>
        <v>5.61</v>
      </c>
      <c r="L176" s="2">
        <f>SUMIF('DSD_2024-25'!G7670:G8065,RH!B176,'DSD_2024-25'!H7670:H8065)</f>
        <v>0</v>
      </c>
    </row>
    <row r="177" spans="1:12" hidden="1">
      <c r="A177" s="1">
        <v>7500055</v>
      </c>
      <c r="B177" s="1" t="s">
        <v>921</v>
      </c>
      <c r="C177" s="1" t="s">
        <v>1565</v>
      </c>
      <c r="D177" s="1" t="s">
        <v>1566</v>
      </c>
      <c r="E177" s="1">
        <v>1</v>
      </c>
      <c r="F177" s="1" t="s">
        <v>1567</v>
      </c>
      <c r="G177" s="1" t="s">
        <v>1562</v>
      </c>
      <c r="H177" s="1"/>
      <c r="I177" s="4">
        <f>SUMIF('DSD_2024-25'!G2:G7668,RH!B177,'DSD_2024-25'!H2:H7668)</f>
        <v>140</v>
      </c>
      <c r="J177" s="4">
        <f>SUMIF(Servico_externo!Q:Q,RH!B177,Servico_externo!R:R)</f>
        <v>0</v>
      </c>
      <c r="K177" s="4">
        <f t="shared" si="2"/>
        <v>5</v>
      </c>
      <c r="L177" s="4">
        <f>SUMIF('DSD_2024-25'!G7670:G8065,RH!B177,'DSD_2024-25'!H7670:H8065)</f>
        <v>0</v>
      </c>
    </row>
    <row r="178" spans="1:12" hidden="1">
      <c r="A178">
        <v>7500104</v>
      </c>
      <c r="B178" t="s">
        <v>852</v>
      </c>
      <c r="C178" t="s">
        <v>1565</v>
      </c>
      <c r="D178" t="s">
        <v>1566</v>
      </c>
      <c r="E178">
        <v>1</v>
      </c>
      <c r="F178" t="s">
        <v>1567</v>
      </c>
      <c r="G178" t="s">
        <v>1562</v>
      </c>
      <c r="I178" s="2">
        <f>SUMIF('DSD_2024-25'!G2:G7668,RH!B178,'DSD_2024-25'!H2:H7668)</f>
        <v>310</v>
      </c>
      <c r="J178" s="2">
        <f>SUMIF(Servico_externo!Q:Q,RH!B178,Servico_externo!R:R)</f>
        <v>0</v>
      </c>
      <c r="K178" s="2">
        <f t="shared" si="2"/>
        <v>11.07</v>
      </c>
      <c r="L178" s="2">
        <f>SUMIF('DSD_2024-25'!G7670:G8065,RH!B178,'DSD_2024-25'!H7670:H8065)</f>
        <v>0</v>
      </c>
    </row>
    <row r="179" spans="1:12" hidden="1">
      <c r="A179" s="1">
        <v>7500399</v>
      </c>
      <c r="B179" s="1" t="s">
        <v>197</v>
      </c>
      <c r="C179" s="1" t="s">
        <v>1565</v>
      </c>
      <c r="D179" s="1" t="s">
        <v>1566</v>
      </c>
      <c r="E179" s="1">
        <v>1</v>
      </c>
      <c r="F179" s="1" t="s">
        <v>1661</v>
      </c>
      <c r="G179" s="1" t="s">
        <v>1562</v>
      </c>
      <c r="H179" s="1"/>
      <c r="I179" s="4">
        <f>SUMIF('DSD_2024-25'!G2:G7668,RH!B179,'DSD_2024-25'!H2:H7668)</f>
        <v>167.1</v>
      </c>
      <c r="J179" s="4">
        <f>SUMIF(Servico_externo!Q:Q,RH!B179,Servico_externo!R:R)</f>
        <v>0</v>
      </c>
      <c r="K179" s="4">
        <f t="shared" si="2"/>
        <v>5.97</v>
      </c>
      <c r="L179" s="4">
        <f>SUMIF('DSD_2024-25'!G7670:G8065,RH!B179,'DSD_2024-25'!H7670:H8065)</f>
        <v>0</v>
      </c>
    </row>
    <row r="180" spans="1:12" hidden="1">
      <c r="A180">
        <v>24080</v>
      </c>
      <c r="B180" t="s">
        <v>1708</v>
      </c>
      <c r="C180" t="s">
        <v>1577</v>
      </c>
      <c r="D180" t="s">
        <v>1578</v>
      </c>
      <c r="G180" s="6">
        <v>47006</v>
      </c>
      <c r="I180" s="2">
        <f>SUMIF('DSD_2024-25'!G2:G7668,RH!B180,'DSD_2024-25'!H2:H7668)</f>
        <v>0</v>
      </c>
      <c r="J180" s="2">
        <f>SUMIF(Servico_externo!Q:Q,RH!B180,Servico_externo!R:R)</f>
        <v>0</v>
      </c>
      <c r="K180" s="2">
        <f t="shared" si="2"/>
        <v>0</v>
      </c>
      <c r="L180" s="2">
        <f>SUMIF('DSD_2024-25'!G7670:G8065,RH!B180,'DSD_2024-25'!H7670:H8065)</f>
        <v>0</v>
      </c>
    </row>
    <row r="181" spans="1:12" hidden="1">
      <c r="A181" s="1">
        <v>22023</v>
      </c>
      <c r="B181" s="1" t="s">
        <v>1709</v>
      </c>
      <c r="C181" s="1" t="s">
        <v>1577</v>
      </c>
      <c r="D181" s="1" t="s">
        <v>1578</v>
      </c>
      <c r="E181" s="1"/>
      <c r="F181" s="1"/>
      <c r="G181" s="5">
        <v>46341</v>
      </c>
      <c r="H181" s="1"/>
      <c r="I181" s="4">
        <f>SUMIF('DSD_2024-25'!G2:G7668,RH!B181,'DSD_2024-25'!H2:H7668)</f>
        <v>0</v>
      </c>
      <c r="J181" s="4">
        <f>SUMIF(Servico_externo!Q:Q,RH!B181,Servico_externo!R:R)</f>
        <v>0</v>
      </c>
      <c r="K181" s="4">
        <f t="shared" si="2"/>
        <v>0</v>
      </c>
      <c r="L181" s="4">
        <f>SUMIF('DSD_2024-25'!G7670:G8065,RH!B181,'DSD_2024-25'!H7670:H8065)</f>
        <v>0</v>
      </c>
    </row>
    <row r="182" spans="1:12" hidden="1">
      <c r="A182">
        <v>27667</v>
      </c>
      <c r="B182" t="s">
        <v>1710</v>
      </c>
      <c r="C182" t="s">
        <v>1577</v>
      </c>
      <c r="D182" t="s">
        <v>1578</v>
      </c>
      <c r="G182" s="6">
        <v>46749</v>
      </c>
      <c r="I182" s="2">
        <f>SUMIF('DSD_2024-25'!G2:G7668,RH!B182,'DSD_2024-25'!H2:H7668)</f>
        <v>0</v>
      </c>
      <c r="J182" s="2">
        <f>SUMIF(Servico_externo!Q:Q,RH!B182,Servico_externo!R:R)</f>
        <v>0</v>
      </c>
      <c r="K182" s="2">
        <f t="shared" si="2"/>
        <v>0</v>
      </c>
      <c r="L182" s="2">
        <f>SUMIF('DSD_2024-25'!G7670:G8065,RH!B182,'DSD_2024-25'!H7670:H8065)</f>
        <v>0</v>
      </c>
    </row>
    <row r="183" spans="1:12" hidden="1">
      <c r="A183" s="1">
        <v>27654</v>
      </c>
      <c r="B183" s="1" t="s">
        <v>1711</v>
      </c>
      <c r="C183" s="1" t="s">
        <v>1577</v>
      </c>
      <c r="D183" s="1" t="s">
        <v>1578</v>
      </c>
      <c r="E183" s="1"/>
      <c r="F183" s="1"/>
      <c r="G183" s="5">
        <v>46725</v>
      </c>
      <c r="H183" s="1"/>
      <c r="I183" s="4">
        <f>SUMIF('DSD_2024-25'!G2:G7668,RH!B183,'DSD_2024-25'!H2:H7668)</f>
        <v>0</v>
      </c>
      <c r="J183" s="4">
        <f>SUMIF(Servico_externo!Q:Q,RH!B183,Servico_externo!R:R)</f>
        <v>0</v>
      </c>
      <c r="K183" s="4">
        <f t="shared" si="2"/>
        <v>0</v>
      </c>
      <c r="L183" s="4">
        <f>SUMIF('DSD_2024-25'!G7670:G8065,RH!B183,'DSD_2024-25'!H7670:H8065)</f>
        <v>0</v>
      </c>
    </row>
    <row r="184" spans="1:12" hidden="1">
      <c r="A184">
        <v>11852</v>
      </c>
      <c r="B184" t="s">
        <v>1712</v>
      </c>
      <c r="C184" t="s">
        <v>1577</v>
      </c>
      <c r="D184" t="s">
        <v>1578</v>
      </c>
      <c r="G184" s="6">
        <v>46452</v>
      </c>
      <c r="I184" s="2">
        <f>SUMIF('DSD_2024-25'!G2:G7668,RH!B184,'DSD_2024-25'!H2:H7668)</f>
        <v>0</v>
      </c>
      <c r="J184" s="2">
        <f>SUMIF(Servico_externo!Q:Q,RH!B184,Servico_externo!R:R)</f>
        <v>0</v>
      </c>
      <c r="K184" s="2">
        <f t="shared" si="2"/>
        <v>0</v>
      </c>
      <c r="L184" s="2">
        <f>SUMIF('DSD_2024-25'!G7670:G8065,RH!B184,'DSD_2024-25'!H7670:H8065)</f>
        <v>0</v>
      </c>
    </row>
    <row r="185" spans="1:12" hidden="1">
      <c r="A185" s="1">
        <v>7500095</v>
      </c>
      <c r="B185" s="1" t="s">
        <v>405</v>
      </c>
      <c r="C185" s="1" t="s">
        <v>1565</v>
      </c>
      <c r="D185" s="1" t="s">
        <v>1606</v>
      </c>
      <c r="E185" s="1">
        <v>1</v>
      </c>
      <c r="F185" s="1" t="s">
        <v>1567</v>
      </c>
      <c r="G185" s="1" t="s">
        <v>1562</v>
      </c>
      <c r="H185" s="1"/>
      <c r="I185" s="4">
        <f>SUMIF('DSD_2024-25'!G2:G7668,RH!B185,'DSD_2024-25'!H2:H7668)</f>
        <v>169.5</v>
      </c>
      <c r="J185" s="4">
        <f>SUMIF(Servico_externo!Q:Q,RH!B185,Servico_externo!R:R)</f>
        <v>0</v>
      </c>
      <c r="K185" s="4">
        <f t="shared" si="2"/>
        <v>6.05</v>
      </c>
      <c r="L185" s="4">
        <f>SUMIF('DSD_2024-25'!G7670:G8065,RH!B185,'DSD_2024-25'!H7670:H8065)</f>
        <v>68</v>
      </c>
    </row>
    <row r="186" spans="1:12" hidden="1">
      <c r="A186">
        <v>7500115</v>
      </c>
      <c r="B186" t="s">
        <v>29</v>
      </c>
      <c r="C186" t="s">
        <v>1565</v>
      </c>
      <c r="D186" t="s">
        <v>1606</v>
      </c>
      <c r="E186">
        <v>1</v>
      </c>
      <c r="F186" t="s">
        <v>1567</v>
      </c>
      <c r="G186" t="s">
        <v>1562</v>
      </c>
      <c r="I186" s="2">
        <f>SUMIF('DSD_2024-25'!G2:G7668,RH!B186,'DSD_2024-25'!H2:H7668)</f>
        <v>181</v>
      </c>
      <c r="J186" s="2">
        <f>SUMIF(Servico_externo!Q:Q,RH!B186,Servico_externo!R:R)</f>
        <v>0</v>
      </c>
      <c r="K186" s="2">
        <f t="shared" si="2"/>
        <v>6.46</v>
      </c>
      <c r="L186" s="2">
        <f>SUMIF('DSD_2024-25'!G7670:G8065,RH!B186,'DSD_2024-25'!H7670:H8065)</f>
        <v>20</v>
      </c>
    </row>
    <row r="187" spans="1:12" hidden="1">
      <c r="A187" s="1">
        <v>7500075</v>
      </c>
      <c r="B187" s="1" t="s">
        <v>123</v>
      </c>
      <c r="C187" s="1" t="s">
        <v>1565</v>
      </c>
      <c r="D187" s="1" t="s">
        <v>1606</v>
      </c>
      <c r="E187" s="1">
        <v>1</v>
      </c>
      <c r="F187" s="1" t="s">
        <v>1567</v>
      </c>
      <c r="G187" s="1" t="s">
        <v>1562</v>
      </c>
      <c r="H187" s="1"/>
      <c r="I187" s="4">
        <f>SUMIF('DSD_2024-25'!G2:G7668,RH!B187,'DSD_2024-25'!H2:H7668)</f>
        <v>189</v>
      </c>
      <c r="J187" s="4">
        <f>SUMIF(Servico_externo!Q:Q,RH!B187,Servico_externo!R:R)</f>
        <v>0</v>
      </c>
      <c r="K187" s="4">
        <f t="shared" si="2"/>
        <v>6.75</v>
      </c>
      <c r="L187" s="4">
        <f>SUMIF('DSD_2024-25'!G7670:G8065,RH!B187,'DSD_2024-25'!H7670:H8065)</f>
        <v>0</v>
      </c>
    </row>
    <row r="188" spans="1:12" hidden="1">
      <c r="A188">
        <v>28247</v>
      </c>
      <c r="B188" t="s">
        <v>1713</v>
      </c>
      <c r="C188" t="s">
        <v>1577</v>
      </c>
      <c r="D188" t="s">
        <v>1578</v>
      </c>
      <c r="G188" s="6">
        <v>47019</v>
      </c>
      <c r="I188" s="2">
        <f>SUMIF('DSD_2024-25'!G2:G7668,RH!B188,'DSD_2024-25'!H2:H7668)</f>
        <v>0</v>
      </c>
      <c r="J188" s="2">
        <f>SUMIF(Servico_externo!Q:Q,RH!B188,Servico_externo!R:R)</f>
        <v>0</v>
      </c>
      <c r="K188" s="2">
        <f t="shared" si="2"/>
        <v>0</v>
      </c>
      <c r="L188" s="2">
        <f>SUMIF('DSD_2024-25'!G7670:G8065,RH!B188,'DSD_2024-25'!H7670:H8065)</f>
        <v>0</v>
      </c>
    </row>
    <row r="189" spans="1:12" hidden="1">
      <c r="A189" s="1">
        <v>23238</v>
      </c>
      <c r="B189" s="1" t="s">
        <v>1714</v>
      </c>
      <c r="C189" s="1" t="s">
        <v>1577</v>
      </c>
      <c r="D189" s="1" t="s">
        <v>1578</v>
      </c>
      <c r="E189" s="1"/>
      <c r="F189" s="1"/>
      <c r="G189" s="5">
        <v>46644</v>
      </c>
      <c r="H189" s="1"/>
      <c r="I189" s="4">
        <f>SUMIF('DSD_2024-25'!G2:G7668,RH!B189,'DSD_2024-25'!H2:H7668)</f>
        <v>0</v>
      </c>
      <c r="J189" s="4">
        <f>SUMIF(Servico_externo!Q:Q,RH!B189,Servico_externo!R:R)</f>
        <v>0</v>
      </c>
      <c r="K189" s="4">
        <f t="shared" si="2"/>
        <v>0</v>
      </c>
      <c r="L189" s="4">
        <f>SUMIF('DSD_2024-25'!G7670:G8065,RH!B189,'DSD_2024-25'!H7670:H8065)</f>
        <v>0</v>
      </c>
    </row>
    <row r="190" spans="1:12" hidden="1">
      <c r="A190">
        <v>16710</v>
      </c>
      <c r="B190" t="s">
        <v>1715</v>
      </c>
      <c r="C190" t="s">
        <v>1577</v>
      </c>
      <c r="D190" t="s">
        <v>1578</v>
      </c>
      <c r="G190" s="6">
        <v>46284</v>
      </c>
      <c r="I190" s="2">
        <f>SUMIF('DSD_2024-25'!G2:G7668,RH!B190,'DSD_2024-25'!H2:H7668)</f>
        <v>0</v>
      </c>
      <c r="J190" s="2">
        <f>SUMIF(Servico_externo!Q:Q,RH!B190,Servico_externo!R:R)</f>
        <v>0</v>
      </c>
      <c r="K190" s="2">
        <f t="shared" si="2"/>
        <v>0</v>
      </c>
      <c r="L190" s="2">
        <f>SUMIF('DSD_2024-25'!G7670:G8065,RH!B190,'DSD_2024-25'!H7670:H8065)</f>
        <v>0</v>
      </c>
    </row>
    <row r="191" spans="1:12" hidden="1">
      <c r="A191" s="1">
        <v>7500246</v>
      </c>
      <c r="B191" s="1" t="s">
        <v>1716</v>
      </c>
      <c r="C191" s="1" t="s">
        <v>1581</v>
      </c>
      <c r="D191" s="1" t="s">
        <v>1595</v>
      </c>
      <c r="E191" s="1">
        <v>1</v>
      </c>
      <c r="F191" s="1" t="s">
        <v>1567</v>
      </c>
      <c r="G191" s="1" t="s">
        <v>1562</v>
      </c>
      <c r="H191" s="1"/>
      <c r="I191" s="4">
        <f>SUMIF('DSD_2024-25'!G2:G7668,RH!B191,'DSD_2024-25'!H2:H7668)</f>
        <v>0</v>
      </c>
      <c r="J191" s="4">
        <f>SUMIF(Servico_externo!Q:Q,RH!B191,Servico_externo!R:R)</f>
        <v>0</v>
      </c>
      <c r="K191" s="4">
        <f t="shared" si="2"/>
        <v>0</v>
      </c>
      <c r="L191" s="4">
        <f>SUMIF('DSD_2024-25'!G7670:G8065,RH!B191,'DSD_2024-25'!H7670:H8065)</f>
        <v>0</v>
      </c>
    </row>
    <row r="192" spans="1:12" hidden="1">
      <c r="A192">
        <v>7500069</v>
      </c>
      <c r="B192" t="s">
        <v>403</v>
      </c>
      <c r="C192" t="s">
        <v>1565</v>
      </c>
      <c r="D192" t="s">
        <v>1606</v>
      </c>
      <c r="E192">
        <v>1</v>
      </c>
      <c r="F192" t="s">
        <v>1567</v>
      </c>
      <c r="G192" t="s">
        <v>1562</v>
      </c>
      <c r="I192" s="2">
        <f>SUMIF('DSD_2024-25'!G2:G7668,RH!B192,'DSD_2024-25'!H2:H7668)</f>
        <v>187.5</v>
      </c>
      <c r="J192" s="2">
        <f>SUMIF(Servico_externo!Q:Q,RH!B192,Servico_externo!R:R)</f>
        <v>3</v>
      </c>
      <c r="K192" s="2">
        <f t="shared" si="2"/>
        <v>6.8</v>
      </c>
      <c r="L192" s="2">
        <f>SUMIF('DSD_2024-25'!G7670:G8065,RH!B192,'DSD_2024-25'!H7670:H8065)</f>
        <v>0</v>
      </c>
    </row>
    <row r="193" spans="1:12" hidden="1">
      <c r="A193" s="1">
        <v>7500509</v>
      </c>
      <c r="B193" s="1" t="s">
        <v>190</v>
      </c>
      <c r="C193" s="1" t="s">
        <v>1586</v>
      </c>
      <c r="D193" s="1" t="s">
        <v>1634</v>
      </c>
      <c r="E193" s="1">
        <v>1</v>
      </c>
      <c r="F193" s="1" t="s">
        <v>1567</v>
      </c>
      <c r="G193" s="1" t="s">
        <v>1562</v>
      </c>
      <c r="H193" s="1"/>
      <c r="I193" s="4">
        <f>SUMIF('DSD_2024-25'!G2:G7668,RH!B193,'DSD_2024-25'!H2:H7668)</f>
        <v>18</v>
      </c>
      <c r="J193" s="4">
        <f>SUMIF(Servico_externo!Q:Q,RH!B193,Servico_externo!R:R)</f>
        <v>0</v>
      </c>
      <c r="K193" s="4">
        <f t="shared" si="2"/>
        <v>0.64</v>
      </c>
      <c r="L193" s="4">
        <f>SUMIF('DSD_2024-25'!G7670:G8065,RH!B193,'DSD_2024-25'!H7670:H8065)</f>
        <v>0</v>
      </c>
    </row>
    <row r="194" spans="1:12" hidden="1">
      <c r="A194">
        <v>7500636</v>
      </c>
      <c r="B194" t="s">
        <v>85</v>
      </c>
      <c r="C194" t="s">
        <v>1565</v>
      </c>
      <c r="D194" t="s">
        <v>1566</v>
      </c>
      <c r="E194">
        <v>1</v>
      </c>
      <c r="F194" t="s">
        <v>1567</v>
      </c>
      <c r="G194" t="s">
        <v>1562</v>
      </c>
      <c r="I194" s="2">
        <f>SUMIF('DSD_2024-25'!G2:G7668,RH!B194,'DSD_2024-25'!H2:H7668)</f>
        <v>320</v>
      </c>
      <c r="J194" s="2">
        <f>SUMIF(Servico_externo!Q:Q,RH!B194,Servico_externo!R:R)</f>
        <v>0</v>
      </c>
      <c r="K194" s="2">
        <f t="shared" ref="K194:K257" si="3">ROUND((I194+J194)/28,2)</f>
        <v>11.43</v>
      </c>
      <c r="L194" s="2">
        <f>SUMIF('DSD_2024-25'!G7670:G8065,RH!B194,'DSD_2024-25'!H7670:H8065)</f>
        <v>0</v>
      </c>
    </row>
    <row r="195" spans="1:12" hidden="1">
      <c r="A195" s="1">
        <v>27028</v>
      </c>
      <c r="B195" s="1" t="s">
        <v>1717</v>
      </c>
      <c r="C195" s="1" t="s">
        <v>1577</v>
      </c>
      <c r="D195" s="1" t="s">
        <v>1578</v>
      </c>
      <c r="E195" s="1"/>
      <c r="F195" s="1"/>
      <c r="G195" s="5">
        <v>46470</v>
      </c>
      <c r="H195" s="1"/>
      <c r="I195" s="4">
        <f>SUMIF('DSD_2024-25'!G2:G7668,RH!B195,'DSD_2024-25'!H2:H7668)</f>
        <v>0</v>
      </c>
      <c r="J195" s="4">
        <f>SUMIF(Servico_externo!Q:Q,RH!B195,Servico_externo!R:R)</f>
        <v>0</v>
      </c>
      <c r="K195" s="4">
        <f t="shared" si="3"/>
        <v>0</v>
      </c>
      <c r="L195" s="4">
        <f>SUMIF('DSD_2024-25'!G7670:G8065,RH!B195,'DSD_2024-25'!H7670:H8065)</f>
        <v>0</v>
      </c>
    </row>
    <row r="196" spans="1:12" hidden="1">
      <c r="A196">
        <v>7500289</v>
      </c>
      <c r="B196" t="s">
        <v>784</v>
      </c>
      <c r="C196" t="s">
        <v>1581</v>
      </c>
      <c r="D196" t="s">
        <v>1595</v>
      </c>
      <c r="E196">
        <v>1</v>
      </c>
      <c r="F196" t="s">
        <v>1567</v>
      </c>
      <c r="G196" t="s">
        <v>1562</v>
      </c>
      <c r="I196" s="2">
        <f>SUMIF('DSD_2024-25'!G2:G7668,RH!B196,'DSD_2024-25'!H2:H7668)</f>
        <v>4</v>
      </c>
      <c r="J196" s="2">
        <f>SUMIF(Servico_externo!Q:Q,RH!B196,Servico_externo!R:R)</f>
        <v>0</v>
      </c>
      <c r="K196" s="2">
        <f t="shared" si="3"/>
        <v>0.14000000000000001</v>
      </c>
      <c r="L196" s="2">
        <f>SUMIF('DSD_2024-25'!G7670:G8065,RH!B196,'DSD_2024-25'!H7670:H8065)</f>
        <v>0</v>
      </c>
    </row>
    <row r="197" spans="1:12" hidden="1">
      <c r="A197" s="1">
        <v>7500265</v>
      </c>
      <c r="B197" s="1" t="s">
        <v>1718</v>
      </c>
      <c r="C197" s="1" t="s">
        <v>1581</v>
      </c>
      <c r="D197" s="1" t="s">
        <v>1595</v>
      </c>
      <c r="E197" s="1">
        <v>1</v>
      </c>
      <c r="F197" s="1" t="s">
        <v>1567</v>
      </c>
      <c r="G197" s="1" t="s">
        <v>1562</v>
      </c>
      <c r="H197" s="1"/>
      <c r="I197" s="4">
        <f>SUMIF('DSD_2024-25'!G2:G7668,RH!B197,'DSD_2024-25'!H2:H7668)</f>
        <v>0</v>
      </c>
      <c r="J197" s="4">
        <f>SUMIF(Servico_externo!Q:Q,RH!B197,Servico_externo!R:R)</f>
        <v>0</v>
      </c>
      <c r="K197" s="4">
        <f t="shared" si="3"/>
        <v>0</v>
      </c>
      <c r="L197" s="4">
        <f>SUMIF('DSD_2024-25'!G7670:G8065,RH!B197,'DSD_2024-25'!H7670:H8065)</f>
        <v>0</v>
      </c>
    </row>
    <row r="198" spans="1:12" hidden="1">
      <c r="A198">
        <v>7500105</v>
      </c>
      <c r="B198" t="s">
        <v>314</v>
      </c>
      <c r="C198" t="s">
        <v>1565</v>
      </c>
      <c r="D198" t="s">
        <v>1606</v>
      </c>
      <c r="E198">
        <v>1</v>
      </c>
      <c r="F198" t="s">
        <v>1567</v>
      </c>
      <c r="G198" t="s">
        <v>1562</v>
      </c>
      <c r="I198" s="2">
        <f>SUMIF('DSD_2024-25'!G2:G7668,RH!B198,'DSD_2024-25'!H2:H7668)</f>
        <v>179</v>
      </c>
      <c r="J198" s="2">
        <f>SUMIF(Servico_externo!Q:Q,RH!B198,Servico_externo!R:R)</f>
        <v>0</v>
      </c>
      <c r="K198" s="2">
        <f t="shared" si="3"/>
        <v>6.39</v>
      </c>
      <c r="L198" s="2">
        <f>SUMIF('DSD_2024-25'!G7670:G8065,RH!B198,'DSD_2024-25'!H7670:H8065)</f>
        <v>0</v>
      </c>
    </row>
    <row r="199" spans="1:12" hidden="1">
      <c r="A199" s="1">
        <v>26990</v>
      </c>
      <c r="B199" s="1" t="s">
        <v>1719</v>
      </c>
      <c r="C199" s="1" t="s">
        <v>1577</v>
      </c>
      <c r="D199" s="1" t="s">
        <v>1578</v>
      </c>
      <c r="E199" s="1"/>
      <c r="F199" s="1"/>
      <c r="G199" s="5">
        <v>46453</v>
      </c>
      <c r="H199" s="1"/>
      <c r="I199" s="4">
        <f>SUMIF('DSD_2024-25'!G2:G7668,RH!B199,'DSD_2024-25'!H2:H7668)</f>
        <v>0</v>
      </c>
      <c r="J199" s="4">
        <f>SUMIF(Servico_externo!Q:Q,RH!B199,Servico_externo!R:R)</f>
        <v>0</v>
      </c>
      <c r="K199" s="4">
        <f t="shared" si="3"/>
        <v>0</v>
      </c>
      <c r="L199" s="4">
        <f>SUMIF('DSD_2024-25'!G7670:G8065,RH!B199,'DSD_2024-25'!H7670:H8065)</f>
        <v>0</v>
      </c>
    </row>
    <row r="200" spans="1:12" hidden="1">
      <c r="A200">
        <v>7500707</v>
      </c>
      <c r="B200" t="s">
        <v>401</v>
      </c>
      <c r="C200" t="s">
        <v>1565</v>
      </c>
      <c r="D200" t="s">
        <v>1566</v>
      </c>
      <c r="E200">
        <v>1</v>
      </c>
      <c r="F200" t="s">
        <v>1707</v>
      </c>
      <c r="G200" t="s">
        <v>1562</v>
      </c>
      <c r="I200" s="2">
        <f>SUMIF('DSD_2024-25'!G2:G7668,RH!B200,'DSD_2024-25'!H2:H7668)</f>
        <v>116</v>
      </c>
      <c r="J200" s="2">
        <f>SUMIF(Servico_externo!Q:Q,RH!B200,Servico_externo!R:R)</f>
        <v>3</v>
      </c>
      <c r="K200" s="2">
        <f t="shared" si="3"/>
        <v>4.25</v>
      </c>
      <c r="L200" s="2">
        <f>SUMIF('DSD_2024-25'!G7670:G8065,RH!B200,'DSD_2024-25'!H7670:H8065)</f>
        <v>0</v>
      </c>
    </row>
    <row r="201" spans="1:12" hidden="1">
      <c r="A201" s="1">
        <v>7500074</v>
      </c>
      <c r="B201" s="1" t="s">
        <v>829</v>
      </c>
      <c r="C201" s="1" t="s">
        <v>1565</v>
      </c>
      <c r="D201" s="1" t="s">
        <v>1566</v>
      </c>
      <c r="E201" s="1">
        <v>1</v>
      </c>
      <c r="F201" s="1" t="s">
        <v>1567</v>
      </c>
      <c r="G201" s="1" t="s">
        <v>1562</v>
      </c>
      <c r="H201" s="1"/>
      <c r="I201" s="4">
        <f>SUMIF('DSD_2024-25'!G2:G7668,RH!B201,'DSD_2024-25'!H2:H7668)</f>
        <v>90</v>
      </c>
      <c r="J201" s="4">
        <f>SUMIF(Servico_externo!Q:Q,RH!B201,Servico_externo!R:R)</f>
        <v>0</v>
      </c>
      <c r="K201" s="4">
        <f t="shared" si="3"/>
        <v>3.21</v>
      </c>
      <c r="L201" s="4">
        <f>SUMIF('DSD_2024-25'!G7670:G8065,RH!B201,'DSD_2024-25'!H7670:H8065)</f>
        <v>0</v>
      </c>
    </row>
    <row r="202" spans="1:12" hidden="1">
      <c r="A202">
        <v>7500048</v>
      </c>
      <c r="B202" t="s">
        <v>1720</v>
      </c>
      <c r="C202" t="s">
        <v>1565</v>
      </c>
      <c r="D202" t="s">
        <v>1638</v>
      </c>
      <c r="E202">
        <v>1</v>
      </c>
      <c r="F202" t="s">
        <v>1567</v>
      </c>
      <c r="G202" t="s">
        <v>1562</v>
      </c>
      <c r="I202" s="2">
        <f>SUMIF('DSD_2024-25'!G2:G7668,RH!B202,'DSD_2024-25'!H2:H7668)</f>
        <v>0</v>
      </c>
      <c r="J202" s="2">
        <f>SUMIF(Servico_externo!Q:Q,RH!B202,Servico_externo!R:R)</f>
        <v>0</v>
      </c>
      <c r="K202" s="2">
        <f t="shared" si="3"/>
        <v>0</v>
      </c>
      <c r="L202" s="2">
        <f>SUMIF('DSD_2024-25'!G7670:G8065,RH!B202,'DSD_2024-25'!H7670:H8065)</f>
        <v>0</v>
      </c>
    </row>
    <row r="203" spans="1:12" hidden="1">
      <c r="A203" s="1">
        <v>7500077</v>
      </c>
      <c r="B203" s="1" t="s">
        <v>398</v>
      </c>
      <c r="C203" s="1" t="s">
        <v>1565</v>
      </c>
      <c r="D203" s="1" t="s">
        <v>1566</v>
      </c>
      <c r="E203" s="1">
        <v>1</v>
      </c>
      <c r="F203" s="1" t="s">
        <v>1567</v>
      </c>
      <c r="G203" s="1" t="s">
        <v>1562</v>
      </c>
      <c r="H203" s="1"/>
      <c r="I203" s="4">
        <f>SUMIF('DSD_2024-25'!G2:G7668,RH!B203,'DSD_2024-25'!H2:H7668)</f>
        <v>153.5</v>
      </c>
      <c r="J203" s="4">
        <f>SUMIF(Servico_externo!Q:Q,RH!B203,Servico_externo!R:R)</f>
        <v>56</v>
      </c>
      <c r="K203" s="22">
        <f t="shared" si="3"/>
        <v>7.48</v>
      </c>
      <c r="L203" s="4">
        <f>SUMIF('DSD_2024-25'!G7670:G8065,RH!B203,'DSD_2024-25'!H7670:H8065)</f>
        <v>0</v>
      </c>
    </row>
    <row r="204" spans="1:12" hidden="1">
      <c r="A204">
        <v>7500081</v>
      </c>
      <c r="B204" t="s">
        <v>341</v>
      </c>
      <c r="C204" t="s">
        <v>1565</v>
      </c>
      <c r="D204" t="s">
        <v>1566</v>
      </c>
      <c r="E204">
        <v>1</v>
      </c>
      <c r="F204" t="s">
        <v>1567</v>
      </c>
      <c r="G204" t="s">
        <v>1562</v>
      </c>
      <c r="I204" s="2">
        <f>SUMIF('DSD_2024-25'!G2:G7668,RH!B204,'DSD_2024-25'!H2:H7668)</f>
        <v>138</v>
      </c>
      <c r="J204" s="2">
        <f>SUMIF(Servico_externo!Q:Q,RH!B204,Servico_externo!R:R)</f>
        <v>3</v>
      </c>
      <c r="K204" s="2">
        <f t="shared" si="3"/>
        <v>5.04</v>
      </c>
      <c r="L204" s="2">
        <f>SUMIF('DSD_2024-25'!G7670:G8065,RH!B204,'DSD_2024-25'!H7670:H8065)</f>
        <v>0</v>
      </c>
    </row>
    <row r="205" spans="1:12" hidden="1">
      <c r="A205" s="1">
        <v>7500117</v>
      </c>
      <c r="B205" s="1" t="s">
        <v>103</v>
      </c>
      <c r="C205" s="1" t="s">
        <v>1565</v>
      </c>
      <c r="D205" s="1" t="s">
        <v>1638</v>
      </c>
      <c r="E205" s="1">
        <v>1</v>
      </c>
      <c r="F205" s="1" t="s">
        <v>1567</v>
      </c>
      <c r="G205" s="1" t="s">
        <v>1562</v>
      </c>
      <c r="H205" s="1"/>
      <c r="I205" s="4">
        <f>SUMIF('DSD_2024-25'!G2:G7668,RH!B205,'DSD_2024-25'!H2:H7668)</f>
        <v>228</v>
      </c>
      <c r="J205" s="4">
        <f>SUMIF(Servico_externo!Q:Q,RH!B205,Servico_externo!R:R)</f>
        <v>0</v>
      </c>
      <c r="K205" s="4">
        <f t="shared" si="3"/>
        <v>8.14</v>
      </c>
      <c r="L205" s="4">
        <f>SUMIF('DSD_2024-25'!G7670:G8065,RH!B205,'DSD_2024-25'!H7670:H8065)</f>
        <v>0</v>
      </c>
    </row>
    <row r="206" spans="1:12" hidden="1">
      <c r="A206">
        <v>7500273</v>
      </c>
      <c r="B206" t="s">
        <v>1721</v>
      </c>
      <c r="C206" t="s">
        <v>1581</v>
      </c>
      <c r="D206" t="s">
        <v>1594</v>
      </c>
      <c r="E206">
        <v>1</v>
      </c>
      <c r="F206" t="s">
        <v>1567</v>
      </c>
      <c r="G206" t="s">
        <v>1562</v>
      </c>
      <c r="I206" s="2">
        <f>SUMIF('DSD_2024-25'!G2:G7668,RH!B206,'DSD_2024-25'!H2:H7668)</f>
        <v>0</v>
      </c>
      <c r="J206" s="2">
        <f>SUMIF(Servico_externo!Q:Q,RH!B206,Servico_externo!R:R)</f>
        <v>0</v>
      </c>
      <c r="K206" s="2">
        <f t="shared" si="3"/>
        <v>0</v>
      </c>
      <c r="L206" s="2">
        <f>SUMIF('DSD_2024-25'!G7670:G8065,RH!B206,'DSD_2024-25'!H7670:H8065)</f>
        <v>0</v>
      </c>
    </row>
    <row r="207" spans="1:12" hidden="1">
      <c r="A207" s="1">
        <v>7500255</v>
      </c>
      <c r="B207" s="1" t="s">
        <v>1722</v>
      </c>
      <c r="C207" s="1" t="s">
        <v>1581</v>
      </c>
      <c r="D207" s="1" t="s">
        <v>1595</v>
      </c>
      <c r="E207" s="1">
        <v>1</v>
      </c>
      <c r="F207" s="1" t="s">
        <v>1567</v>
      </c>
      <c r="G207" s="1" t="s">
        <v>1562</v>
      </c>
      <c r="H207" s="1"/>
      <c r="I207" s="4">
        <f>SUMIF('DSD_2024-25'!G2:G7668,RH!B207,'DSD_2024-25'!H2:H7668)</f>
        <v>0</v>
      </c>
      <c r="J207" s="4">
        <f>SUMIF(Servico_externo!Q:Q,RH!B207,Servico_externo!R:R)</f>
        <v>0</v>
      </c>
      <c r="K207" s="4">
        <f t="shared" si="3"/>
        <v>0</v>
      </c>
      <c r="L207" s="4">
        <f>SUMIF('DSD_2024-25'!G7670:G8065,RH!B207,'DSD_2024-25'!H7670:H8065)</f>
        <v>0</v>
      </c>
    </row>
    <row r="208" spans="1:12" hidden="1">
      <c r="A208">
        <v>7500094</v>
      </c>
      <c r="B208" t="s">
        <v>171</v>
      </c>
      <c r="C208" t="s">
        <v>1565</v>
      </c>
      <c r="D208" t="s">
        <v>1566</v>
      </c>
      <c r="E208">
        <v>1</v>
      </c>
      <c r="F208" t="s">
        <v>1567</v>
      </c>
      <c r="G208" t="s">
        <v>1562</v>
      </c>
      <c r="I208" s="2">
        <f>SUMIF('DSD_2024-25'!G2:G7668,RH!B208,'DSD_2024-25'!H2:H7668)</f>
        <v>155.5</v>
      </c>
      <c r="J208" s="2">
        <f>SUMIF(Servico_externo!Q:Q,RH!B208,Servico_externo!R:R)</f>
        <v>0</v>
      </c>
      <c r="K208" s="2">
        <f t="shared" si="3"/>
        <v>5.55</v>
      </c>
      <c r="L208" s="2">
        <f>SUMIF('DSD_2024-25'!G7670:G8065,RH!B208,'DSD_2024-25'!H7670:H8065)</f>
        <v>0</v>
      </c>
    </row>
    <row r="209" spans="1:12" hidden="1">
      <c r="A209" s="1">
        <v>16955</v>
      </c>
      <c r="B209" s="1" t="s">
        <v>1723</v>
      </c>
      <c r="C209" s="1" t="s">
        <v>1577</v>
      </c>
      <c r="D209" s="1" t="s">
        <v>1578</v>
      </c>
      <c r="E209" s="1"/>
      <c r="F209" s="1"/>
      <c r="G209" s="5">
        <v>46749</v>
      </c>
      <c r="H209" s="1"/>
      <c r="I209" s="4">
        <f>SUMIF('DSD_2024-25'!G2:G7668,RH!B209,'DSD_2024-25'!H2:H7668)</f>
        <v>0</v>
      </c>
      <c r="J209" s="4">
        <f>SUMIF(Servico_externo!Q:Q,RH!B209,Servico_externo!R:R)</f>
        <v>0</v>
      </c>
      <c r="K209" s="4">
        <f t="shared" si="3"/>
        <v>0</v>
      </c>
      <c r="L209" s="4">
        <f>SUMIF('DSD_2024-25'!G7670:G8065,RH!B209,'DSD_2024-25'!H7670:H8065)</f>
        <v>0</v>
      </c>
    </row>
    <row r="210" spans="1:12" hidden="1">
      <c r="A210">
        <v>7500066</v>
      </c>
      <c r="B210" t="s">
        <v>198</v>
      </c>
      <c r="C210" t="s">
        <v>1565</v>
      </c>
      <c r="D210" t="s">
        <v>1600</v>
      </c>
      <c r="E210">
        <v>1</v>
      </c>
      <c r="F210" t="s">
        <v>1567</v>
      </c>
      <c r="G210" t="s">
        <v>1562</v>
      </c>
      <c r="I210" s="2">
        <f>SUMIF('DSD_2024-25'!G2:G7668,RH!B210,'DSD_2024-25'!H2:H7668)</f>
        <v>156</v>
      </c>
      <c r="J210" s="2">
        <f>SUMIF(Servico_externo!Q:Q,RH!B210,Servico_externo!R:R)</f>
        <v>0</v>
      </c>
      <c r="K210" s="2">
        <f t="shared" si="3"/>
        <v>5.57</v>
      </c>
      <c r="L210" s="2">
        <f>SUMIF('DSD_2024-25'!G7670:G8065,RH!B210,'DSD_2024-25'!H7670:H8065)</f>
        <v>0</v>
      </c>
    </row>
    <row r="211" spans="1:12" hidden="1">
      <c r="A211" s="1">
        <v>7500118</v>
      </c>
      <c r="B211" s="1" t="s">
        <v>402</v>
      </c>
      <c r="C211" s="1" t="s">
        <v>1565</v>
      </c>
      <c r="D211" s="1" t="s">
        <v>1600</v>
      </c>
      <c r="E211" s="1">
        <v>1</v>
      </c>
      <c r="F211" s="1" t="s">
        <v>1567</v>
      </c>
      <c r="G211" s="1" t="s">
        <v>1562</v>
      </c>
      <c r="H211" s="1"/>
      <c r="I211" s="4">
        <f>SUMIF('DSD_2024-25'!G2:G7668,RH!B211,'DSD_2024-25'!H2:H7668)</f>
        <v>206</v>
      </c>
      <c r="J211" s="4">
        <f>SUMIF(Servico_externo!Q:Q,RH!B211,Servico_externo!R:R)</f>
        <v>0</v>
      </c>
      <c r="K211" s="4">
        <f t="shared" si="3"/>
        <v>7.36</v>
      </c>
      <c r="L211" s="4">
        <f>SUMIF('DSD_2024-25'!G7670:G8065,RH!B211,'DSD_2024-25'!H7670:H8065)</f>
        <v>0</v>
      </c>
    </row>
    <row r="212" spans="1:12" hidden="1">
      <c r="A212">
        <v>7500257</v>
      </c>
      <c r="B212" t="s">
        <v>227</v>
      </c>
      <c r="C212" t="s">
        <v>1581</v>
      </c>
      <c r="D212" t="s">
        <v>1595</v>
      </c>
      <c r="E212">
        <v>1</v>
      </c>
      <c r="F212" t="s">
        <v>1567</v>
      </c>
      <c r="G212" t="s">
        <v>1562</v>
      </c>
      <c r="I212" s="2">
        <f>SUMIF('DSD_2024-25'!G2:G7668,RH!B212,'DSD_2024-25'!H2:H7668)</f>
        <v>106.5</v>
      </c>
      <c r="J212" s="2">
        <f>SUMIF(Servico_externo!Q:Q,RH!B212,Servico_externo!R:R)</f>
        <v>0</v>
      </c>
      <c r="K212" s="2">
        <f t="shared" si="3"/>
        <v>3.8</v>
      </c>
      <c r="L212" s="2">
        <f>SUMIF('DSD_2024-25'!G7670:G8065,RH!B212,'DSD_2024-25'!H7670:H8065)</f>
        <v>0</v>
      </c>
    </row>
    <row r="213" spans="1:12" hidden="1">
      <c r="A213" s="1">
        <v>7500182</v>
      </c>
      <c r="B213" s="1" t="s">
        <v>649</v>
      </c>
      <c r="C213" s="1" t="s">
        <v>1565</v>
      </c>
      <c r="D213" s="1" t="s">
        <v>1566</v>
      </c>
      <c r="E213" s="1">
        <v>1</v>
      </c>
      <c r="F213" s="1" t="s">
        <v>1567</v>
      </c>
      <c r="G213" s="1" t="s">
        <v>1562</v>
      </c>
      <c r="H213" s="1"/>
      <c r="I213" s="4">
        <f>SUMIF('DSD_2024-25'!G2:G7668,RH!B213,'DSD_2024-25'!H2:H7668)</f>
        <v>36</v>
      </c>
      <c r="J213" s="4">
        <f>SUMIF(Servico_externo!Q:Q,RH!B213,Servico_externo!R:R)</f>
        <v>0</v>
      </c>
      <c r="K213" s="4">
        <f t="shared" si="3"/>
        <v>1.29</v>
      </c>
      <c r="L213" s="4">
        <f>SUMIF('DSD_2024-25'!G7670:G8065,RH!B213,'DSD_2024-25'!H7670:H8065)</f>
        <v>0</v>
      </c>
    </row>
    <row r="214" spans="1:12" hidden="1">
      <c r="A214">
        <v>7500530</v>
      </c>
      <c r="B214" t="s">
        <v>50</v>
      </c>
      <c r="C214" t="s">
        <v>1565</v>
      </c>
      <c r="D214" t="s">
        <v>1566</v>
      </c>
      <c r="E214">
        <v>1</v>
      </c>
      <c r="F214" t="s">
        <v>1567</v>
      </c>
      <c r="G214" t="s">
        <v>1562</v>
      </c>
      <c r="I214" s="2">
        <f>SUMIF('DSD_2024-25'!G2:G7668,RH!B214,'DSD_2024-25'!H2:H7668)</f>
        <v>240</v>
      </c>
      <c r="J214" s="2">
        <f>SUMIF(Servico_externo!Q:Q,RH!B214,Servico_externo!R:R)</f>
        <v>0</v>
      </c>
      <c r="K214" s="2">
        <f t="shared" si="3"/>
        <v>8.57</v>
      </c>
      <c r="L214" s="2">
        <f>SUMIF('DSD_2024-25'!G7670:G8065,RH!B214,'DSD_2024-25'!H7670:H8065)</f>
        <v>0</v>
      </c>
    </row>
    <row r="215" spans="1:12" hidden="1">
      <c r="A215" s="1">
        <v>7500188</v>
      </c>
      <c r="B215" s="1" t="s">
        <v>82</v>
      </c>
      <c r="C215" s="1" t="s">
        <v>1565</v>
      </c>
      <c r="D215" s="1" t="s">
        <v>1566</v>
      </c>
      <c r="E215" s="1">
        <v>1</v>
      </c>
      <c r="F215" s="1" t="s">
        <v>1593</v>
      </c>
      <c r="G215" s="1" t="s">
        <v>1562</v>
      </c>
      <c r="H215" s="1"/>
      <c r="I215" s="4">
        <f>SUMIF('DSD_2024-25'!G2:G7668,RH!B215,'DSD_2024-25'!H2:H7668)</f>
        <v>183</v>
      </c>
      <c r="J215" s="4">
        <f>SUMIF(Servico_externo!Q:Q,RH!B215,Servico_externo!R:R)</f>
        <v>0</v>
      </c>
      <c r="K215" s="4">
        <f t="shared" si="3"/>
        <v>6.54</v>
      </c>
      <c r="L215" s="4">
        <f>SUMIF('DSD_2024-25'!G7670:G8065,RH!B215,'DSD_2024-25'!H7670:H8065)</f>
        <v>0</v>
      </c>
    </row>
    <row r="216" spans="1:12" hidden="1">
      <c r="A216">
        <v>7500256</v>
      </c>
      <c r="B216" t="s">
        <v>1724</v>
      </c>
      <c r="C216" t="s">
        <v>1581</v>
      </c>
      <c r="D216" t="s">
        <v>1595</v>
      </c>
      <c r="E216">
        <v>1</v>
      </c>
      <c r="F216" t="s">
        <v>1567</v>
      </c>
      <c r="G216" t="s">
        <v>1562</v>
      </c>
      <c r="I216" s="2">
        <f>SUMIF('DSD_2024-25'!G2:G7668,RH!B216,'DSD_2024-25'!H2:H7668)</f>
        <v>0</v>
      </c>
      <c r="J216" s="2">
        <f>SUMIF(Servico_externo!Q:Q,RH!B216,Servico_externo!R:R)</f>
        <v>0</v>
      </c>
      <c r="K216" s="2">
        <f t="shared" si="3"/>
        <v>0</v>
      </c>
      <c r="L216" s="2">
        <f>SUMIF('DSD_2024-25'!G7670:G8065,RH!B216,'DSD_2024-25'!H7670:H8065)</f>
        <v>0</v>
      </c>
    </row>
    <row r="217" spans="1:12" hidden="1">
      <c r="A217" s="1">
        <v>7500035</v>
      </c>
      <c r="B217" s="1" t="s">
        <v>1430</v>
      </c>
      <c r="C217" s="1" t="s">
        <v>1565</v>
      </c>
      <c r="D217" s="1" t="s">
        <v>1617</v>
      </c>
      <c r="E217" s="1">
        <v>1</v>
      </c>
      <c r="F217" s="1" t="s">
        <v>1567</v>
      </c>
      <c r="G217" s="1" t="s">
        <v>1562</v>
      </c>
      <c r="H217" s="1"/>
      <c r="I217" s="4">
        <f>SUMIF('DSD_2024-25'!G2:G7668,RH!B217,'DSD_2024-25'!H2:H7668)</f>
        <v>0</v>
      </c>
      <c r="J217" s="4">
        <f>SUMIF(Servico_externo!Q:Q,RH!B217,Servico_externo!R:R)</f>
        <v>0</v>
      </c>
      <c r="K217" s="4">
        <f t="shared" si="3"/>
        <v>0</v>
      </c>
      <c r="L217" s="4">
        <f>SUMIF('DSD_2024-25'!G7670:G8065,RH!B217,'DSD_2024-25'!H7670:H8065)</f>
        <v>0</v>
      </c>
    </row>
    <row r="218" spans="1:12" hidden="1">
      <c r="A218">
        <v>7500123</v>
      </c>
      <c r="B218" t="s">
        <v>1281</v>
      </c>
      <c r="C218" t="s">
        <v>1565</v>
      </c>
      <c r="D218" t="s">
        <v>1566</v>
      </c>
      <c r="E218">
        <v>1</v>
      </c>
      <c r="F218" t="s">
        <v>1567</v>
      </c>
      <c r="G218" t="s">
        <v>1562</v>
      </c>
      <c r="I218" s="2">
        <f>SUMIF('DSD_2024-25'!G2:G7668,RH!B218,'DSD_2024-25'!H2:H7668)</f>
        <v>252</v>
      </c>
      <c r="J218" s="2">
        <f>SUMIF(Servico_externo!Q:Q,RH!B218,Servico_externo!R:R)</f>
        <v>0</v>
      </c>
      <c r="K218" s="2">
        <f t="shared" si="3"/>
        <v>9</v>
      </c>
      <c r="L218" s="2">
        <f>SUMIF('DSD_2024-25'!G7670:G8065,RH!B218,'DSD_2024-25'!H7670:H8065)</f>
        <v>0</v>
      </c>
    </row>
    <row r="219" spans="1:12" hidden="1">
      <c r="A219" s="1">
        <v>7500269</v>
      </c>
      <c r="B219" s="1" t="s">
        <v>78</v>
      </c>
      <c r="C219" s="1" t="s">
        <v>1581</v>
      </c>
      <c r="D219" s="1" t="s">
        <v>1595</v>
      </c>
      <c r="E219" s="1">
        <v>1</v>
      </c>
      <c r="F219" s="1" t="s">
        <v>1567</v>
      </c>
      <c r="G219" s="1" t="s">
        <v>1562</v>
      </c>
      <c r="H219" s="1"/>
      <c r="I219" s="4">
        <f>SUMIF('DSD_2024-25'!G2:G7668,RH!B219,'DSD_2024-25'!H2:H7668)</f>
        <v>16</v>
      </c>
      <c r="J219" s="4">
        <f>SUMIF(Servico_externo!Q:Q,RH!B219,Servico_externo!R:R)</f>
        <v>0</v>
      </c>
      <c r="K219" s="4">
        <f t="shared" si="3"/>
        <v>0.56999999999999995</v>
      </c>
      <c r="L219" s="4">
        <f>SUMIF('DSD_2024-25'!G7670:G8065,RH!B219,'DSD_2024-25'!H7670:H8065)</f>
        <v>0</v>
      </c>
    </row>
    <row r="220" spans="1:12" hidden="1">
      <c r="A220">
        <v>7500065</v>
      </c>
      <c r="B220" t="s">
        <v>202</v>
      </c>
      <c r="C220" t="s">
        <v>1565</v>
      </c>
      <c r="D220" t="s">
        <v>1606</v>
      </c>
      <c r="E220">
        <v>1</v>
      </c>
      <c r="F220" t="s">
        <v>1567</v>
      </c>
      <c r="G220" t="s">
        <v>1562</v>
      </c>
      <c r="I220" s="2">
        <f>SUMIF('DSD_2024-25'!G2:G7668,RH!B220,'DSD_2024-25'!H2:H7668)</f>
        <v>220</v>
      </c>
      <c r="J220" s="2">
        <f>SUMIF(Servico_externo!Q:Q,RH!B220,Servico_externo!R:R)</f>
        <v>13</v>
      </c>
      <c r="K220" s="2">
        <f t="shared" si="3"/>
        <v>8.32</v>
      </c>
      <c r="L220" s="2">
        <f>SUMIF('DSD_2024-25'!G7670:G8065,RH!B220,'DSD_2024-25'!H7670:H8065)</f>
        <v>0</v>
      </c>
    </row>
    <row r="221" spans="1:12" hidden="1">
      <c r="A221" s="1">
        <v>7500103</v>
      </c>
      <c r="B221" s="1" t="s">
        <v>863</v>
      </c>
      <c r="C221" s="1" t="s">
        <v>1565</v>
      </c>
      <c r="D221" s="1" t="s">
        <v>1566</v>
      </c>
      <c r="E221" s="1">
        <v>1</v>
      </c>
      <c r="F221" s="1" t="s">
        <v>1567</v>
      </c>
      <c r="G221" s="1" t="s">
        <v>1562</v>
      </c>
      <c r="H221" s="1"/>
      <c r="I221" s="4">
        <f>SUMIF('DSD_2024-25'!G2:G7668,RH!B221,'DSD_2024-25'!H2:H7668)</f>
        <v>84</v>
      </c>
      <c r="J221" s="4">
        <f>SUMIF(Servico_externo!Q:Q,RH!B221,Servico_externo!R:R)</f>
        <v>0</v>
      </c>
      <c r="K221" s="4">
        <f t="shared" si="3"/>
        <v>3</v>
      </c>
      <c r="L221" s="4">
        <f>SUMIF('DSD_2024-25'!G7670:G8065,RH!B221,'DSD_2024-25'!H7670:H8065)</f>
        <v>0</v>
      </c>
    </row>
    <row r="222" spans="1:12" hidden="1">
      <c r="A222">
        <v>7500193</v>
      </c>
      <c r="B222" t="s">
        <v>386</v>
      </c>
      <c r="C222" t="s">
        <v>1565</v>
      </c>
      <c r="D222" t="s">
        <v>1566</v>
      </c>
      <c r="E222">
        <v>1</v>
      </c>
      <c r="F222" t="s">
        <v>1567</v>
      </c>
      <c r="G222" t="s">
        <v>1562</v>
      </c>
      <c r="I222" s="2">
        <f>SUMIF('DSD_2024-25'!G2:G7668,RH!B222,'DSD_2024-25'!H2:H7668)</f>
        <v>185</v>
      </c>
      <c r="J222" s="2">
        <f>SUMIF(Servico_externo!Q:Q,RH!B222,Servico_externo!R:R)</f>
        <v>0</v>
      </c>
      <c r="K222" s="2">
        <f t="shared" si="3"/>
        <v>6.61</v>
      </c>
      <c r="L222" s="2">
        <f>SUMIF('DSD_2024-25'!G7670:G8065,RH!B222,'DSD_2024-25'!H7670:H8065)</f>
        <v>0</v>
      </c>
    </row>
    <row r="223" spans="1:12" hidden="1">
      <c r="A223" s="1">
        <v>7500056</v>
      </c>
      <c r="B223" s="1" t="s">
        <v>476</v>
      </c>
      <c r="C223" s="1" t="s">
        <v>1565</v>
      </c>
      <c r="D223" s="1" t="s">
        <v>1617</v>
      </c>
      <c r="E223" s="1">
        <v>1</v>
      </c>
      <c r="F223" s="1" t="s">
        <v>1567</v>
      </c>
      <c r="G223" s="1" t="s">
        <v>1562</v>
      </c>
      <c r="H223" s="1"/>
      <c r="I223" s="4">
        <f>SUMIF('DSD_2024-25'!G2:G7668,RH!B223,'DSD_2024-25'!H2:H7668)</f>
        <v>181</v>
      </c>
      <c r="J223" s="4">
        <f>SUMIF(Servico_externo!Q:Q,RH!B223,Servico_externo!R:R)</f>
        <v>1.5</v>
      </c>
      <c r="K223" s="4">
        <f t="shared" si="3"/>
        <v>6.52</v>
      </c>
      <c r="L223" s="4">
        <f>SUMIF('DSD_2024-25'!G7670:G8065,RH!B223,'DSD_2024-25'!H7670:H8065)</f>
        <v>0</v>
      </c>
    </row>
    <row r="224" spans="1:12" hidden="1">
      <c r="A224">
        <v>7500187</v>
      </c>
      <c r="B224" t="s">
        <v>53</v>
      </c>
      <c r="C224" t="s">
        <v>1565</v>
      </c>
      <c r="D224" t="s">
        <v>1566</v>
      </c>
      <c r="E224">
        <v>1</v>
      </c>
      <c r="F224" t="s">
        <v>1567</v>
      </c>
      <c r="G224" t="s">
        <v>1562</v>
      </c>
      <c r="I224" s="2">
        <f>SUMIF('DSD_2024-25'!G2:G7668,RH!B224,'DSD_2024-25'!H2:H7668)</f>
        <v>214.5</v>
      </c>
      <c r="J224" s="2">
        <f>SUMIF(Servico_externo!Q:Q,RH!B224,Servico_externo!R:R)</f>
        <v>0</v>
      </c>
      <c r="K224" s="2">
        <f t="shared" si="3"/>
        <v>7.66</v>
      </c>
      <c r="L224" s="2">
        <f>SUMIF('DSD_2024-25'!G7670:G8065,RH!B224,'DSD_2024-25'!H7670:H8065)</f>
        <v>0</v>
      </c>
    </row>
    <row r="225" spans="1:12" hidden="1">
      <c r="A225" s="1">
        <v>7500073</v>
      </c>
      <c r="B225" s="1" t="s">
        <v>170</v>
      </c>
      <c r="C225" s="1" t="s">
        <v>1565</v>
      </c>
      <c r="D225" s="1" t="s">
        <v>1566</v>
      </c>
      <c r="E225" s="1">
        <v>1</v>
      </c>
      <c r="F225" s="1" t="s">
        <v>1567</v>
      </c>
      <c r="G225" s="1" t="s">
        <v>1562</v>
      </c>
      <c r="H225" s="1"/>
      <c r="I225" s="4">
        <f>SUMIF('DSD_2024-25'!G2:G7668,RH!B225,'DSD_2024-25'!H2:H7668)</f>
        <v>175</v>
      </c>
      <c r="J225" s="4">
        <f>SUMIF(Servico_externo!Q:Q,RH!B225,Servico_externo!R:R)</f>
        <v>0</v>
      </c>
      <c r="K225" s="4">
        <f t="shared" si="3"/>
        <v>6.25</v>
      </c>
      <c r="L225" s="4">
        <f>SUMIF('DSD_2024-25'!G7670:G8065,RH!B225,'DSD_2024-25'!H7670:H8065)</f>
        <v>0</v>
      </c>
    </row>
    <row r="226" spans="1:12" hidden="1">
      <c r="A226">
        <v>7500251</v>
      </c>
      <c r="B226" t="s">
        <v>1725</v>
      </c>
      <c r="C226" t="s">
        <v>1581</v>
      </c>
      <c r="D226" t="s">
        <v>1595</v>
      </c>
      <c r="E226">
        <v>1</v>
      </c>
      <c r="F226" t="s">
        <v>1567</v>
      </c>
      <c r="G226" t="s">
        <v>1562</v>
      </c>
      <c r="I226" s="2">
        <f>SUMIF('DSD_2024-25'!G2:G7668,RH!B226,'DSD_2024-25'!H2:H7668)</f>
        <v>0</v>
      </c>
      <c r="J226" s="2">
        <f>SUMIF(Servico_externo!Q:Q,RH!B226,Servico_externo!R:R)</f>
        <v>0</v>
      </c>
      <c r="K226" s="2">
        <f t="shared" si="3"/>
        <v>0</v>
      </c>
      <c r="L226" s="2">
        <f>SUMIF('DSD_2024-25'!G7670:G8065,RH!B226,'DSD_2024-25'!H7670:H8065)</f>
        <v>0</v>
      </c>
    </row>
    <row r="227" spans="1:12" hidden="1">
      <c r="A227" s="1">
        <v>7500266</v>
      </c>
      <c r="B227" s="1" t="s">
        <v>1066</v>
      </c>
      <c r="C227" s="1" t="s">
        <v>1581</v>
      </c>
      <c r="D227" s="1" t="s">
        <v>1595</v>
      </c>
      <c r="E227" s="1">
        <v>1</v>
      </c>
      <c r="F227" s="1" t="s">
        <v>1567</v>
      </c>
      <c r="G227" s="1" t="s">
        <v>1562</v>
      </c>
      <c r="H227" s="1"/>
      <c r="I227" s="4">
        <f>SUMIF('DSD_2024-25'!G2:G7668,RH!B227,'DSD_2024-25'!H2:H7668)</f>
        <v>42</v>
      </c>
      <c r="J227" s="4">
        <f>SUMIF(Servico_externo!Q:Q,RH!B227,Servico_externo!R:R)</f>
        <v>0</v>
      </c>
      <c r="K227" s="4">
        <f t="shared" si="3"/>
        <v>1.5</v>
      </c>
      <c r="L227" s="4">
        <f>SUMIF('DSD_2024-25'!G7670:G8065,RH!B227,'DSD_2024-25'!H7670:H8065)</f>
        <v>0</v>
      </c>
    </row>
    <row r="228" spans="1:12" hidden="1">
      <c r="A228">
        <v>7500258</v>
      </c>
      <c r="B228" t="s">
        <v>1726</v>
      </c>
      <c r="C228" t="s">
        <v>1581</v>
      </c>
      <c r="D228" t="s">
        <v>1595</v>
      </c>
      <c r="E228">
        <v>1</v>
      </c>
      <c r="F228" t="s">
        <v>1567</v>
      </c>
      <c r="G228" t="s">
        <v>1562</v>
      </c>
      <c r="I228" s="2">
        <f>SUMIF('DSD_2024-25'!G2:G7668,RH!B228,'DSD_2024-25'!H2:H7668)</f>
        <v>0</v>
      </c>
      <c r="J228" s="2">
        <f>SUMIF(Servico_externo!Q:Q,RH!B228,Servico_externo!R:R)</f>
        <v>0</v>
      </c>
      <c r="K228" s="2">
        <f t="shared" si="3"/>
        <v>0</v>
      </c>
      <c r="L228" s="2">
        <f>SUMIF('DSD_2024-25'!G7670:G8065,RH!B228,'DSD_2024-25'!H7670:H8065)</f>
        <v>0</v>
      </c>
    </row>
    <row r="229" spans="1:12" hidden="1">
      <c r="A229" s="1">
        <v>7500471</v>
      </c>
      <c r="B229" s="1" t="s">
        <v>1727</v>
      </c>
      <c r="C229" s="1" t="s">
        <v>1586</v>
      </c>
      <c r="D229" s="1" t="s">
        <v>1634</v>
      </c>
      <c r="E229" s="1">
        <v>1</v>
      </c>
      <c r="F229" s="1" t="s">
        <v>1593</v>
      </c>
      <c r="G229" s="1" t="s">
        <v>1562</v>
      </c>
      <c r="H229" s="1"/>
      <c r="I229" s="4">
        <f>SUMIF('DSD_2024-25'!G2:G7668,RH!B229,'DSD_2024-25'!H2:H7668)</f>
        <v>0</v>
      </c>
      <c r="J229" s="4">
        <f>SUMIF(Servico_externo!Q:Q,RH!B229,Servico_externo!R:R)</f>
        <v>0</v>
      </c>
      <c r="K229" s="4">
        <f t="shared" si="3"/>
        <v>0</v>
      </c>
      <c r="L229" s="4">
        <f>SUMIF('DSD_2024-25'!G7670:G8065,RH!B229,'DSD_2024-25'!H7670:H8065)</f>
        <v>0</v>
      </c>
    </row>
    <row r="230" spans="1:12" hidden="1">
      <c r="A230">
        <v>7500119</v>
      </c>
      <c r="B230" t="s">
        <v>27</v>
      </c>
      <c r="C230" t="s">
        <v>1565</v>
      </c>
      <c r="D230" t="s">
        <v>1638</v>
      </c>
      <c r="E230">
        <v>1</v>
      </c>
      <c r="F230" t="s">
        <v>1567</v>
      </c>
      <c r="G230" t="s">
        <v>1562</v>
      </c>
      <c r="I230" s="2">
        <f>SUMIF('DSD_2024-25'!G2:G7668,RH!B230,'DSD_2024-25'!H2:H7668)</f>
        <v>208</v>
      </c>
      <c r="J230" s="2">
        <f>SUMIF(Servico_externo!Q:Q,RH!B230,Servico_externo!R:R)</f>
        <v>0</v>
      </c>
      <c r="K230" s="2">
        <f t="shared" si="3"/>
        <v>7.43</v>
      </c>
      <c r="L230" s="2">
        <f>SUMIF('DSD_2024-25'!G7670:G8065,RH!B230,'DSD_2024-25'!H7670:H8065)</f>
        <v>0</v>
      </c>
    </row>
    <row r="231" spans="1:12" hidden="1">
      <c r="A231" s="1">
        <v>7500243</v>
      </c>
      <c r="B231" s="1" t="s">
        <v>207</v>
      </c>
      <c r="C231" s="1" t="s">
        <v>1586</v>
      </c>
      <c r="D231" s="1" t="s">
        <v>1634</v>
      </c>
      <c r="E231" s="1">
        <v>1</v>
      </c>
      <c r="F231" s="1" t="s">
        <v>1567</v>
      </c>
      <c r="G231" s="1" t="s">
        <v>1562</v>
      </c>
      <c r="H231" s="1"/>
      <c r="I231" s="4">
        <f>SUMIF('DSD_2024-25'!G2:G7668,RH!B231,'DSD_2024-25'!H2:H7668)</f>
        <v>185</v>
      </c>
      <c r="J231" s="4">
        <f>SUMIF(Servico_externo!Q:Q,RH!B231,Servico_externo!R:R)</f>
        <v>0</v>
      </c>
      <c r="K231" s="4">
        <f t="shared" si="3"/>
        <v>6.61</v>
      </c>
      <c r="L231" s="4">
        <f>SUMIF('DSD_2024-25'!G7670:G8065,RH!B231,'DSD_2024-25'!H7670:H8065)</f>
        <v>0</v>
      </c>
    </row>
    <row r="232" spans="1:12" hidden="1">
      <c r="A232">
        <v>25897</v>
      </c>
      <c r="B232" t="s">
        <v>1728</v>
      </c>
      <c r="C232" t="s">
        <v>1577</v>
      </c>
      <c r="D232" t="s">
        <v>1578</v>
      </c>
      <c r="G232" s="6">
        <v>45920</v>
      </c>
      <c r="I232" s="2">
        <f>SUMIF('DSD_2024-25'!G2:G7668,RH!B232,'DSD_2024-25'!H2:H7668)</f>
        <v>0</v>
      </c>
      <c r="J232" s="2">
        <f>SUMIF(Servico_externo!Q:Q,RH!B232,Servico_externo!R:R)</f>
        <v>0</v>
      </c>
      <c r="K232" s="2">
        <f t="shared" si="3"/>
        <v>0</v>
      </c>
      <c r="L232" s="2">
        <f>SUMIF('DSD_2024-25'!G7670:G8065,RH!B232,'DSD_2024-25'!H7670:H8065)</f>
        <v>0</v>
      </c>
    </row>
    <row r="233" spans="1:12" hidden="1">
      <c r="A233" s="1">
        <v>7500253</v>
      </c>
      <c r="B233" s="1" t="s">
        <v>1729</v>
      </c>
      <c r="C233" s="1" t="s">
        <v>1581</v>
      </c>
      <c r="D233" s="1" t="s">
        <v>1594</v>
      </c>
      <c r="E233" s="1">
        <v>1</v>
      </c>
      <c r="F233" s="1" t="s">
        <v>1567</v>
      </c>
      <c r="G233" s="1" t="s">
        <v>1562</v>
      </c>
      <c r="H233" s="1"/>
      <c r="I233" s="4">
        <f>SUMIF('DSD_2024-25'!G2:G7668,RH!B233,'DSD_2024-25'!H2:H7668)</f>
        <v>0</v>
      </c>
      <c r="J233" s="4">
        <f>SUMIF(Servico_externo!Q:Q,RH!B233,Servico_externo!R:R)</f>
        <v>0</v>
      </c>
      <c r="K233" s="4">
        <f t="shared" si="3"/>
        <v>0</v>
      </c>
      <c r="L233" s="4">
        <f>SUMIF('DSD_2024-25'!G7670:G8065,RH!B233,'DSD_2024-25'!H7670:H8065)</f>
        <v>0</v>
      </c>
    </row>
    <row r="234" spans="1:12" hidden="1">
      <c r="A234">
        <v>7500260</v>
      </c>
      <c r="B234" t="s">
        <v>1730</v>
      </c>
      <c r="C234" t="s">
        <v>1581</v>
      </c>
      <c r="D234" t="s">
        <v>1595</v>
      </c>
      <c r="E234">
        <v>1</v>
      </c>
      <c r="F234" t="s">
        <v>1567</v>
      </c>
      <c r="G234" t="s">
        <v>1562</v>
      </c>
      <c r="I234" s="2">
        <f>SUMIF('DSD_2024-25'!G2:G7668,RH!B234,'DSD_2024-25'!H2:H7668)</f>
        <v>0</v>
      </c>
      <c r="J234" s="2">
        <f>SUMIF(Servico_externo!Q:Q,RH!B234,Servico_externo!R:R)</f>
        <v>0</v>
      </c>
      <c r="K234" s="2">
        <f t="shared" si="3"/>
        <v>0</v>
      </c>
      <c r="L234" s="2">
        <f>SUMIF('DSD_2024-25'!G7670:G8065,RH!B234,'DSD_2024-25'!H7670:H8065)</f>
        <v>0</v>
      </c>
    </row>
    <row r="235" spans="1:12" hidden="1">
      <c r="A235" s="1">
        <v>7500078</v>
      </c>
      <c r="B235" s="1" t="s">
        <v>161</v>
      </c>
      <c r="C235" s="1" t="s">
        <v>1565</v>
      </c>
      <c r="D235" s="1" t="s">
        <v>1566</v>
      </c>
      <c r="E235" s="1">
        <v>1</v>
      </c>
      <c r="F235" s="1" t="s">
        <v>1567</v>
      </c>
      <c r="G235" s="1" t="s">
        <v>1562</v>
      </c>
      <c r="H235" s="1"/>
      <c r="I235" s="4">
        <f>SUMIF('DSD_2024-25'!G2:G7668,RH!B235,'DSD_2024-25'!H2:H7668)</f>
        <v>253</v>
      </c>
      <c r="J235" s="4">
        <f>SUMIF(Servico_externo!Q:Q,RH!B235,Servico_externo!R:R)</f>
        <v>0</v>
      </c>
      <c r="K235" s="4">
        <f t="shared" si="3"/>
        <v>9.0399999999999991</v>
      </c>
      <c r="L235" s="4">
        <f>SUMIF('DSD_2024-25'!G7670:G8065,RH!B235,'DSD_2024-25'!H7670:H8065)</f>
        <v>0</v>
      </c>
    </row>
    <row r="236" spans="1:12" hidden="1">
      <c r="A236">
        <v>25874</v>
      </c>
      <c r="B236" t="s">
        <v>1731</v>
      </c>
      <c r="C236" t="s">
        <v>1577</v>
      </c>
      <c r="D236" t="s">
        <v>1578</v>
      </c>
      <c r="G236" s="6">
        <v>45914</v>
      </c>
      <c r="I236" s="2">
        <f>SUMIF('DSD_2024-25'!G2:G7668,RH!B236,'DSD_2024-25'!H2:H7668)</f>
        <v>0</v>
      </c>
      <c r="J236" s="2">
        <f>SUMIF(Servico_externo!Q:Q,RH!B236,Servico_externo!R:R)</f>
        <v>0</v>
      </c>
      <c r="K236" s="2">
        <f t="shared" si="3"/>
        <v>0</v>
      </c>
      <c r="L236" s="2">
        <f>SUMIF('DSD_2024-25'!G7670:G8065,RH!B236,'DSD_2024-25'!H7670:H8065)</f>
        <v>0</v>
      </c>
    </row>
    <row r="237" spans="1:12" hidden="1">
      <c r="A237" s="1">
        <v>26927</v>
      </c>
      <c r="B237" s="1" t="s">
        <v>814</v>
      </c>
      <c r="C237" s="1" t="s">
        <v>1577</v>
      </c>
      <c r="D237" s="1" t="s">
        <v>1578</v>
      </c>
      <c r="E237" s="1"/>
      <c r="F237" s="1"/>
      <c r="G237" s="5">
        <v>46390</v>
      </c>
      <c r="H237" s="1"/>
      <c r="I237" s="4">
        <f>SUMIF('DSD_2024-25'!G2:G7668,RH!B237,'DSD_2024-25'!H2:H7668)</f>
        <v>12</v>
      </c>
      <c r="J237" s="4">
        <f>SUMIF(Servico_externo!Q:Q,RH!B237,Servico_externo!R:R)</f>
        <v>0</v>
      </c>
      <c r="K237" s="4">
        <f t="shared" si="3"/>
        <v>0.43</v>
      </c>
      <c r="L237" s="4">
        <f>SUMIF('DSD_2024-25'!G7670:G8065,RH!B237,'DSD_2024-25'!H7670:H8065)</f>
        <v>0</v>
      </c>
    </row>
    <row r="238" spans="1:12" hidden="1">
      <c r="A238">
        <v>27659</v>
      </c>
      <c r="B238" t="s">
        <v>1732</v>
      </c>
      <c r="C238" t="s">
        <v>1577</v>
      </c>
      <c r="D238" t="s">
        <v>1578</v>
      </c>
      <c r="G238" s="6">
        <v>46741</v>
      </c>
      <c r="I238" s="2">
        <f>SUMIF('DSD_2024-25'!G2:G7668,RH!B238,'DSD_2024-25'!H2:H7668)</f>
        <v>0</v>
      </c>
      <c r="J238" s="2">
        <f>SUMIF(Servico_externo!Q:Q,RH!B238,Servico_externo!R:R)</f>
        <v>0</v>
      </c>
      <c r="K238" s="2">
        <f t="shared" si="3"/>
        <v>0</v>
      </c>
      <c r="L238" s="2">
        <f>SUMIF('DSD_2024-25'!G7670:G8065,RH!B238,'DSD_2024-25'!H7670:H8065)</f>
        <v>0</v>
      </c>
    </row>
    <row r="239" spans="1:12" hidden="1">
      <c r="A239" s="1">
        <v>25733</v>
      </c>
      <c r="B239" s="1" t="s">
        <v>1733</v>
      </c>
      <c r="C239" s="1" t="s">
        <v>1577</v>
      </c>
      <c r="D239" s="1" t="s">
        <v>1578</v>
      </c>
      <c r="E239" s="1"/>
      <c r="F239" s="1"/>
      <c r="G239" s="5">
        <v>45707</v>
      </c>
      <c r="H239" s="1"/>
      <c r="I239" s="4">
        <f>SUMIF('DSD_2024-25'!G2:G7668,RH!B239,'DSD_2024-25'!H2:H7668)</f>
        <v>0</v>
      </c>
      <c r="J239" s="4">
        <f>SUMIF(Servico_externo!Q:Q,RH!B239,Servico_externo!R:R)</f>
        <v>0</v>
      </c>
      <c r="K239" s="4">
        <f t="shared" si="3"/>
        <v>0</v>
      </c>
      <c r="L239" s="4">
        <f>SUMIF('DSD_2024-25'!G7670:G8065,RH!B239,'DSD_2024-25'!H7670:H8065)</f>
        <v>0</v>
      </c>
    </row>
    <row r="240" spans="1:12" hidden="1">
      <c r="A240">
        <v>24061</v>
      </c>
      <c r="B240" t="s">
        <v>1734</v>
      </c>
      <c r="C240" t="s">
        <v>1577</v>
      </c>
      <c r="D240" t="s">
        <v>1578</v>
      </c>
      <c r="G240" s="6">
        <v>46151</v>
      </c>
      <c r="I240" s="2">
        <f>SUMIF('DSD_2024-25'!G2:G7668,RH!B240,'DSD_2024-25'!H2:H7668)</f>
        <v>0</v>
      </c>
      <c r="J240" s="2">
        <f>SUMIF(Servico_externo!Q:Q,RH!B240,Servico_externo!R:R)</f>
        <v>0</v>
      </c>
      <c r="K240" s="2">
        <f t="shared" si="3"/>
        <v>0</v>
      </c>
      <c r="L240" s="2">
        <f>SUMIF('DSD_2024-25'!G7670:G8065,RH!B240,'DSD_2024-25'!H7670:H8065)</f>
        <v>0</v>
      </c>
    </row>
    <row r="241" spans="1:12" hidden="1">
      <c r="A241" s="1">
        <v>20321</v>
      </c>
      <c r="B241" s="1" t="s">
        <v>1735</v>
      </c>
      <c r="C241" s="1" t="s">
        <v>1577</v>
      </c>
      <c r="D241" s="1" t="s">
        <v>1578</v>
      </c>
      <c r="E241" s="1"/>
      <c r="F241" s="1"/>
      <c r="G241" s="5">
        <v>46151</v>
      </c>
      <c r="H241" s="1"/>
      <c r="I241" s="4">
        <f>SUMIF('DSD_2024-25'!G2:G7668,RH!B241,'DSD_2024-25'!H2:H7668)</f>
        <v>0</v>
      </c>
      <c r="J241" s="4">
        <f>SUMIF(Servico_externo!Q:Q,RH!B241,Servico_externo!R:R)</f>
        <v>0</v>
      </c>
      <c r="K241" s="4">
        <f t="shared" si="3"/>
        <v>0</v>
      </c>
      <c r="L241" s="4">
        <f>SUMIF('DSD_2024-25'!G7670:G8065,RH!B241,'DSD_2024-25'!H7670:H8065)</f>
        <v>0</v>
      </c>
    </row>
    <row r="242" spans="1:12" hidden="1">
      <c r="A242">
        <v>7500189</v>
      </c>
      <c r="B242" t="s">
        <v>122</v>
      </c>
      <c r="C242" t="s">
        <v>1565</v>
      </c>
      <c r="D242" t="s">
        <v>1566</v>
      </c>
      <c r="E242">
        <v>1</v>
      </c>
      <c r="F242" t="s">
        <v>1661</v>
      </c>
      <c r="G242" t="s">
        <v>1562</v>
      </c>
      <c r="I242" s="2">
        <f>SUMIF('DSD_2024-25'!G2:G7668,RH!B242,'DSD_2024-25'!H2:H7668)</f>
        <v>169</v>
      </c>
      <c r="J242" s="2">
        <f>SUMIF(Servico_externo!Q:Q,RH!B242,Servico_externo!R:R)</f>
        <v>9</v>
      </c>
      <c r="K242" s="2">
        <f t="shared" si="3"/>
        <v>6.36</v>
      </c>
      <c r="L242" s="2">
        <f>SUMIF('DSD_2024-25'!G7670:G8065,RH!B242,'DSD_2024-25'!H7670:H8065)</f>
        <v>0</v>
      </c>
    </row>
    <row r="243" spans="1:12" hidden="1">
      <c r="A243" s="1">
        <v>7500127</v>
      </c>
      <c r="B243" s="1" t="s">
        <v>175</v>
      </c>
      <c r="C243" s="1" t="s">
        <v>1565</v>
      </c>
      <c r="D243" s="1" t="s">
        <v>1600</v>
      </c>
      <c r="E243" s="1">
        <v>1</v>
      </c>
      <c r="F243" s="1" t="s">
        <v>1567</v>
      </c>
      <c r="G243" s="1" t="s">
        <v>1562</v>
      </c>
      <c r="H243" s="1"/>
      <c r="I243" s="4">
        <f>SUMIF('DSD_2024-25'!G2:G7668,RH!B243,'DSD_2024-25'!H2:H7668)</f>
        <v>209</v>
      </c>
      <c r="J243" s="4">
        <f>SUMIF(Servico_externo!Q:Q,RH!B243,Servico_externo!R:R)</f>
        <v>0</v>
      </c>
      <c r="K243" s="4">
        <f t="shared" si="3"/>
        <v>7.46</v>
      </c>
      <c r="L243" s="4">
        <f>SUMIF('DSD_2024-25'!G7670:G8065,RH!B243,'DSD_2024-25'!H7670:H8065)</f>
        <v>0</v>
      </c>
    </row>
    <row r="244" spans="1:12" hidden="1">
      <c r="A244">
        <v>27614</v>
      </c>
      <c r="B244" t="s">
        <v>1736</v>
      </c>
      <c r="C244" t="s">
        <v>1577</v>
      </c>
      <c r="D244" t="s">
        <v>1578</v>
      </c>
      <c r="G244" s="6">
        <v>46676</v>
      </c>
      <c r="I244" s="2">
        <f>SUMIF('DSD_2024-25'!G2:G7668,RH!B244,'DSD_2024-25'!H2:H7668)</f>
        <v>0</v>
      </c>
      <c r="J244" s="2">
        <f>SUMIF(Servico_externo!Q:Q,RH!B244,Servico_externo!R:R)</f>
        <v>0</v>
      </c>
      <c r="K244" s="2">
        <f t="shared" si="3"/>
        <v>0</v>
      </c>
      <c r="L244" s="2">
        <f>SUMIF('DSD_2024-25'!G7670:G8065,RH!B244,'DSD_2024-25'!H7670:H8065)</f>
        <v>0</v>
      </c>
    </row>
    <row r="245" spans="1:12" hidden="1">
      <c r="A245" s="1">
        <v>25088</v>
      </c>
      <c r="B245" s="1" t="s">
        <v>1737</v>
      </c>
      <c r="C245" s="1" t="s">
        <v>1577</v>
      </c>
      <c r="D245" s="1" t="s">
        <v>1578</v>
      </c>
      <c r="E245" s="1"/>
      <c r="F245" s="1"/>
      <c r="G245" s="5">
        <v>47065</v>
      </c>
      <c r="H245" s="1"/>
      <c r="I245" s="4">
        <f>SUMIF('DSD_2024-25'!G2:G7668,RH!B245,'DSD_2024-25'!H2:H7668)</f>
        <v>0</v>
      </c>
      <c r="J245" s="4">
        <f>SUMIF(Servico_externo!Q:Q,RH!B245,Servico_externo!R:R)</f>
        <v>0</v>
      </c>
      <c r="K245" s="4">
        <f t="shared" si="3"/>
        <v>0</v>
      </c>
      <c r="L245" s="4">
        <f>SUMIF('DSD_2024-25'!G7670:G8065,RH!B245,'DSD_2024-25'!H7670:H8065)</f>
        <v>0</v>
      </c>
    </row>
    <row r="246" spans="1:12" hidden="1">
      <c r="A246">
        <v>28256</v>
      </c>
      <c r="B246" t="s">
        <v>1738</v>
      </c>
      <c r="C246" t="s">
        <v>1577</v>
      </c>
      <c r="D246" t="s">
        <v>1578</v>
      </c>
      <c r="G246" s="6">
        <v>47020</v>
      </c>
      <c r="I246" s="2">
        <f>SUMIF('DSD_2024-25'!G2:G7668,RH!B246,'DSD_2024-25'!H2:H7668)</f>
        <v>0</v>
      </c>
      <c r="J246" s="2">
        <f>SUMIF(Servico_externo!Q:Q,RH!B246,Servico_externo!R:R)</f>
        <v>0</v>
      </c>
      <c r="K246" s="2">
        <f t="shared" si="3"/>
        <v>0</v>
      </c>
      <c r="L246" s="2">
        <f>SUMIF('DSD_2024-25'!G7670:G8065,RH!B246,'DSD_2024-25'!H7670:H8065)</f>
        <v>0</v>
      </c>
    </row>
    <row r="247" spans="1:12" hidden="1">
      <c r="A247" s="1">
        <v>27622</v>
      </c>
      <c r="B247" s="1" t="s">
        <v>1739</v>
      </c>
      <c r="C247" s="1" t="s">
        <v>1577</v>
      </c>
      <c r="D247" s="1" t="s">
        <v>1578</v>
      </c>
      <c r="E247" s="1"/>
      <c r="F247" s="1"/>
      <c r="G247" s="5">
        <v>46683</v>
      </c>
      <c r="H247" s="1"/>
      <c r="I247" s="4">
        <f>SUMIF('DSD_2024-25'!G2:G7668,RH!B247,'DSD_2024-25'!H2:H7668)</f>
        <v>0</v>
      </c>
      <c r="J247" s="4">
        <f>SUMIF(Servico_externo!Q:Q,RH!B247,Servico_externo!R:R)</f>
        <v>0</v>
      </c>
      <c r="K247" s="4">
        <f t="shared" si="3"/>
        <v>0</v>
      </c>
      <c r="L247" s="4">
        <f>SUMIF('DSD_2024-25'!G7670:G8065,RH!B247,'DSD_2024-25'!H7670:H8065)</f>
        <v>0</v>
      </c>
    </row>
    <row r="248" spans="1:12" hidden="1">
      <c r="A248">
        <v>27010</v>
      </c>
      <c r="B248" t="s">
        <v>1740</v>
      </c>
      <c r="C248" t="s">
        <v>1577</v>
      </c>
      <c r="D248" t="s">
        <v>1578</v>
      </c>
      <c r="G248" s="6">
        <v>47023</v>
      </c>
      <c r="I248" s="2">
        <f>SUMIF('DSD_2024-25'!G2:G7668,RH!B248,'DSD_2024-25'!H2:H7668)</f>
        <v>0</v>
      </c>
      <c r="J248" s="2">
        <f>SUMIF(Servico_externo!Q:Q,RH!B248,Servico_externo!R:R)</f>
        <v>0</v>
      </c>
      <c r="K248" s="2">
        <f t="shared" si="3"/>
        <v>0</v>
      </c>
      <c r="L248" s="2">
        <f>SUMIF('DSD_2024-25'!G7670:G8065,RH!B248,'DSD_2024-25'!H7670:H8065)</f>
        <v>0</v>
      </c>
    </row>
    <row r="249" spans="1:12" hidden="1">
      <c r="A249" s="1">
        <v>28286</v>
      </c>
      <c r="B249" s="1" t="s">
        <v>1741</v>
      </c>
      <c r="C249" s="1" t="s">
        <v>1577</v>
      </c>
      <c r="D249" s="1" t="s">
        <v>1578</v>
      </c>
      <c r="E249" s="1"/>
      <c r="F249" s="1"/>
      <c r="G249" s="5">
        <v>47023</v>
      </c>
      <c r="H249" s="1"/>
      <c r="I249" s="4">
        <f>SUMIF('DSD_2024-25'!G2:G7668,RH!B249,'DSD_2024-25'!H2:H7668)</f>
        <v>0</v>
      </c>
      <c r="J249" s="4">
        <f>SUMIF(Servico_externo!Q:Q,RH!B249,Servico_externo!R:R)</f>
        <v>0</v>
      </c>
      <c r="K249" s="4">
        <f t="shared" si="3"/>
        <v>0</v>
      </c>
      <c r="L249" s="4">
        <f>SUMIF('DSD_2024-25'!G7670:G8065,RH!B249,'DSD_2024-25'!H7670:H8065)</f>
        <v>0</v>
      </c>
    </row>
    <row r="250" spans="1:12" hidden="1">
      <c r="A250">
        <v>28327</v>
      </c>
      <c r="B250" t="s">
        <v>1742</v>
      </c>
      <c r="C250" t="s">
        <v>1577</v>
      </c>
      <c r="D250" t="s">
        <v>1578</v>
      </c>
      <c r="G250" s="6">
        <v>47079</v>
      </c>
      <c r="I250" s="2">
        <f>SUMIF('DSD_2024-25'!G2:G7668,RH!B250,'DSD_2024-25'!H2:H7668)</f>
        <v>0</v>
      </c>
      <c r="J250" s="2">
        <f>SUMIF(Servico_externo!Q:Q,RH!B250,Servico_externo!R:R)</f>
        <v>0</v>
      </c>
      <c r="K250" s="2">
        <f t="shared" si="3"/>
        <v>0</v>
      </c>
      <c r="L250" s="2">
        <f>SUMIF('DSD_2024-25'!G7670:G8065,RH!B250,'DSD_2024-25'!H7670:H8065)</f>
        <v>0</v>
      </c>
    </row>
    <row r="251" spans="1:12" hidden="1">
      <c r="A251" s="1">
        <v>7500061</v>
      </c>
      <c r="B251" s="1" t="s">
        <v>255</v>
      </c>
      <c r="C251" s="1" t="s">
        <v>1565</v>
      </c>
      <c r="D251" s="1" t="s">
        <v>1566</v>
      </c>
      <c r="E251" s="1">
        <v>1</v>
      </c>
      <c r="F251" s="1" t="s">
        <v>1567</v>
      </c>
      <c r="G251" s="1" t="s">
        <v>1562</v>
      </c>
      <c r="H251" s="1"/>
      <c r="I251" s="4">
        <f>SUMIF('DSD_2024-25'!G2:G7668,RH!B251,'DSD_2024-25'!H2:H7668)</f>
        <v>194</v>
      </c>
      <c r="J251" s="4">
        <f>SUMIF(Servico_externo!Q:Q,RH!B251,Servico_externo!R:R)</f>
        <v>0</v>
      </c>
      <c r="K251" s="4">
        <f t="shared" si="3"/>
        <v>6.93</v>
      </c>
      <c r="L251" s="4">
        <f>SUMIF('DSD_2024-25'!G7670:G8065,RH!B251,'DSD_2024-25'!H7670:H8065)</f>
        <v>0</v>
      </c>
    </row>
    <row r="252" spans="1:12" hidden="1">
      <c r="A252">
        <v>26442</v>
      </c>
      <c r="B252" t="s">
        <v>1743</v>
      </c>
      <c r="C252" t="s">
        <v>1577</v>
      </c>
      <c r="D252" t="s">
        <v>1578</v>
      </c>
      <c r="G252" s="6">
        <v>46266</v>
      </c>
      <c r="I252" s="2">
        <f>SUMIF('DSD_2024-25'!G2:G7668,RH!B252,'DSD_2024-25'!H2:H7668)</f>
        <v>0</v>
      </c>
      <c r="J252" s="2">
        <f>SUMIF(Servico_externo!Q:Q,RH!B252,Servico_externo!R:R)</f>
        <v>0</v>
      </c>
      <c r="K252" s="2">
        <f t="shared" si="3"/>
        <v>0</v>
      </c>
      <c r="L252" s="2">
        <f>SUMIF('DSD_2024-25'!G7670:G8065,RH!B252,'DSD_2024-25'!H7670:H8065)</f>
        <v>0</v>
      </c>
    </row>
    <row r="253" spans="1:12" hidden="1">
      <c r="A253" s="1">
        <v>7500174</v>
      </c>
      <c r="B253" s="1" t="s">
        <v>448</v>
      </c>
      <c r="C253" s="1" t="s">
        <v>1565</v>
      </c>
      <c r="D253" s="1" t="s">
        <v>1566</v>
      </c>
      <c r="E253" s="1">
        <v>1</v>
      </c>
      <c r="F253" s="1" t="s">
        <v>1567</v>
      </c>
      <c r="G253" s="1" t="s">
        <v>1562</v>
      </c>
      <c r="H253" s="1"/>
      <c r="I253" s="4">
        <f>SUMIF('DSD_2024-25'!G2:G7668,RH!B253,'DSD_2024-25'!H2:H7668)</f>
        <v>229</v>
      </c>
      <c r="J253" s="4">
        <f>SUMIF(Servico_externo!Q:Q,RH!B253,Servico_externo!R:R)</f>
        <v>0</v>
      </c>
      <c r="K253" s="4">
        <f t="shared" si="3"/>
        <v>8.18</v>
      </c>
      <c r="L253" s="4">
        <f>SUMIF('DSD_2024-25'!G7670:G8065,RH!B253,'DSD_2024-25'!H7670:H8065)</f>
        <v>0</v>
      </c>
    </row>
    <row r="254" spans="1:12" hidden="1">
      <c r="A254">
        <v>28245</v>
      </c>
      <c r="B254" t="s">
        <v>1744</v>
      </c>
      <c r="C254" t="s">
        <v>1577</v>
      </c>
      <c r="D254" t="s">
        <v>1578</v>
      </c>
      <c r="G254" s="6">
        <v>47019</v>
      </c>
      <c r="I254" s="2">
        <f>SUMIF('DSD_2024-25'!G2:G7668,RH!B254,'DSD_2024-25'!H2:H7668)</f>
        <v>0</v>
      </c>
      <c r="J254" s="2">
        <f>SUMIF(Servico_externo!Q:Q,RH!B254,Servico_externo!R:R)</f>
        <v>0</v>
      </c>
      <c r="K254" s="2">
        <f t="shared" si="3"/>
        <v>0</v>
      </c>
      <c r="L254" s="2">
        <f>SUMIF('DSD_2024-25'!G7670:G8065,RH!B254,'DSD_2024-25'!H7670:H8065)</f>
        <v>0</v>
      </c>
    </row>
    <row r="255" spans="1:12" hidden="1">
      <c r="A255" s="1">
        <v>27643</v>
      </c>
      <c r="B255" s="1" t="s">
        <v>1745</v>
      </c>
      <c r="C255" s="1" t="s">
        <v>1577</v>
      </c>
      <c r="D255" s="1" t="s">
        <v>1578</v>
      </c>
      <c r="E255" s="1"/>
      <c r="F255" s="1"/>
      <c r="G255" s="5">
        <v>46699</v>
      </c>
      <c r="H255" s="1"/>
      <c r="I255" s="4">
        <f>SUMIF('DSD_2024-25'!G2:G7668,RH!B255,'DSD_2024-25'!H2:H7668)</f>
        <v>0</v>
      </c>
      <c r="J255" s="4">
        <f>SUMIF(Servico_externo!Q:Q,RH!B255,Servico_externo!R:R)</f>
        <v>0</v>
      </c>
      <c r="K255" s="4">
        <f t="shared" si="3"/>
        <v>0</v>
      </c>
      <c r="L255" s="4">
        <f>SUMIF('DSD_2024-25'!G7670:G8065,RH!B255,'DSD_2024-25'!H7670:H8065)</f>
        <v>0</v>
      </c>
    </row>
    <row r="256" spans="1:12" hidden="1">
      <c r="A256">
        <v>7500597</v>
      </c>
      <c r="B256" t="s">
        <v>1746</v>
      </c>
      <c r="C256" t="s">
        <v>1586</v>
      </c>
      <c r="D256" t="s">
        <v>1634</v>
      </c>
      <c r="E256">
        <v>0</v>
      </c>
      <c r="F256" t="s">
        <v>1747</v>
      </c>
      <c r="G256" t="s">
        <v>1562</v>
      </c>
      <c r="I256" s="2">
        <f>SUMIF('DSD_2024-25'!G2:G7668,RH!B256,'DSD_2024-25'!H2:H7668)</f>
        <v>0</v>
      </c>
      <c r="J256" s="2">
        <f>SUMIF(Servico_externo!Q:Q,RH!B256,Servico_externo!R:R)</f>
        <v>0</v>
      </c>
      <c r="K256" s="2">
        <f t="shared" si="3"/>
        <v>0</v>
      </c>
      <c r="L256" s="2">
        <f>SUMIF('DSD_2024-25'!G7670:G8065,RH!B256,'DSD_2024-25'!H7670:H8065)</f>
        <v>0</v>
      </c>
    </row>
    <row r="257" spans="1:12" hidden="1">
      <c r="A257" s="1">
        <v>7500406</v>
      </c>
      <c r="B257" s="1" t="s">
        <v>187</v>
      </c>
      <c r="C257" s="1" t="s">
        <v>1565</v>
      </c>
      <c r="D257" s="1" t="s">
        <v>1566</v>
      </c>
      <c r="E257" s="1">
        <v>1</v>
      </c>
      <c r="F257" s="1" t="s">
        <v>1593</v>
      </c>
      <c r="G257" s="1" t="s">
        <v>1562</v>
      </c>
      <c r="H257" s="1"/>
      <c r="I257" s="4">
        <f>SUMIF('DSD_2024-25'!G2:G7668,RH!B257,'DSD_2024-25'!H2:H7668)</f>
        <v>172</v>
      </c>
      <c r="J257" s="4">
        <f>SUMIF(Servico_externo!Q:Q,RH!B257,Servico_externo!R:R)</f>
        <v>0</v>
      </c>
      <c r="K257" s="4">
        <f t="shared" si="3"/>
        <v>6.14</v>
      </c>
      <c r="L257" s="4">
        <f>SUMIF('DSD_2024-25'!G7670:G8065,RH!B257,'DSD_2024-25'!H7670:H8065)</f>
        <v>0</v>
      </c>
    </row>
    <row r="258" spans="1:12" hidden="1">
      <c r="A258">
        <v>7500601</v>
      </c>
      <c r="B258" t="s">
        <v>1748</v>
      </c>
      <c r="C258" t="s">
        <v>1581</v>
      </c>
      <c r="D258" t="s">
        <v>1582</v>
      </c>
      <c r="E258">
        <v>1</v>
      </c>
      <c r="F258" t="s">
        <v>1583</v>
      </c>
      <c r="G258" s="6">
        <v>46303</v>
      </c>
      <c r="I258" s="2">
        <f>SUMIF('DSD_2024-25'!G2:G7668,RH!B258,'DSD_2024-25'!H2:H7668)</f>
        <v>0</v>
      </c>
      <c r="J258" s="2">
        <f>SUMIF(Servico_externo!Q:Q,RH!B258,Servico_externo!R:R)</f>
        <v>0</v>
      </c>
      <c r="K258" s="2">
        <f t="shared" ref="K258:K321" si="4">ROUND((I258+J258)/28,2)</f>
        <v>0</v>
      </c>
      <c r="L258" s="2">
        <f>SUMIF('DSD_2024-25'!G7670:G8065,RH!B258,'DSD_2024-25'!H7670:H8065)</f>
        <v>0</v>
      </c>
    </row>
    <row r="259" spans="1:12" hidden="1">
      <c r="A259" s="1">
        <v>7500663</v>
      </c>
      <c r="B259" s="1" t="s">
        <v>394</v>
      </c>
      <c r="C259" s="1" t="s">
        <v>1565</v>
      </c>
      <c r="D259" s="1" t="s">
        <v>1566</v>
      </c>
      <c r="E259" s="1">
        <v>1</v>
      </c>
      <c r="F259" s="1" t="s">
        <v>1661</v>
      </c>
      <c r="G259" s="1" t="s">
        <v>1562</v>
      </c>
      <c r="H259" s="1"/>
      <c r="I259" s="4">
        <f>SUMIF('DSD_2024-25'!G2:G7668,RH!B259,'DSD_2024-25'!H2:H7668)</f>
        <v>215</v>
      </c>
      <c r="J259" s="4">
        <f>SUMIF(Servico_externo!Q:Q,RH!B259,Servico_externo!R:R)</f>
        <v>0</v>
      </c>
      <c r="K259" s="4">
        <f t="shared" si="4"/>
        <v>7.68</v>
      </c>
      <c r="L259" s="4">
        <f>SUMIF('DSD_2024-25'!G7670:G8065,RH!B259,'DSD_2024-25'!H7670:H8065)</f>
        <v>0</v>
      </c>
    </row>
    <row r="260" spans="1:12" hidden="1">
      <c r="A260">
        <v>7500510</v>
      </c>
      <c r="B260" t="s">
        <v>1161</v>
      </c>
      <c r="C260" t="s">
        <v>1565</v>
      </c>
      <c r="D260" t="s">
        <v>1566</v>
      </c>
      <c r="E260">
        <v>1</v>
      </c>
      <c r="F260" t="s">
        <v>1567</v>
      </c>
      <c r="G260" t="s">
        <v>1562</v>
      </c>
      <c r="I260" s="2">
        <f>SUMIF('DSD_2024-25'!G2:G7668,RH!B260,'DSD_2024-25'!H2:H7668)</f>
        <v>217</v>
      </c>
      <c r="J260" s="2">
        <f>SUMIF(Servico_externo!Q:Q,RH!B260,Servico_externo!R:R)</f>
        <v>0</v>
      </c>
      <c r="K260" s="2">
        <f t="shared" si="4"/>
        <v>7.75</v>
      </c>
      <c r="L260" s="2">
        <f>SUMIF('DSD_2024-25'!G7670:G8065,RH!B260,'DSD_2024-25'!H7670:H8065)</f>
        <v>0</v>
      </c>
    </row>
    <row r="261" spans="1:12" hidden="1">
      <c r="A261" s="1">
        <v>12564</v>
      </c>
      <c r="B261" s="1" t="s">
        <v>1749</v>
      </c>
      <c r="C261" s="1" t="s">
        <v>1577</v>
      </c>
      <c r="D261" s="1" t="s">
        <v>1578</v>
      </c>
      <c r="E261" s="1"/>
      <c r="F261" s="1"/>
      <c r="G261" s="5">
        <v>47001</v>
      </c>
      <c r="H261" s="1"/>
      <c r="I261" s="4">
        <f>SUMIF('DSD_2024-25'!G2:G7668,RH!B261,'DSD_2024-25'!H2:H7668)</f>
        <v>0</v>
      </c>
      <c r="J261" s="4">
        <f>SUMIF(Servico_externo!Q:Q,RH!B261,Servico_externo!R:R)</f>
        <v>0</v>
      </c>
      <c r="K261" s="4">
        <f t="shared" si="4"/>
        <v>0</v>
      </c>
      <c r="L261" s="4">
        <f>SUMIF('DSD_2024-25'!G7670:G8065,RH!B261,'DSD_2024-25'!H7670:H8065)</f>
        <v>0</v>
      </c>
    </row>
    <row r="262" spans="1:12" hidden="1">
      <c r="A262">
        <v>7500404</v>
      </c>
      <c r="B262" t="s">
        <v>164</v>
      </c>
      <c r="C262" t="s">
        <v>1581</v>
      </c>
      <c r="D262" t="s">
        <v>1750</v>
      </c>
      <c r="E262">
        <v>1</v>
      </c>
      <c r="F262" t="s">
        <v>1583</v>
      </c>
      <c r="G262" s="6">
        <v>46022</v>
      </c>
      <c r="I262" s="2">
        <f>SUMIF('DSD_2024-25'!G2:G7668,RH!B262,'DSD_2024-25'!H2:H7668)</f>
        <v>81</v>
      </c>
      <c r="J262" s="2">
        <f>SUMIF(Servico_externo!Q:Q,RH!B262,Servico_externo!R:R)</f>
        <v>0</v>
      </c>
      <c r="K262" s="2">
        <f t="shared" si="4"/>
        <v>2.89</v>
      </c>
      <c r="L262" s="2">
        <f>SUMIF('DSD_2024-25'!G7670:G8065,RH!B262,'DSD_2024-25'!H7670:H8065)</f>
        <v>0</v>
      </c>
    </row>
    <row r="263" spans="1:12" hidden="1">
      <c r="A263" s="1">
        <v>7500701</v>
      </c>
      <c r="B263" s="1" t="s">
        <v>345</v>
      </c>
      <c r="C263" s="1" t="s">
        <v>1565</v>
      </c>
      <c r="D263" s="1" t="s">
        <v>1566</v>
      </c>
      <c r="E263" s="1">
        <v>1</v>
      </c>
      <c r="F263" s="1" t="s">
        <v>1707</v>
      </c>
      <c r="G263" s="1" t="s">
        <v>1562</v>
      </c>
      <c r="H263" s="1"/>
      <c r="I263" s="4">
        <f>SUMIF('DSD_2024-25'!G2:G7668,RH!B263,'DSD_2024-25'!H2:H7668)</f>
        <v>142</v>
      </c>
      <c r="J263" s="4">
        <f>SUMIF(Servico_externo!Q:Q,RH!B263,Servico_externo!R:R)</f>
        <v>21.5</v>
      </c>
      <c r="K263" s="4">
        <f t="shared" si="4"/>
        <v>5.84</v>
      </c>
      <c r="L263" s="4">
        <f>SUMIF('DSD_2024-25'!G7670:G8065,RH!B263,'DSD_2024-25'!H7670:H8065)</f>
        <v>0</v>
      </c>
    </row>
    <row r="264" spans="1:12" hidden="1">
      <c r="A264">
        <v>27601</v>
      </c>
      <c r="B264" t="s">
        <v>1751</v>
      </c>
      <c r="C264" t="s">
        <v>1577</v>
      </c>
      <c r="D264" t="s">
        <v>1578</v>
      </c>
      <c r="G264" s="6">
        <v>46669</v>
      </c>
      <c r="I264" s="2">
        <f>SUMIF('DSD_2024-25'!G2:G7668,RH!B264,'DSD_2024-25'!H2:H7668)</f>
        <v>0</v>
      </c>
      <c r="J264" s="2">
        <f>SUMIF(Servico_externo!Q:Q,RH!B264,Servico_externo!R:R)</f>
        <v>0</v>
      </c>
      <c r="K264" s="2">
        <f t="shared" si="4"/>
        <v>0</v>
      </c>
      <c r="L264" s="2">
        <f>SUMIF('DSD_2024-25'!G7670:G8065,RH!B264,'DSD_2024-25'!H7670:H8065)</f>
        <v>0</v>
      </c>
    </row>
    <row r="265" spans="1:12">
      <c r="A265" s="1">
        <v>7500091</v>
      </c>
      <c r="B265" s="1" t="s">
        <v>526</v>
      </c>
      <c r="C265" s="1" t="s">
        <v>1565</v>
      </c>
      <c r="D265" s="1" t="s">
        <v>1566</v>
      </c>
      <c r="E265" s="1">
        <v>1</v>
      </c>
      <c r="F265" s="1" t="s">
        <v>1567</v>
      </c>
      <c r="G265" s="1" t="s">
        <v>1562</v>
      </c>
      <c r="H265" s="1"/>
      <c r="I265" s="4">
        <f>SUMIF('DSD_2024-25'!G2:G7668,RH!B265,'DSD_2024-25'!H2:H7668)</f>
        <v>152</v>
      </c>
      <c r="J265" s="4">
        <f>SUMIF(Servico_externo!Q:Q,RH!B265,Servico_externo!R:R)</f>
        <v>0</v>
      </c>
      <c r="K265" s="4">
        <f t="shared" si="4"/>
        <v>5.43</v>
      </c>
      <c r="L265" s="4">
        <f>SUMIF('DSD_2024-25'!G7670:G8065,RH!B265,'DSD_2024-25'!H7670:H8065)</f>
        <v>0</v>
      </c>
    </row>
    <row r="266" spans="1:12" hidden="1">
      <c r="A266">
        <v>7500130</v>
      </c>
      <c r="B266" t="s">
        <v>102</v>
      </c>
      <c r="C266" t="s">
        <v>1565</v>
      </c>
      <c r="D266" t="s">
        <v>1566</v>
      </c>
      <c r="E266">
        <v>1</v>
      </c>
      <c r="F266" t="s">
        <v>1567</v>
      </c>
      <c r="G266" t="s">
        <v>1562</v>
      </c>
      <c r="I266" s="2">
        <f>SUMIF('DSD_2024-25'!G2:G7668,RH!B266,'DSD_2024-25'!H2:H7668)</f>
        <v>255</v>
      </c>
      <c r="J266" s="2">
        <f>SUMIF(Servico_externo!Q:Q,RH!B266,Servico_externo!R:R)</f>
        <v>0</v>
      </c>
      <c r="K266" s="2">
        <f t="shared" si="4"/>
        <v>9.11</v>
      </c>
      <c r="L266" s="2">
        <f>SUMIF('DSD_2024-25'!G7670:G8065,RH!B266,'DSD_2024-25'!H7670:H8065)</f>
        <v>0</v>
      </c>
    </row>
    <row r="267" spans="1:12" hidden="1">
      <c r="A267" s="1">
        <v>7500229</v>
      </c>
      <c r="B267" s="1" t="s">
        <v>47</v>
      </c>
      <c r="C267" s="1" t="s">
        <v>1565</v>
      </c>
      <c r="D267" s="1" t="s">
        <v>1752</v>
      </c>
      <c r="E267" s="1">
        <v>0.2</v>
      </c>
      <c r="F267" s="1" t="s">
        <v>1753</v>
      </c>
      <c r="G267" s="5">
        <v>45825</v>
      </c>
      <c r="H267" s="1"/>
      <c r="I267" s="4">
        <f>SUMIF('DSD_2024-25'!G2:G7668,RH!B267,'DSD_2024-25'!H2:H7668)</f>
        <v>48</v>
      </c>
      <c r="J267" s="4">
        <f>SUMIF(Servico_externo!Q:Q,RH!B267,Servico_externo!R:R)</f>
        <v>1.5</v>
      </c>
      <c r="K267" s="4">
        <f t="shared" si="4"/>
        <v>1.77</v>
      </c>
      <c r="L267" s="4">
        <f>SUMIF('DSD_2024-25'!G7670:G8065,RH!B267,'DSD_2024-25'!H7670:H8065)</f>
        <v>0</v>
      </c>
    </row>
    <row r="268" spans="1:12" hidden="1">
      <c r="A268">
        <v>7500454</v>
      </c>
      <c r="B268" t="s">
        <v>742</v>
      </c>
      <c r="C268" t="s">
        <v>1565</v>
      </c>
      <c r="D268" t="s">
        <v>1566</v>
      </c>
      <c r="E268">
        <v>1</v>
      </c>
      <c r="F268" t="s">
        <v>1661</v>
      </c>
      <c r="G268" t="s">
        <v>1562</v>
      </c>
      <c r="I268" s="2">
        <f>SUMIF('DSD_2024-25'!G2:G7668,RH!B268,'DSD_2024-25'!H2:H7668)</f>
        <v>234.5</v>
      </c>
      <c r="J268" s="2">
        <f>SUMIF(Servico_externo!Q:Q,RH!B268,Servico_externo!R:R)</f>
        <v>0</v>
      </c>
      <c r="K268" s="2">
        <f t="shared" si="4"/>
        <v>8.3800000000000008</v>
      </c>
      <c r="L268" s="2">
        <f>SUMIF('DSD_2024-25'!G7670:G8065,RH!B268,'DSD_2024-25'!H7670:H8065)</f>
        <v>0</v>
      </c>
    </row>
    <row r="269" spans="1:12" hidden="1">
      <c r="A269" s="1">
        <v>26543</v>
      </c>
      <c r="B269" s="1" t="s">
        <v>1754</v>
      </c>
      <c r="C269" s="1" t="s">
        <v>1577</v>
      </c>
      <c r="D269" s="1" t="s">
        <v>1578</v>
      </c>
      <c r="E269" s="1"/>
      <c r="F269" s="1"/>
      <c r="G269" s="5">
        <v>46284</v>
      </c>
      <c r="H269" s="1"/>
      <c r="I269" s="4">
        <f>SUMIF('DSD_2024-25'!G2:G7668,RH!B269,'DSD_2024-25'!H2:H7668)</f>
        <v>0</v>
      </c>
      <c r="J269" s="4">
        <f>SUMIF(Servico_externo!Q:Q,RH!B269,Servico_externo!R:R)</f>
        <v>0</v>
      </c>
      <c r="K269" s="4">
        <f t="shared" si="4"/>
        <v>0</v>
      </c>
      <c r="L269" s="4">
        <f>SUMIF('DSD_2024-25'!G7670:G8065,RH!B269,'DSD_2024-25'!H7670:H8065)</f>
        <v>0</v>
      </c>
    </row>
    <row r="270" spans="1:12" hidden="1">
      <c r="A270">
        <v>7500164</v>
      </c>
      <c r="B270" t="s">
        <v>86</v>
      </c>
      <c r="C270" t="s">
        <v>1565</v>
      </c>
      <c r="D270" t="s">
        <v>1566</v>
      </c>
      <c r="E270">
        <v>1</v>
      </c>
      <c r="F270" t="s">
        <v>1567</v>
      </c>
      <c r="G270" t="s">
        <v>1562</v>
      </c>
      <c r="I270" s="2">
        <f>SUMIF('DSD_2024-25'!G2:G7668,RH!B270,'DSD_2024-25'!H2:H7668)</f>
        <v>156</v>
      </c>
      <c r="J270" s="2">
        <f>SUMIF(Servico_externo!Q:Q,RH!B270,Servico_externo!R:R)</f>
        <v>0</v>
      </c>
      <c r="K270" s="2">
        <f t="shared" si="4"/>
        <v>5.57</v>
      </c>
      <c r="L270" s="2">
        <f>SUMIF('DSD_2024-25'!G7670:G8065,RH!B270,'DSD_2024-25'!H7670:H8065)</f>
        <v>0</v>
      </c>
    </row>
    <row r="271" spans="1:12" hidden="1">
      <c r="A271" s="1">
        <v>7500521</v>
      </c>
      <c r="B271" s="1" t="s">
        <v>141</v>
      </c>
      <c r="C271" s="1" t="s">
        <v>1565</v>
      </c>
      <c r="D271" s="1" t="s">
        <v>1566</v>
      </c>
      <c r="E271" s="1">
        <v>1</v>
      </c>
      <c r="F271" s="1" t="s">
        <v>1593</v>
      </c>
      <c r="G271" s="1" t="s">
        <v>1562</v>
      </c>
      <c r="H271" s="1"/>
      <c r="I271" s="4">
        <f>SUMIF('DSD_2024-25'!G2:G7668,RH!B271,'DSD_2024-25'!H2:H7668)</f>
        <v>196.5</v>
      </c>
      <c r="J271" s="4">
        <f>SUMIF(Servico_externo!Q:Q,RH!B271,Servico_externo!R:R)</f>
        <v>0</v>
      </c>
      <c r="K271" s="4">
        <f t="shared" si="4"/>
        <v>7.02</v>
      </c>
      <c r="L271" s="4">
        <f>SUMIF('DSD_2024-25'!G7670:G8065,RH!B271,'DSD_2024-25'!H7670:H8065)</f>
        <v>0</v>
      </c>
    </row>
    <row r="272" spans="1:12" hidden="1">
      <c r="A272">
        <v>25876</v>
      </c>
      <c r="B272" t="s">
        <v>1755</v>
      </c>
      <c r="C272" t="s">
        <v>1577</v>
      </c>
      <c r="D272" t="s">
        <v>1578</v>
      </c>
      <c r="G272" s="6">
        <v>45914</v>
      </c>
      <c r="I272" s="2">
        <f>SUMIF('DSD_2024-25'!G2:G7668,RH!B272,'DSD_2024-25'!H2:H7668)</f>
        <v>0</v>
      </c>
      <c r="J272" s="2">
        <f>SUMIF(Servico_externo!Q:Q,RH!B272,Servico_externo!R:R)</f>
        <v>0</v>
      </c>
      <c r="K272" s="2">
        <f t="shared" si="4"/>
        <v>0</v>
      </c>
      <c r="L272" s="2">
        <f>SUMIF('DSD_2024-25'!G7670:G8065,RH!B272,'DSD_2024-25'!H7670:H8065)</f>
        <v>0</v>
      </c>
    </row>
    <row r="273" spans="1:12" hidden="1">
      <c r="A273" s="1">
        <v>28273</v>
      </c>
      <c r="B273" s="1" t="s">
        <v>1756</v>
      </c>
      <c r="C273" s="1" t="s">
        <v>1577</v>
      </c>
      <c r="D273" s="1" t="s">
        <v>1578</v>
      </c>
      <c r="E273" s="1"/>
      <c r="F273" s="1"/>
      <c r="G273" s="5">
        <v>47021</v>
      </c>
      <c r="H273" s="1"/>
      <c r="I273" s="4">
        <f>SUMIF('DSD_2024-25'!G2:G7668,RH!B273,'DSD_2024-25'!H2:H7668)</f>
        <v>0</v>
      </c>
      <c r="J273" s="4">
        <f>SUMIF(Servico_externo!Q:Q,RH!B273,Servico_externo!R:R)</f>
        <v>0</v>
      </c>
      <c r="K273" s="4">
        <f t="shared" si="4"/>
        <v>0</v>
      </c>
      <c r="L273" s="4">
        <f>SUMIF('DSD_2024-25'!G7670:G8065,RH!B273,'DSD_2024-25'!H7670:H8065)</f>
        <v>0</v>
      </c>
    </row>
    <row r="274" spans="1:12" hidden="1">
      <c r="A274">
        <v>21347</v>
      </c>
      <c r="B274" t="s">
        <v>1757</v>
      </c>
      <c r="C274" t="s">
        <v>1577</v>
      </c>
      <c r="D274" t="s">
        <v>1578</v>
      </c>
      <c r="G274" s="6">
        <v>46081</v>
      </c>
      <c r="I274" s="2">
        <f>SUMIF('DSD_2024-25'!G2:G7668,RH!B274,'DSD_2024-25'!H2:H7668)</f>
        <v>0</v>
      </c>
      <c r="J274" s="2">
        <f>SUMIF(Servico_externo!Q:Q,RH!B274,Servico_externo!R:R)</f>
        <v>0</v>
      </c>
      <c r="K274" s="2">
        <f t="shared" si="4"/>
        <v>0</v>
      </c>
      <c r="L274" s="2">
        <f>SUMIF('DSD_2024-25'!G7670:G8065,RH!B274,'DSD_2024-25'!H7670:H8065)</f>
        <v>0</v>
      </c>
    </row>
    <row r="275" spans="1:12" hidden="1">
      <c r="A275" s="1">
        <v>25736</v>
      </c>
      <c r="B275" s="1" t="s">
        <v>1758</v>
      </c>
      <c r="C275" s="1" t="s">
        <v>1577</v>
      </c>
      <c r="D275" s="1" t="s">
        <v>1578</v>
      </c>
      <c r="E275" s="1"/>
      <c r="F275" s="1"/>
      <c r="G275" s="5">
        <v>45976</v>
      </c>
      <c r="H275" s="1"/>
      <c r="I275" s="4">
        <f>SUMIF('DSD_2024-25'!G2:G7668,RH!B275,'DSD_2024-25'!H2:H7668)</f>
        <v>0</v>
      </c>
      <c r="J275" s="4">
        <f>SUMIF(Servico_externo!Q:Q,RH!B275,Servico_externo!R:R)</f>
        <v>0</v>
      </c>
      <c r="K275" s="4">
        <f t="shared" si="4"/>
        <v>0</v>
      </c>
      <c r="L275" s="4">
        <f>SUMIF('DSD_2024-25'!G7670:G8065,RH!B275,'DSD_2024-25'!H7670:H8065)</f>
        <v>0</v>
      </c>
    </row>
    <row r="276" spans="1:12" hidden="1">
      <c r="A276">
        <v>17441</v>
      </c>
      <c r="B276" t="s">
        <v>1759</v>
      </c>
      <c r="C276" t="s">
        <v>1577</v>
      </c>
      <c r="D276" t="s">
        <v>1578</v>
      </c>
      <c r="G276" s="6">
        <v>46090</v>
      </c>
      <c r="I276" s="2">
        <f>SUMIF('DSD_2024-25'!G2:G7668,RH!B276,'DSD_2024-25'!H2:H7668)</f>
        <v>0</v>
      </c>
      <c r="J276" s="2">
        <f>SUMIF(Servico_externo!Q:Q,RH!B276,Servico_externo!R:R)</f>
        <v>0</v>
      </c>
      <c r="K276" s="2">
        <f t="shared" si="4"/>
        <v>0</v>
      </c>
      <c r="L276" s="2">
        <f>SUMIF('DSD_2024-25'!G7670:G8065,RH!B276,'DSD_2024-25'!H7670:H8065)</f>
        <v>0</v>
      </c>
    </row>
    <row r="277" spans="1:12" hidden="1">
      <c r="A277" s="1">
        <v>24927</v>
      </c>
      <c r="B277" s="1" t="s">
        <v>1760</v>
      </c>
      <c r="C277" s="1" t="s">
        <v>1577</v>
      </c>
      <c r="D277" s="1" t="s">
        <v>1578</v>
      </c>
      <c r="E277" s="1"/>
      <c r="F277" s="1"/>
      <c r="G277" s="5">
        <v>47114</v>
      </c>
      <c r="H277" s="1"/>
      <c r="I277" s="4">
        <f>SUMIF('DSD_2024-25'!G2:G7668,RH!B277,'DSD_2024-25'!H2:H7668)</f>
        <v>0</v>
      </c>
      <c r="J277" s="4">
        <f>SUMIF(Servico_externo!Q:Q,RH!B277,Servico_externo!R:R)</f>
        <v>0</v>
      </c>
      <c r="K277" s="4">
        <f t="shared" si="4"/>
        <v>0</v>
      </c>
      <c r="L277" s="4">
        <f>SUMIF('DSD_2024-25'!G7670:G8065,RH!B277,'DSD_2024-25'!H7670:H8065)</f>
        <v>0</v>
      </c>
    </row>
    <row r="278" spans="1:12" hidden="1">
      <c r="A278">
        <v>23655</v>
      </c>
      <c r="B278" t="s">
        <v>1761</v>
      </c>
      <c r="C278" t="s">
        <v>1577</v>
      </c>
      <c r="D278" t="s">
        <v>1578</v>
      </c>
      <c r="G278" s="6">
        <v>45717</v>
      </c>
      <c r="I278" s="2">
        <f>SUMIF('DSD_2024-25'!G2:G7668,RH!B278,'DSD_2024-25'!H2:H7668)</f>
        <v>0</v>
      </c>
      <c r="J278" s="2">
        <f>SUMIF(Servico_externo!Q:Q,RH!B278,Servico_externo!R:R)</f>
        <v>0</v>
      </c>
      <c r="K278" s="2">
        <f t="shared" si="4"/>
        <v>0</v>
      </c>
      <c r="L278" s="2">
        <f>SUMIF('DSD_2024-25'!G7670:G8065,RH!B278,'DSD_2024-25'!H7670:H8065)</f>
        <v>0</v>
      </c>
    </row>
    <row r="279" spans="1:12" hidden="1">
      <c r="A279" s="1">
        <v>25690</v>
      </c>
      <c r="B279" s="1" t="s">
        <v>1762</v>
      </c>
      <c r="C279" s="1" t="s">
        <v>1577</v>
      </c>
      <c r="D279" s="1" t="s">
        <v>1578</v>
      </c>
      <c r="E279" s="1"/>
      <c r="F279" s="1"/>
      <c r="G279" s="5">
        <v>47014</v>
      </c>
      <c r="H279" s="1"/>
      <c r="I279" s="4">
        <f>SUMIF('DSD_2024-25'!G2:G7668,RH!B279,'DSD_2024-25'!H2:H7668)</f>
        <v>0</v>
      </c>
      <c r="J279" s="4">
        <f>SUMIF(Servico_externo!Q:Q,RH!B279,Servico_externo!R:R)</f>
        <v>0</v>
      </c>
      <c r="K279" s="4">
        <f t="shared" si="4"/>
        <v>0</v>
      </c>
      <c r="L279" s="4">
        <f>SUMIF('DSD_2024-25'!G7670:G8065,RH!B279,'DSD_2024-25'!H7670:H8065)</f>
        <v>0</v>
      </c>
    </row>
    <row r="280" spans="1:12" hidden="1">
      <c r="A280">
        <v>22960</v>
      </c>
      <c r="B280" t="s">
        <v>1763</v>
      </c>
      <c r="C280" t="s">
        <v>1577</v>
      </c>
      <c r="D280" t="s">
        <v>1578</v>
      </c>
      <c r="G280" s="6">
        <v>45549</v>
      </c>
      <c r="I280" s="2">
        <f>SUMIF('DSD_2024-25'!G2:G7668,RH!B280,'DSD_2024-25'!H2:H7668)</f>
        <v>0</v>
      </c>
      <c r="J280" s="2">
        <f>SUMIF(Servico_externo!Q:Q,RH!B280,Servico_externo!R:R)</f>
        <v>0</v>
      </c>
      <c r="K280" s="2">
        <f t="shared" si="4"/>
        <v>0</v>
      </c>
      <c r="L280" s="2">
        <f>SUMIF('DSD_2024-25'!G7670:G8065,RH!B280,'DSD_2024-25'!H7670:H8065)</f>
        <v>0</v>
      </c>
    </row>
    <row r="281" spans="1:12" hidden="1">
      <c r="A281" s="1">
        <v>21106</v>
      </c>
      <c r="B281" s="1" t="s">
        <v>1764</v>
      </c>
      <c r="C281" s="1" t="s">
        <v>1577</v>
      </c>
      <c r="D281" s="1" t="s">
        <v>1578</v>
      </c>
      <c r="E281" s="1"/>
      <c r="F281" s="1"/>
      <c r="G281" s="5">
        <v>45907</v>
      </c>
      <c r="H281" s="1"/>
      <c r="I281" s="4">
        <f>SUMIF('DSD_2024-25'!G2:G7668,RH!B281,'DSD_2024-25'!H2:H7668)</f>
        <v>0</v>
      </c>
      <c r="J281" s="4">
        <f>SUMIF(Servico_externo!Q:Q,RH!B281,Servico_externo!R:R)</f>
        <v>0</v>
      </c>
      <c r="K281" s="4">
        <f t="shared" si="4"/>
        <v>0</v>
      </c>
      <c r="L281" s="4">
        <f>SUMIF('DSD_2024-25'!G7670:G8065,RH!B281,'DSD_2024-25'!H7670:H8065)</f>
        <v>0</v>
      </c>
    </row>
    <row r="282" spans="1:12" hidden="1">
      <c r="A282">
        <v>20280</v>
      </c>
      <c r="B282" t="s">
        <v>1765</v>
      </c>
      <c r="C282" t="s">
        <v>1577</v>
      </c>
      <c r="D282" t="s">
        <v>1578</v>
      </c>
      <c r="G282" s="6">
        <v>46741</v>
      </c>
      <c r="I282" s="2">
        <f>SUMIF('DSD_2024-25'!G2:G7668,RH!B282,'DSD_2024-25'!H2:H7668)</f>
        <v>0</v>
      </c>
      <c r="J282" s="2">
        <f>SUMIF(Servico_externo!Q:Q,RH!B282,Servico_externo!R:R)</f>
        <v>0</v>
      </c>
      <c r="K282" s="2">
        <f t="shared" si="4"/>
        <v>0</v>
      </c>
      <c r="L282" s="2">
        <f>SUMIF('DSD_2024-25'!G7670:G8065,RH!B282,'DSD_2024-25'!H7670:H8065)</f>
        <v>0</v>
      </c>
    </row>
    <row r="283" spans="1:12" hidden="1">
      <c r="A283" s="1">
        <v>7500041</v>
      </c>
      <c r="B283" s="1" t="s">
        <v>562</v>
      </c>
      <c r="C283" s="1" t="s">
        <v>1565</v>
      </c>
      <c r="D283" s="1" t="s">
        <v>1617</v>
      </c>
      <c r="E283" s="1">
        <v>1</v>
      </c>
      <c r="F283" s="1" t="s">
        <v>1567</v>
      </c>
      <c r="G283" s="1" t="s">
        <v>1562</v>
      </c>
      <c r="H283" s="1"/>
      <c r="I283" s="4">
        <f>SUMIF('DSD_2024-25'!G2:G7668,RH!B283,'DSD_2024-25'!H2:H7668)</f>
        <v>179</v>
      </c>
      <c r="J283" s="4">
        <f>SUMIF(Servico_externo!Q:Q,RH!B283,Servico_externo!R:R)</f>
        <v>0</v>
      </c>
      <c r="K283" s="4">
        <f t="shared" si="4"/>
        <v>6.39</v>
      </c>
      <c r="L283" s="4">
        <f>SUMIF('DSD_2024-25'!G7670:G8065,RH!B283,'DSD_2024-25'!H7670:H8065)</f>
        <v>0</v>
      </c>
    </row>
    <row r="284" spans="1:12" hidden="1">
      <c r="A284">
        <v>7500201</v>
      </c>
      <c r="B284" t="s">
        <v>39</v>
      </c>
      <c r="C284" t="s">
        <v>1565</v>
      </c>
      <c r="D284" t="s">
        <v>1566</v>
      </c>
      <c r="E284">
        <v>1</v>
      </c>
      <c r="F284" t="s">
        <v>1567</v>
      </c>
      <c r="G284" t="s">
        <v>1562</v>
      </c>
      <c r="I284" s="2">
        <f>SUMIF('DSD_2024-25'!G2:G7668,RH!B284,'DSD_2024-25'!H2:H7668)</f>
        <v>177</v>
      </c>
      <c r="J284" s="2">
        <f>SUMIF(Servico_externo!Q:Q,RH!B284,Servico_externo!R:R)</f>
        <v>7.5</v>
      </c>
      <c r="K284" s="2">
        <f t="shared" si="4"/>
        <v>6.59</v>
      </c>
      <c r="L284" s="2">
        <f>SUMIF('DSD_2024-25'!G7670:G8065,RH!B284,'DSD_2024-25'!H7670:H8065)</f>
        <v>0</v>
      </c>
    </row>
    <row r="285" spans="1:12" hidden="1">
      <c r="A285" s="1">
        <v>21997</v>
      </c>
      <c r="B285" s="1" t="s">
        <v>1766</v>
      </c>
      <c r="C285" s="1" t="s">
        <v>1577</v>
      </c>
      <c r="D285" s="1" t="s">
        <v>1578</v>
      </c>
      <c r="E285" s="1"/>
      <c r="F285" s="1"/>
      <c r="G285" s="5">
        <v>46336</v>
      </c>
      <c r="H285" s="1"/>
      <c r="I285" s="4">
        <f>SUMIF('DSD_2024-25'!G2:G7668,RH!B285,'DSD_2024-25'!H2:H7668)</f>
        <v>0</v>
      </c>
      <c r="J285" s="4">
        <f>SUMIF(Servico_externo!Q:Q,RH!B285,Servico_externo!R:R)</f>
        <v>0</v>
      </c>
      <c r="K285" s="4">
        <f t="shared" si="4"/>
        <v>0</v>
      </c>
      <c r="L285" s="4">
        <f>SUMIF('DSD_2024-25'!G7670:G8065,RH!B285,'DSD_2024-25'!H7670:H8065)</f>
        <v>0</v>
      </c>
    </row>
    <row r="286" spans="1:12" hidden="1">
      <c r="A286">
        <v>7500204</v>
      </c>
      <c r="B286" t="s">
        <v>363</v>
      </c>
      <c r="C286" t="s">
        <v>1565</v>
      </c>
      <c r="D286" t="s">
        <v>1566</v>
      </c>
      <c r="E286">
        <v>1</v>
      </c>
      <c r="F286" t="s">
        <v>1567</v>
      </c>
      <c r="G286" t="s">
        <v>1562</v>
      </c>
      <c r="I286" s="2">
        <f>SUMIF('DSD_2024-25'!G2:G7668,RH!B286,'DSD_2024-25'!H2:H7668)</f>
        <v>234</v>
      </c>
      <c r="J286" s="2">
        <f>SUMIF(Servico_externo!Q:Q,RH!B286,Servico_externo!R:R)</f>
        <v>13</v>
      </c>
      <c r="K286" s="2">
        <f t="shared" si="4"/>
        <v>8.82</v>
      </c>
      <c r="L286" s="2">
        <f>SUMIF('DSD_2024-25'!G7670:G8065,RH!B286,'DSD_2024-25'!H7670:H8065)</f>
        <v>0</v>
      </c>
    </row>
    <row r="287" spans="1:12" hidden="1">
      <c r="A287" s="1">
        <v>25809</v>
      </c>
      <c r="B287" s="1" t="s">
        <v>1767</v>
      </c>
      <c r="C287" s="1" t="s">
        <v>1577</v>
      </c>
      <c r="D287" s="1" t="s">
        <v>1578</v>
      </c>
      <c r="E287" s="1"/>
      <c r="F287" s="1"/>
      <c r="G287" s="5">
        <v>47057</v>
      </c>
      <c r="H287" s="1"/>
      <c r="I287" s="4">
        <f>SUMIF('DSD_2024-25'!G2:G7668,RH!B287,'DSD_2024-25'!H2:H7668)</f>
        <v>0</v>
      </c>
      <c r="J287" s="4">
        <f>SUMIF(Servico_externo!Q:Q,RH!B287,Servico_externo!R:R)</f>
        <v>0</v>
      </c>
      <c r="K287" s="4">
        <f t="shared" si="4"/>
        <v>0</v>
      </c>
      <c r="L287" s="4">
        <f>SUMIF('DSD_2024-25'!G7670:G8065,RH!B287,'DSD_2024-25'!H7670:H8065)</f>
        <v>0</v>
      </c>
    </row>
    <row r="288" spans="1:12" hidden="1">
      <c r="A288">
        <v>7500940</v>
      </c>
      <c r="B288" t="s">
        <v>1768</v>
      </c>
      <c r="C288" t="s">
        <v>1581</v>
      </c>
      <c r="D288" t="s">
        <v>1582</v>
      </c>
      <c r="E288">
        <v>1</v>
      </c>
      <c r="F288" t="s">
        <v>1583</v>
      </c>
      <c r="G288" s="6">
        <v>46187</v>
      </c>
      <c r="I288" s="2">
        <f>SUMIF('DSD_2024-25'!G2:G7668,RH!B288,'DSD_2024-25'!H2:H7668)</f>
        <v>0</v>
      </c>
      <c r="J288" s="2">
        <f>SUMIF(Servico_externo!Q:Q,RH!B288,Servico_externo!R:R)</f>
        <v>0</v>
      </c>
      <c r="K288" s="2">
        <f t="shared" si="4"/>
        <v>0</v>
      </c>
      <c r="L288" s="2">
        <f>SUMIF('DSD_2024-25'!G7670:G8065,RH!B288,'DSD_2024-25'!H7670:H8065)</f>
        <v>0</v>
      </c>
    </row>
    <row r="289" spans="1:12" hidden="1">
      <c r="A289" s="1">
        <v>26260</v>
      </c>
      <c r="B289" s="1" t="s">
        <v>1769</v>
      </c>
      <c r="C289" s="1" t="s">
        <v>1577</v>
      </c>
      <c r="D289" s="1" t="s">
        <v>1578</v>
      </c>
      <c r="E289" s="1"/>
      <c r="F289" s="1"/>
      <c r="G289" s="5">
        <v>46012</v>
      </c>
      <c r="H289" s="1"/>
      <c r="I289" s="4">
        <f>SUMIF('DSD_2024-25'!G2:G7668,RH!B289,'DSD_2024-25'!H2:H7668)</f>
        <v>0</v>
      </c>
      <c r="J289" s="4">
        <f>SUMIF(Servico_externo!Q:Q,RH!B289,Servico_externo!R:R)</f>
        <v>0</v>
      </c>
      <c r="K289" s="4">
        <f t="shared" si="4"/>
        <v>0</v>
      </c>
      <c r="L289" s="4">
        <f>SUMIF('DSD_2024-25'!G7670:G8065,RH!B289,'DSD_2024-25'!H7670:H8065)</f>
        <v>0</v>
      </c>
    </row>
    <row r="290" spans="1:12" hidden="1">
      <c r="A290">
        <v>7500281</v>
      </c>
      <c r="B290" t="s">
        <v>31</v>
      </c>
      <c r="C290" t="s">
        <v>1565</v>
      </c>
      <c r="D290" t="s">
        <v>1566</v>
      </c>
      <c r="E290">
        <v>1</v>
      </c>
      <c r="F290" t="s">
        <v>1593</v>
      </c>
      <c r="G290" t="s">
        <v>1562</v>
      </c>
      <c r="I290" s="2">
        <f>SUMIF('DSD_2024-25'!G2:G7668,RH!B290,'DSD_2024-25'!H2:H7668)</f>
        <v>246</v>
      </c>
      <c r="J290" s="2">
        <f>SUMIF(Servico_externo!Q:Q,RH!B290,Servico_externo!R:R)</f>
        <v>6</v>
      </c>
      <c r="K290" s="2">
        <f t="shared" si="4"/>
        <v>9</v>
      </c>
      <c r="L290" s="2">
        <f>SUMIF('DSD_2024-25'!G7670:G8065,RH!B290,'DSD_2024-25'!H7670:H8065)</f>
        <v>0</v>
      </c>
    </row>
    <row r="291" spans="1:12" hidden="1">
      <c r="A291" s="1">
        <v>26904</v>
      </c>
      <c r="B291" s="1" t="s">
        <v>1770</v>
      </c>
      <c r="C291" s="1" t="s">
        <v>1577</v>
      </c>
      <c r="D291" s="1" t="s">
        <v>1578</v>
      </c>
      <c r="E291" s="1"/>
      <c r="F291" s="1"/>
      <c r="G291" s="5">
        <v>46330</v>
      </c>
      <c r="H291" s="1"/>
      <c r="I291" s="4">
        <f>SUMIF('DSD_2024-25'!G2:G7668,RH!B291,'DSD_2024-25'!H2:H7668)</f>
        <v>0</v>
      </c>
      <c r="J291" s="4">
        <f>SUMIF(Servico_externo!Q:Q,RH!B291,Servico_externo!R:R)</f>
        <v>0</v>
      </c>
      <c r="K291" s="4">
        <f t="shared" si="4"/>
        <v>0</v>
      </c>
      <c r="L291" s="4">
        <f>SUMIF('DSD_2024-25'!G7670:G8065,RH!B291,'DSD_2024-25'!H7670:H8065)</f>
        <v>0</v>
      </c>
    </row>
    <row r="292" spans="1:12" hidden="1">
      <c r="A292">
        <v>22982</v>
      </c>
      <c r="B292" t="s">
        <v>1771</v>
      </c>
      <c r="C292" t="s">
        <v>1577</v>
      </c>
      <c r="D292" t="s">
        <v>1578</v>
      </c>
      <c r="G292" s="6">
        <v>46671</v>
      </c>
      <c r="I292" s="2">
        <f>SUMIF('DSD_2024-25'!G2:G7668,RH!B292,'DSD_2024-25'!H2:H7668)</f>
        <v>0</v>
      </c>
      <c r="J292" s="2">
        <f>SUMIF(Servico_externo!Q:Q,RH!B292,Servico_externo!R:R)</f>
        <v>0</v>
      </c>
      <c r="K292" s="2">
        <f t="shared" si="4"/>
        <v>0</v>
      </c>
      <c r="L292" s="2">
        <f>SUMIF('DSD_2024-25'!G7670:G8065,RH!B292,'DSD_2024-25'!H7670:H8065)</f>
        <v>0</v>
      </c>
    </row>
    <row r="293" spans="1:12" hidden="1">
      <c r="A293" s="1">
        <v>22579</v>
      </c>
      <c r="B293" s="1" t="s">
        <v>1772</v>
      </c>
      <c r="C293" s="1" t="s">
        <v>1577</v>
      </c>
      <c r="D293" s="1" t="s">
        <v>1578</v>
      </c>
      <c r="E293" s="1"/>
      <c r="F293" s="1"/>
      <c r="G293" s="5">
        <v>46642</v>
      </c>
      <c r="H293" s="1"/>
      <c r="I293" s="4">
        <f>SUMIF('DSD_2024-25'!G2:G7668,RH!B293,'DSD_2024-25'!H2:H7668)</f>
        <v>0</v>
      </c>
      <c r="J293" s="4">
        <f>SUMIF(Servico_externo!Q:Q,RH!B293,Servico_externo!R:R)</f>
        <v>0</v>
      </c>
      <c r="K293" s="4">
        <f t="shared" si="4"/>
        <v>0</v>
      </c>
      <c r="L293" s="4">
        <f>SUMIF('DSD_2024-25'!G7670:G8065,RH!B293,'DSD_2024-25'!H7670:H8065)</f>
        <v>0</v>
      </c>
    </row>
    <row r="294" spans="1:12" hidden="1">
      <c r="A294">
        <v>27666</v>
      </c>
      <c r="B294" t="s">
        <v>1773</v>
      </c>
      <c r="C294" t="s">
        <v>1577</v>
      </c>
      <c r="D294" t="s">
        <v>1578</v>
      </c>
      <c r="G294" s="6">
        <v>46749</v>
      </c>
      <c r="I294" s="2">
        <f>SUMIF('DSD_2024-25'!G2:G7668,RH!B294,'DSD_2024-25'!H2:H7668)</f>
        <v>0</v>
      </c>
      <c r="J294" s="2">
        <f>SUMIF(Servico_externo!Q:Q,RH!B294,Servico_externo!R:R)</f>
        <v>0</v>
      </c>
      <c r="K294" s="2">
        <f t="shared" si="4"/>
        <v>0</v>
      </c>
      <c r="L294" s="2">
        <f>SUMIF('DSD_2024-25'!G7670:G8065,RH!B294,'DSD_2024-25'!H7670:H8065)</f>
        <v>0</v>
      </c>
    </row>
    <row r="295" spans="1:12" hidden="1">
      <c r="A295" s="1">
        <v>7500400</v>
      </c>
      <c r="B295" s="1" t="s">
        <v>106</v>
      </c>
      <c r="C295" s="1" t="s">
        <v>1565</v>
      </c>
      <c r="D295" s="1" t="s">
        <v>1566</v>
      </c>
      <c r="E295" s="1">
        <v>1</v>
      </c>
      <c r="F295" s="1" t="s">
        <v>1593</v>
      </c>
      <c r="G295" s="1" t="s">
        <v>1562</v>
      </c>
      <c r="H295" s="1"/>
      <c r="I295" s="4">
        <f>SUMIF('DSD_2024-25'!G2:G7668,RH!B295,'DSD_2024-25'!H2:H7668)</f>
        <v>184</v>
      </c>
      <c r="J295" s="4">
        <f>SUMIF(Servico_externo!Q:Q,RH!B295,Servico_externo!R:R)</f>
        <v>0</v>
      </c>
      <c r="K295" s="4">
        <f t="shared" si="4"/>
        <v>6.57</v>
      </c>
      <c r="L295" s="4">
        <f>SUMIF('DSD_2024-25'!G7670:G8065,RH!B295,'DSD_2024-25'!H7670:H8065)</f>
        <v>0</v>
      </c>
    </row>
    <row r="296" spans="1:12" hidden="1">
      <c r="A296">
        <v>20888</v>
      </c>
      <c r="B296" t="s">
        <v>1774</v>
      </c>
      <c r="C296" t="s">
        <v>1577</v>
      </c>
      <c r="D296" t="s">
        <v>1578</v>
      </c>
      <c r="G296" s="6">
        <v>45914</v>
      </c>
      <c r="I296" s="2">
        <f>SUMIF('DSD_2024-25'!G2:G7668,RH!B296,'DSD_2024-25'!H2:H7668)</f>
        <v>0</v>
      </c>
      <c r="J296" s="2">
        <f>SUMIF(Servico_externo!Q:Q,RH!B296,Servico_externo!R:R)</f>
        <v>0</v>
      </c>
      <c r="K296" s="2">
        <f t="shared" si="4"/>
        <v>0</v>
      </c>
      <c r="L296" s="2">
        <f>SUMIF('DSD_2024-25'!G7670:G8065,RH!B296,'DSD_2024-25'!H7670:H8065)</f>
        <v>0</v>
      </c>
    </row>
    <row r="297" spans="1:12" hidden="1">
      <c r="A297" s="1">
        <v>7500230</v>
      </c>
      <c r="B297" s="1" t="s">
        <v>240</v>
      </c>
      <c r="C297" s="1" t="s">
        <v>1565</v>
      </c>
      <c r="D297" s="1" t="s">
        <v>1566</v>
      </c>
      <c r="E297" s="1">
        <v>1</v>
      </c>
      <c r="F297" s="1" t="s">
        <v>1661</v>
      </c>
      <c r="G297" s="1" t="s">
        <v>1562</v>
      </c>
      <c r="H297" s="1"/>
      <c r="I297" s="4">
        <f>SUMIF('DSD_2024-25'!G2:G7668,RH!B297,'DSD_2024-25'!H2:H7668)</f>
        <v>178.5</v>
      </c>
      <c r="J297" s="4">
        <f>SUMIF(Servico_externo!Q:Q,RH!B297,Servico_externo!R:R)</f>
        <v>4</v>
      </c>
      <c r="K297" s="4">
        <f t="shared" si="4"/>
        <v>6.52</v>
      </c>
      <c r="L297" s="4">
        <f>SUMIF('DSD_2024-25'!G7670:G8065,RH!B297,'DSD_2024-25'!H7670:H8065)</f>
        <v>0</v>
      </c>
    </row>
    <row r="298" spans="1:12" hidden="1">
      <c r="A298">
        <v>27608</v>
      </c>
      <c r="B298" t="s">
        <v>1775</v>
      </c>
      <c r="C298" t="s">
        <v>1577</v>
      </c>
      <c r="D298" t="s">
        <v>1578</v>
      </c>
      <c r="G298" s="6">
        <v>46673</v>
      </c>
      <c r="I298" s="2">
        <f>SUMIF('DSD_2024-25'!G2:G7668,RH!B298,'DSD_2024-25'!H2:H7668)</f>
        <v>0</v>
      </c>
      <c r="J298" s="2">
        <f>SUMIF(Servico_externo!Q:Q,RH!B298,Servico_externo!R:R)</f>
        <v>0</v>
      </c>
      <c r="K298" s="2">
        <f t="shared" si="4"/>
        <v>0</v>
      </c>
      <c r="L298" s="2">
        <f>SUMIF('DSD_2024-25'!G7670:G8065,RH!B298,'DSD_2024-25'!H7670:H8065)</f>
        <v>0</v>
      </c>
    </row>
    <row r="299" spans="1:12" hidden="1">
      <c r="A299" s="1">
        <v>17369</v>
      </c>
      <c r="B299" s="1" t="s">
        <v>1776</v>
      </c>
      <c r="C299" s="1" t="s">
        <v>1577</v>
      </c>
      <c r="D299" s="1" t="s">
        <v>1578</v>
      </c>
      <c r="E299" s="1"/>
      <c r="F299" s="1"/>
      <c r="G299" s="5">
        <v>45746</v>
      </c>
      <c r="H299" s="1"/>
      <c r="I299" s="4">
        <f>SUMIF('DSD_2024-25'!G2:G7668,RH!B299,'DSD_2024-25'!H2:H7668)</f>
        <v>0</v>
      </c>
      <c r="J299" s="4">
        <f>SUMIF(Servico_externo!Q:Q,RH!B299,Servico_externo!R:R)</f>
        <v>0</v>
      </c>
      <c r="K299" s="4">
        <f t="shared" si="4"/>
        <v>0</v>
      </c>
      <c r="L299" s="4">
        <f>SUMIF('DSD_2024-25'!G7670:G8065,RH!B299,'DSD_2024-25'!H7670:H8065)</f>
        <v>0</v>
      </c>
    </row>
    <row r="300" spans="1:12" hidden="1">
      <c r="A300">
        <v>22354</v>
      </c>
      <c r="B300" t="s">
        <v>1777</v>
      </c>
      <c r="C300" t="s">
        <v>1577</v>
      </c>
      <c r="D300" t="s">
        <v>1578</v>
      </c>
      <c r="G300" s="6">
        <v>45570</v>
      </c>
      <c r="I300" s="2">
        <f>SUMIF('DSD_2024-25'!G2:G7668,RH!B300,'DSD_2024-25'!H2:H7668)</f>
        <v>0</v>
      </c>
      <c r="J300" s="2">
        <f>SUMIF(Servico_externo!Q:Q,RH!B300,Servico_externo!R:R)</f>
        <v>0</v>
      </c>
      <c r="K300" s="2">
        <f t="shared" si="4"/>
        <v>0</v>
      </c>
      <c r="L300" s="2">
        <f>SUMIF('DSD_2024-25'!G7670:G8065,RH!B300,'DSD_2024-25'!H7670:H8065)</f>
        <v>0</v>
      </c>
    </row>
    <row r="301" spans="1:12" hidden="1">
      <c r="A301" s="1">
        <v>18411</v>
      </c>
      <c r="B301" s="1" t="s">
        <v>1778</v>
      </c>
      <c r="C301" s="1" t="s">
        <v>1577</v>
      </c>
      <c r="D301" s="1" t="s">
        <v>1578</v>
      </c>
      <c r="E301" s="1"/>
      <c r="F301" s="1"/>
      <c r="G301" s="5">
        <v>46020</v>
      </c>
      <c r="H301" s="1"/>
      <c r="I301" s="4">
        <f>SUMIF('DSD_2024-25'!G2:G7668,RH!B301,'DSD_2024-25'!H2:H7668)</f>
        <v>0</v>
      </c>
      <c r="J301" s="4">
        <f>SUMIF(Servico_externo!Q:Q,RH!B301,Servico_externo!R:R)</f>
        <v>0</v>
      </c>
      <c r="K301" s="4">
        <f t="shared" si="4"/>
        <v>0</v>
      </c>
      <c r="L301" s="4">
        <f>SUMIF('DSD_2024-25'!G7670:G8065,RH!B301,'DSD_2024-25'!H7670:H8065)</f>
        <v>0</v>
      </c>
    </row>
    <row r="302" spans="1:12" hidden="1">
      <c r="A302">
        <v>19044</v>
      </c>
      <c r="B302" t="s">
        <v>1779</v>
      </c>
      <c r="C302" t="s">
        <v>1577</v>
      </c>
      <c r="D302" t="s">
        <v>1578</v>
      </c>
      <c r="G302" s="6">
        <v>46019</v>
      </c>
      <c r="I302" s="2">
        <f>SUMIF('DSD_2024-25'!G2:G7668,RH!B302,'DSD_2024-25'!H2:H7668)</f>
        <v>0</v>
      </c>
      <c r="J302" s="2">
        <f>SUMIF(Servico_externo!Q:Q,RH!B302,Servico_externo!R:R)</f>
        <v>0</v>
      </c>
      <c r="K302" s="2">
        <f t="shared" si="4"/>
        <v>0</v>
      </c>
      <c r="L302" s="2">
        <f>SUMIF('DSD_2024-25'!G7670:G8065,RH!B302,'DSD_2024-25'!H7670:H8065)</f>
        <v>0</v>
      </c>
    </row>
    <row r="303" spans="1:12" hidden="1">
      <c r="A303" s="1">
        <v>26877</v>
      </c>
      <c r="B303" s="1" t="s">
        <v>1780</v>
      </c>
      <c r="C303" s="1" t="s">
        <v>1577</v>
      </c>
      <c r="D303" s="1" t="s">
        <v>1578</v>
      </c>
      <c r="E303" s="1"/>
      <c r="F303" s="1"/>
      <c r="G303" s="5">
        <v>46312</v>
      </c>
      <c r="H303" s="1"/>
      <c r="I303" s="4">
        <f>SUMIF('DSD_2024-25'!G2:G7668,RH!B303,'DSD_2024-25'!H2:H7668)</f>
        <v>0</v>
      </c>
      <c r="J303" s="4">
        <f>SUMIF(Servico_externo!Q:Q,RH!B303,Servico_externo!R:R)</f>
        <v>0</v>
      </c>
      <c r="K303" s="4">
        <f t="shared" si="4"/>
        <v>0</v>
      </c>
      <c r="L303" s="4">
        <f>SUMIF('DSD_2024-25'!G7670:G8065,RH!B303,'DSD_2024-25'!H7670:H8065)</f>
        <v>0</v>
      </c>
    </row>
    <row r="304" spans="1:12" hidden="1">
      <c r="A304">
        <v>7500423</v>
      </c>
      <c r="B304" t="s">
        <v>165</v>
      </c>
      <c r="C304" t="s">
        <v>1565</v>
      </c>
      <c r="D304" t="s">
        <v>1566</v>
      </c>
      <c r="E304">
        <v>1</v>
      </c>
      <c r="F304" t="s">
        <v>1593</v>
      </c>
      <c r="G304" t="s">
        <v>1562</v>
      </c>
      <c r="I304" s="2">
        <f>SUMIF('DSD_2024-25'!G2:G7668,RH!B304,'DSD_2024-25'!H2:H7668)</f>
        <v>171.5</v>
      </c>
      <c r="J304" s="2">
        <f>SUMIF(Servico_externo!Q:Q,RH!B304,Servico_externo!R:R)</f>
        <v>0</v>
      </c>
      <c r="K304" s="2">
        <f t="shared" si="4"/>
        <v>6.13</v>
      </c>
      <c r="L304" s="2">
        <f>SUMIF('DSD_2024-25'!G7670:G8065,RH!B304,'DSD_2024-25'!H7670:H8065)</f>
        <v>0</v>
      </c>
    </row>
    <row r="305" spans="1:12" hidden="1">
      <c r="A305" s="1">
        <v>7500470</v>
      </c>
      <c r="B305" s="1" t="s">
        <v>610</v>
      </c>
      <c r="C305" s="1" t="s">
        <v>1565</v>
      </c>
      <c r="D305" s="1" t="s">
        <v>1566</v>
      </c>
      <c r="E305" s="1">
        <v>1</v>
      </c>
      <c r="F305" s="1" t="s">
        <v>1661</v>
      </c>
      <c r="G305" s="1" t="s">
        <v>1562</v>
      </c>
      <c r="H305" s="1"/>
      <c r="I305" s="4">
        <f>SUMIF('DSD_2024-25'!G2:G7668,RH!B305,'DSD_2024-25'!H2:H7668)</f>
        <v>193</v>
      </c>
      <c r="J305" s="4">
        <f>SUMIF(Servico_externo!Q:Q,RH!B305,Servico_externo!R:R)</f>
        <v>0</v>
      </c>
      <c r="K305" s="4">
        <f t="shared" si="4"/>
        <v>6.89</v>
      </c>
      <c r="L305" s="4">
        <f>SUMIF('DSD_2024-25'!G7670:G8065,RH!B305,'DSD_2024-25'!H7670:H8065)</f>
        <v>0</v>
      </c>
    </row>
    <row r="306" spans="1:12" hidden="1">
      <c r="A306">
        <v>26269</v>
      </c>
      <c r="B306" t="s">
        <v>1781</v>
      </c>
      <c r="C306" t="s">
        <v>1577</v>
      </c>
      <c r="D306" t="s">
        <v>1578</v>
      </c>
      <c r="G306" s="6">
        <v>46046</v>
      </c>
      <c r="I306" s="2">
        <f>SUMIF('DSD_2024-25'!G2:G7668,RH!B306,'DSD_2024-25'!H2:H7668)</f>
        <v>0</v>
      </c>
      <c r="J306" s="2">
        <f>SUMIF(Servico_externo!Q:Q,RH!B306,Servico_externo!R:R)</f>
        <v>0</v>
      </c>
      <c r="K306" s="2">
        <f t="shared" si="4"/>
        <v>0</v>
      </c>
      <c r="L306" s="2">
        <f>SUMIF('DSD_2024-25'!G7670:G8065,RH!B306,'DSD_2024-25'!H7670:H8065)</f>
        <v>0</v>
      </c>
    </row>
    <row r="307" spans="1:12" hidden="1">
      <c r="A307" s="1">
        <v>12270</v>
      </c>
      <c r="B307" s="1" t="s">
        <v>1782</v>
      </c>
      <c r="C307" s="1" t="s">
        <v>1577</v>
      </c>
      <c r="D307" s="1" t="s">
        <v>1578</v>
      </c>
      <c r="E307" s="1"/>
      <c r="F307" s="1"/>
      <c r="G307" s="5">
        <v>45917</v>
      </c>
      <c r="H307" s="1"/>
      <c r="I307" s="4">
        <f>SUMIF('DSD_2024-25'!G2:G7668,RH!B307,'DSD_2024-25'!H2:H7668)</f>
        <v>0</v>
      </c>
      <c r="J307" s="4">
        <f>SUMIF(Servico_externo!Q:Q,RH!B307,Servico_externo!R:R)</f>
        <v>0</v>
      </c>
      <c r="K307" s="4">
        <f t="shared" si="4"/>
        <v>0</v>
      </c>
      <c r="L307" s="4">
        <f>SUMIF('DSD_2024-25'!G7670:G8065,RH!B307,'DSD_2024-25'!H7670:H8065)</f>
        <v>0</v>
      </c>
    </row>
    <row r="308" spans="1:12" hidden="1">
      <c r="A308">
        <v>26537</v>
      </c>
      <c r="B308" t="s">
        <v>1783</v>
      </c>
      <c r="C308" t="s">
        <v>1577</v>
      </c>
      <c r="D308" t="s">
        <v>1578</v>
      </c>
      <c r="G308" s="6">
        <v>46280</v>
      </c>
      <c r="I308" s="2">
        <f>SUMIF('DSD_2024-25'!G2:G7668,RH!B308,'DSD_2024-25'!H2:H7668)</f>
        <v>0</v>
      </c>
      <c r="J308" s="2">
        <f>SUMIF(Servico_externo!Q:Q,RH!B308,Servico_externo!R:R)</f>
        <v>0</v>
      </c>
      <c r="K308" s="2">
        <f t="shared" si="4"/>
        <v>0</v>
      </c>
      <c r="L308" s="2">
        <f>SUMIF('DSD_2024-25'!G7670:G8065,RH!B308,'DSD_2024-25'!H7670:H8065)</f>
        <v>0</v>
      </c>
    </row>
    <row r="309" spans="1:12" hidden="1">
      <c r="A309" s="1">
        <v>7500248</v>
      </c>
      <c r="B309" s="1" t="s">
        <v>1784</v>
      </c>
      <c r="C309" s="1" t="s">
        <v>1581</v>
      </c>
      <c r="D309" s="1" t="s">
        <v>1595</v>
      </c>
      <c r="E309" s="1">
        <v>1</v>
      </c>
      <c r="F309" s="1" t="s">
        <v>1567</v>
      </c>
      <c r="G309" s="1" t="s">
        <v>1562</v>
      </c>
      <c r="H309" s="1"/>
      <c r="I309" s="4">
        <f>SUMIF('DSD_2024-25'!G2:G7668,RH!B309,'DSD_2024-25'!H2:H7668)</f>
        <v>0</v>
      </c>
      <c r="J309" s="4">
        <f>SUMIF(Servico_externo!Q:Q,RH!B309,Servico_externo!R:R)</f>
        <v>0</v>
      </c>
      <c r="K309" s="4">
        <f t="shared" si="4"/>
        <v>0</v>
      </c>
      <c r="L309" s="4">
        <f>SUMIF('DSD_2024-25'!G7670:G8065,RH!B309,'DSD_2024-25'!H7670:H8065)</f>
        <v>0</v>
      </c>
    </row>
    <row r="310" spans="1:12" hidden="1">
      <c r="A310">
        <v>7500181</v>
      </c>
      <c r="B310" t="s">
        <v>404</v>
      </c>
      <c r="C310" t="s">
        <v>1565</v>
      </c>
      <c r="D310" t="s">
        <v>1566</v>
      </c>
      <c r="E310">
        <v>1</v>
      </c>
      <c r="F310" t="s">
        <v>1567</v>
      </c>
      <c r="G310" t="s">
        <v>1562</v>
      </c>
      <c r="I310" s="2">
        <f>SUMIF('DSD_2024-25'!G2:G7668,RH!B310,'DSD_2024-25'!H2:H7668)</f>
        <v>226.5</v>
      </c>
      <c r="J310" s="2">
        <f>SUMIF(Servico_externo!Q:Q,RH!B310,Servico_externo!R:R)</f>
        <v>0</v>
      </c>
      <c r="K310" s="2">
        <f t="shared" si="4"/>
        <v>8.09</v>
      </c>
      <c r="L310" s="2">
        <f>SUMIF('DSD_2024-25'!G7670:G8065,RH!B310,'DSD_2024-25'!H7670:H8065)</f>
        <v>0</v>
      </c>
    </row>
    <row r="311" spans="1:12" hidden="1">
      <c r="A311" s="1">
        <v>25507</v>
      </c>
      <c r="B311" s="1" t="s">
        <v>1785</v>
      </c>
      <c r="C311" s="1" t="s">
        <v>1577</v>
      </c>
      <c r="D311" s="1" t="s">
        <v>1578</v>
      </c>
      <c r="E311" s="1"/>
      <c r="F311" s="1"/>
      <c r="G311" s="5">
        <v>46453</v>
      </c>
      <c r="H311" s="1"/>
      <c r="I311" s="4">
        <f>SUMIF('DSD_2024-25'!G2:G7668,RH!B311,'DSD_2024-25'!H2:H7668)</f>
        <v>0</v>
      </c>
      <c r="J311" s="4">
        <f>SUMIF(Servico_externo!Q:Q,RH!B311,Servico_externo!R:R)</f>
        <v>0</v>
      </c>
      <c r="K311" s="4">
        <f t="shared" si="4"/>
        <v>0</v>
      </c>
      <c r="L311" s="4">
        <f>SUMIF('DSD_2024-25'!G7670:G8065,RH!B311,'DSD_2024-25'!H7670:H8065)</f>
        <v>0</v>
      </c>
    </row>
    <row r="312" spans="1:12" hidden="1">
      <c r="A312">
        <v>25226</v>
      </c>
      <c r="B312" t="s">
        <v>1786</v>
      </c>
      <c r="C312" t="s">
        <v>1577</v>
      </c>
      <c r="D312" t="s">
        <v>1578</v>
      </c>
      <c r="G312" s="6">
        <v>47043</v>
      </c>
      <c r="I312" s="2">
        <f>SUMIF('DSD_2024-25'!G2:G7668,RH!B312,'DSD_2024-25'!H2:H7668)</f>
        <v>0</v>
      </c>
      <c r="J312" s="2">
        <f>SUMIF(Servico_externo!Q:Q,RH!B312,Servico_externo!R:R)</f>
        <v>0</v>
      </c>
      <c r="K312" s="2">
        <f t="shared" si="4"/>
        <v>0</v>
      </c>
      <c r="L312" s="2">
        <f>SUMIF('DSD_2024-25'!G7670:G8065,RH!B312,'DSD_2024-25'!H7670:H8065)</f>
        <v>0</v>
      </c>
    </row>
    <row r="313" spans="1:12" hidden="1">
      <c r="A313" s="1">
        <v>24184</v>
      </c>
      <c r="B313" s="1" t="s">
        <v>1787</v>
      </c>
      <c r="C313" s="1" t="s">
        <v>1577</v>
      </c>
      <c r="D313" s="1" t="s">
        <v>1578</v>
      </c>
      <c r="E313" s="1"/>
      <c r="F313" s="1"/>
      <c r="G313" s="5">
        <v>46266</v>
      </c>
      <c r="H313" s="1"/>
      <c r="I313" s="4">
        <f>SUMIF('DSD_2024-25'!G2:G7668,RH!B313,'DSD_2024-25'!H2:H7668)</f>
        <v>0</v>
      </c>
      <c r="J313" s="4">
        <f>SUMIF(Servico_externo!Q:Q,RH!B313,Servico_externo!R:R)</f>
        <v>0</v>
      </c>
      <c r="K313" s="4">
        <f t="shared" si="4"/>
        <v>0</v>
      </c>
      <c r="L313" s="4">
        <f>SUMIF('DSD_2024-25'!G7670:G8065,RH!B313,'DSD_2024-25'!H7670:H8065)</f>
        <v>0</v>
      </c>
    </row>
    <row r="314" spans="1:12" hidden="1">
      <c r="A314">
        <v>26178</v>
      </c>
      <c r="B314" t="s">
        <v>1788</v>
      </c>
      <c r="C314" t="s">
        <v>1577</v>
      </c>
      <c r="D314" t="s">
        <v>1578</v>
      </c>
      <c r="G314" s="6">
        <v>45927</v>
      </c>
      <c r="I314" s="2">
        <f>SUMIF('DSD_2024-25'!G2:G7668,RH!B314,'DSD_2024-25'!H2:H7668)</f>
        <v>0</v>
      </c>
      <c r="J314" s="2">
        <f>SUMIF(Servico_externo!Q:Q,RH!B314,Servico_externo!R:R)</f>
        <v>0</v>
      </c>
      <c r="K314" s="2">
        <f t="shared" si="4"/>
        <v>0</v>
      </c>
      <c r="L314" s="2">
        <f>SUMIF('DSD_2024-25'!G7670:G8065,RH!B314,'DSD_2024-25'!H7670:H8065)</f>
        <v>0</v>
      </c>
    </row>
    <row r="315" spans="1:12" hidden="1">
      <c r="A315" s="1">
        <v>22473</v>
      </c>
      <c r="B315" s="1" t="s">
        <v>1789</v>
      </c>
      <c r="C315" s="1" t="s">
        <v>1577</v>
      </c>
      <c r="D315" s="1" t="s">
        <v>1578</v>
      </c>
      <c r="E315" s="1"/>
      <c r="F315" s="1"/>
      <c r="G315" s="5">
        <v>46687</v>
      </c>
      <c r="H315" s="1"/>
      <c r="I315" s="4">
        <f>SUMIF('DSD_2024-25'!G2:G7668,RH!B315,'DSD_2024-25'!H2:H7668)</f>
        <v>0</v>
      </c>
      <c r="J315" s="4">
        <f>SUMIF(Servico_externo!Q:Q,RH!B315,Servico_externo!R:R)</f>
        <v>0</v>
      </c>
      <c r="K315" s="4">
        <f t="shared" si="4"/>
        <v>0</v>
      </c>
      <c r="L315" s="4">
        <f>SUMIF('DSD_2024-25'!G7670:G8065,RH!B315,'DSD_2024-25'!H7670:H8065)</f>
        <v>0</v>
      </c>
    </row>
    <row r="316" spans="1:12" hidden="1">
      <c r="A316">
        <v>24247</v>
      </c>
      <c r="B316" t="s">
        <v>1790</v>
      </c>
      <c r="C316" t="s">
        <v>1577</v>
      </c>
      <c r="D316" t="s">
        <v>1578</v>
      </c>
      <c r="G316" s="6">
        <v>46734</v>
      </c>
      <c r="I316" s="2">
        <f>SUMIF('DSD_2024-25'!G2:G7668,RH!B316,'DSD_2024-25'!H2:H7668)</f>
        <v>0</v>
      </c>
      <c r="J316" s="2">
        <f>SUMIF(Servico_externo!Q:Q,RH!B316,Servico_externo!R:R)</f>
        <v>0</v>
      </c>
      <c r="K316" s="2">
        <f t="shared" si="4"/>
        <v>0</v>
      </c>
      <c r="L316" s="2">
        <f>SUMIF('DSD_2024-25'!G7670:G8065,RH!B316,'DSD_2024-25'!H7670:H8065)</f>
        <v>0</v>
      </c>
    </row>
    <row r="317" spans="1:12" hidden="1">
      <c r="A317" s="1">
        <v>26326</v>
      </c>
      <c r="B317" s="1" t="s">
        <v>1791</v>
      </c>
      <c r="C317" s="1" t="s">
        <v>1577</v>
      </c>
      <c r="D317" s="1" t="s">
        <v>1578</v>
      </c>
      <c r="E317" s="1"/>
      <c r="F317" s="1"/>
      <c r="G317" s="5">
        <v>46111</v>
      </c>
      <c r="H317" s="1"/>
      <c r="I317" s="4">
        <f>SUMIF('DSD_2024-25'!G2:G7668,RH!B317,'DSD_2024-25'!H2:H7668)</f>
        <v>0</v>
      </c>
      <c r="J317" s="4">
        <f>SUMIF(Servico_externo!Q:Q,RH!B317,Servico_externo!R:R)</f>
        <v>0</v>
      </c>
      <c r="K317" s="4">
        <f t="shared" si="4"/>
        <v>0</v>
      </c>
      <c r="L317" s="4">
        <f>SUMIF('DSD_2024-25'!G7670:G8065,RH!B317,'DSD_2024-25'!H7670:H8065)</f>
        <v>0</v>
      </c>
    </row>
    <row r="318" spans="1:12" hidden="1">
      <c r="A318">
        <v>7500194</v>
      </c>
      <c r="B318" t="s">
        <v>203</v>
      </c>
      <c r="C318" t="s">
        <v>1565</v>
      </c>
      <c r="D318" t="s">
        <v>1566</v>
      </c>
      <c r="E318">
        <v>1</v>
      </c>
      <c r="F318" t="s">
        <v>1567</v>
      </c>
      <c r="G318" t="s">
        <v>1562</v>
      </c>
      <c r="I318" s="2">
        <f>SUMIF('DSD_2024-25'!G2:G7668,RH!B318,'DSD_2024-25'!H2:H7668)</f>
        <v>247</v>
      </c>
      <c r="J318" s="2">
        <f>SUMIF(Servico_externo!Q:Q,RH!B318,Servico_externo!R:R)</f>
        <v>0</v>
      </c>
      <c r="K318" s="2">
        <f t="shared" si="4"/>
        <v>8.82</v>
      </c>
      <c r="L318" s="2">
        <f>SUMIF('DSD_2024-25'!G7670:G8065,RH!B318,'DSD_2024-25'!H7670:H8065)</f>
        <v>0</v>
      </c>
    </row>
    <row r="319" spans="1:12" hidden="1">
      <c r="A319" s="1">
        <v>7500259</v>
      </c>
      <c r="B319" s="1" t="s">
        <v>1792</v>
      </c>
      <c r="C319" s="1" t="s">
        <v>1581</v>
      </c>
      <c r="D319" s="1" t="s">
        <v>1595</v>
      </c>
      <c r="E319" s="1">
        <v>1</v>
      </c>
      <c r="F319" s="1" t="s">
        <v>1567</v>
      </c>
      <c r="G319" s="1" t="s">
        <v>1562</v>
      </c>
      <c r="H319" s="1"/>
      <c r="I319" s="4">
        <f>SUMIF('DSD_2024-25'!G2:G7668,RH!B319,'DSD_2024-25'!H2:H7668)</f>
        <v>0</v>
      </c>
      <c r="J319" s="4">
        <f>SUMIF(Servico_externo!Q:Q,RH!B319,Servico_externo!R:R)</f>
        <v>0</v>
      </c>
      <c r="K319" s="4">
        <f t="shared" si="4"/>
        <v>0</v>
      </c>
      <c r="L319" s="4">
        <f>SUMIF('DSD_2024-25'!G7670:G8065,RH!B319,'DSD_2024-25'!H7670:H8065)</f>
        <v>0</v>
      </c>
    </row>
    <row r="320" spans="1:12" hidden="1">
      <c r="A320">
        <v>26433</v>
      </c>
      <c r="B320" t="s">
        <v>1793</v>
      </c>
      <c r="C320" t="s">
        <v>1577</v>
      </c>
      <c r="D320" t="s">
        <v>1578</v>
      </c>
      <c r="G320" s="6">
        <v>46265</v>
      </c>
      <c r="I320" s="2">
        <f>SUMIF('DSD_2024-25'!G2:G7668,RH!B320,'DSD_2024-25'!H2:H7668)</f>
        <v>0</v>
      </c>
      <c r="J320" s="2">
        <f>SUMIF(Servico_externo!Q:Q,RH!B320,Servico_externo!R:R)</f>
        <v>0</v>
      </c>
      <c r="K320" s="2">
        <f t="shared" si="4"/>
        <v>0</v>
      </c>
      <c r="L320" s="2">
        <f>SUMIF('DSD_2024-25'!G7670:G8065,RH!B320,'DSD_2024-25'!H7670:H8065)</f>
        <v>0</v>
      </c>
    </row>
    <row r="321" spans="9:12" hidden="1">
      <c r="I321" s="2">
        <f>SUMIF('DSD_2024-25'!G2:G7668,RH!B321,'DSD_2024-25'!H2:H7668)</f>
        <v>0</v>
      </c>
      <c r="J321" s="2">
        <f>SUMIF(Servico_externo!Q:Q,RH!B321,Servico_externo!R:R)</f>
        <v>0</v>
      </c>
      <c r="K321" s="2">
        <f t="shared" si="4"/>
        <v>0</v>
      </c>
      <c r="L321" s="2">
        <f>SUMIF('DSD_2024-25'!G7670:G8065,RH!B321,'DSD_2024-25'!H7670:H8065)</f>
        <v>0</v>
      </c>
    </row>
  </sheetData>
  <sheetProtection sheet="1" formatCells="0" formatColumns="0" formatRows="0" sort="0" autoFilter="0"/>
  <autoFilter ref="A1:L321" xr:uid="{00000000-0009-0000-0000-000003000000}">
    <filterColumn colId="1">
      <filters>
        <filter val="Pedro César Ochôa de Carvalho"/>
      </filters>
    </filterColumn>
    <filterColumn colId="3">
      <filters>
        <filter val="Professor Associado"/>
        <filter val="Professor Associado com Agregação"/>
        <filter val="Professor Auxiliar"/>
        <filter val="Professor Auxiliar com Agregação"/>
        <filter val="Professor Catedrático"/>
      </filters>
    </filterColumn>
  </autoFilter>
  <pageMargins left="0.75" right="0.75" top="1" bottom="1" header="0.5" footer="0.5"/>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0"/>
  <sheetViews>
    <sheetView topLeftCell="A10" workbookViewId="0">
      <selection activeCell="D9" sqref="D9"/>
    </sheetView>
  </sheetViews>
  <sheetFormatPr defaultRowHeight="15"/>
  <cols>
    <col min="1" max="1" width="22" customWidth="1"/>
    <col min="2" max="5" width="30" customWidth="1"/>
  </cols>
  <sheetData>
    <row r="1" spans="1:5">
      <c r="A1" s="1" t="s">
        <v>1500</v>
      </c>
      <c r="B1" s="1" t="s">
        <v>1501</v>
      </c>
      <c r="C1" s="1" t="s">
        <v>1794</v>
      </c>
      <c r="D1" s="1" t="s">
        <v>1795</v>
      </c>
      <c r="E1" s="1" t="s">
        <v>1796</v>
      </c>
    </row>
    <row r="2" spans="1:5">
      <c r="A2" t="s">
        <v>1550</v>
      </c>
      <c r="B2" t="s">
        <v>1797</v>
      </c>
      <c r="C2" t="s">
        <v>1798</v>
      </c>
      <c r="D2" t="s">
        <v>1799</v>
      </c>
      <c r="E2" t="s">
        <v>1800</v>
      </c>
    </row>
    <row r="3" spans="1:5">
      <c r="A3" s="1" t="s">
        <v>1551</v>
      </c>
      <c r="B3" s="1" t="s">
        <v>1801</v>
      </c>
      <c r="C3" s="1"/>
      <c r="D3" s="1"/>
      <c r="E3" s="1"/>
    </row>
    <row r="4" spans="1:5">
      <c r="A4" t="s">
        <v>1552</v>
      </c>
      <c r="B4" t="s">
        <v>1565</v>
      </c>
      <c r="C4" t="s">
        <v>1802</v>
      </c>
      <c r="D4" t="s">
        <v>1617</v>
      </c>
    </row>
    <row r="5" spans="1:5">
      <c r="A5" s="1"/>
      <c r="B5" s="1"/>
      <c r="C5" s="1"/>
      <c r="D5" s="1" t="s">
        <v>1606</v>
      </c>
      <c r="E5" s="1"/>
    </row>
    <row r="6" spans="1:5">
      <c r="D6" t="s">
        <v>1638</v>
      </c>
    </row>
    <row r="7" spans="1:5">
      <c r="A7" s="1"/>
      <c r="B7" s="1"/>
      <c r="C7" s="1"/>
      <c r="D7" s="1" t="s">
        <v>1600</v>
      </c>
      <c r="E7" s="1"/>
    </row>
    <row r="8" spans="1:5">
      <c r="D8" t="s">
        <v>1566</v>
      </c>
    </row>
    <row r="9" spans="1:5">
      <c r="A9" s="1"/>
      <c r="B9" s="1"/>
      <c r="C9" s="1"/>
      <c r="D9" s="1" t="s">
        <v>1803</v>
      </c>
      <c r="E9" s="1"/>
    </row>
    <row r="10" spans="1:5">
      <c r="D10" t="s">
        <v>1752</v>
      </c>
    </row>
    <row r="11" spans="1:5">
      <c r="A11" s="1"/>
      <c r="B11" s="1" t="s">
        <v>1581</v>
      </c>
      <c r="C11" s="1" t="s">
        <v>1802</v>
      </c>
      <c r="D11" s="1" t="s">
        <v>1691</v>
      </c>
      <c r="E11" s="1"/>
    </row>
    <row r="12" spans="1:5">
      <c r="D12" t="s">
        <v>1595</v>
      </c>
    </row>
    <row r="13" spans="1:5">
      <c r="A13" s="1"/>
      <c r="B13" s="1"/>
      <c r="C13" s="1"/>
      <c r="D13" s="1" t="s">
        <v>1594</v>
      </c>
      <c r="E13" s="1"/>
    </row>
    <row r="14" spans="1:5">
      <c r="D14" t="s">
        <v>1804</v>
      </c>
    </row>
    <row r="15" spans="1:5">
      <c r="A15" s="1"/>
      <c r="B15" s="1"/>
      <c r="C15" s="1"/>
      <c r="D15" s="1" t="s">
        <v>1805</v>
      </c>
      <c r="E15" s="1" t="s">
        <v>1806</v>
      </c>
    </row>
    <row r="16" spans="1:5">
      <c r="D16" t="s">
        <v>1750</v>
      </c>
      <c r="E16" t="s">
        <v>1807</v>
      </c>
    </row>
    <row r="17" spans="1:5">
      <c r="A17" s="1"/>
      <c r="B17" s="1"/>
      <c r="C17" s="1"/>
      <c r="D17" s="1" t="s">
        <v>1582</v>
      </c>
      <c r="E17" s="1" t="s">
        <v>1807</v>
      </c>
    </row>
    <row r="18" spans="1:5">
      <c r="D18" t="s">
        <v>1808</v>
      </c>
      <c r="E18" t="s">
        <v>1809</v>
      </c>
    </row>
    <row r="19" spans="1:5">
      <c r="A19" s="1"/>
      <c r="B19" s="1"/>
      <c r="C19" s="1"/>
      <c r="D19" s="1" t="s">
        <v>1810</v>
      </c>
      <c r="E19" s="1" t="s">
        <v>1811</v>
      </c>
    </row>
    <row r="20" spans="1:5">
      <c r="D20" t="s">
        <v>1650</v>
      </c>
      <c r="E20" t="s">
        <v>1812</v>
      </c>
    </row>
    <row r="21" spans="1:5">
      <c r="A21" s="1"/>
      <c r="B21" s="1"/>
      <c r="C21" s="1"/>
      <c r="D21" s="1" t="s">
        <v>1813</v>
      </c>
      <c r="E21" s="1" t="s">
        <v>1814</v>
      </c>
    </row>
    <row r="22" spans="1:5">
      <c r="D22" t="s">
        <v>1677</v>
      </c>
      <c r="E22" t="s">
        <v>1815</v>
      </c>
    </row>
    <row r="23" spans="1:5">
      <c r="A23" s="1"/>
      <c r="B23" s="1"/>
      <c r="C23" s="1"/>
      <c r="D23" s="1" t="s">
        <v>1609</v>
      </c>
      <c r="E23" s="1" t="s">
        <v>1816</v>
      </c>
    </row>
    <row r="24" spans="1:5">
      <c r="B24" t="s">
        <v>1817</v>
      </c>
      <c r="C24" t="s">
        <v>1802</v>
      </c>
      <c r="D24" t="s">
        <v>1634</v>
      </c>
    </row>
    <row r="25" spans="1:5">
      <c r="A25" s="1"/>
      <c r="B25" s="1"/>
      <c r="C25" s="1"/>
      <c r="D25" s="1" t="s">
        <v>1818</v>
      </c>
      <c r="E25" s="1"/>
    </row>
    <row r="26" spans="1:5">
      <c r="B26" t="s">
        <v>1819</v>
      </c>
      <c r="D26" t="s">
        <v>1578</v>
      </c>
    </row>
    <row r="27" spans="1:5">
      <c r="A27" s="1" t="s">
        <v>1554</v>
      </c>
      <c r="B27" s="1" t="s">
        <v>1820</v>
      </c>
      <c r="C27" s="1"/>
      <c r="D27" s="1"/>
      <c r="E27" s="1"/>
    </row>
    <row r="28" spans="1:5">
      <c r="A28" t="s">
        <v>1555</v>
      </c>
      <c r="B28" t="s">
        <v>1567</v>
      </c>
      <c r="C28" t="s">
        <v>1821</v>
      </c>
    </row>
    <row r="29" spans="1:5">
      <c r="A29" s="1"/>
      <c r="B29" s="1" t="s">
        <v>1610</v>
      </c>
      <c r="C29" s="1" t="s">
        <v>1822</v>
      </c>
      <c r="D29" s="1"/>
      <c r="E29" s="1"/>
    </row>
    <row r="30" spans="1:5">
      <c r="B30" t="s">
        <v>1661</v>
      </c>
      <c r="C30" t="s">
        <v>1823</v>
      </c>
    </row>
    <row r="31" spans="1:5">
      <c r="A31" s="1"/>
      <c r="B31" s="1" t="s">
        <v>1666</v>
      </c>
      <c r="C31" s="1" t="s">
        <v>1824</v>
      </c>
      <c r="D31" s="1"/>
      <c r="E31" s="1"/>
    </row>
    <row r="32" spans="1:5">
      <c r="B32" t="s">
        <v>1707</v>
      </c>
      <c r="C32" t="s">
        <v>1825</v>
      </c>
    </row>
    <row r="33" spans="1:5">
      <c r="A33" s="1"/>
      <c r="B33" s="1" t="s">
        <v>1593</v>
      </c>
      <c r="C33" s="1" t="s">
        <v>1826</v>
      </c>
      <c r="D33" s="1"/>
      <c r="E33" s="1"/>
    </row>
    <row r="34" spans="1:5">
      <c r="B34" t="s">
        <v>1635</v>
      </c>
      <c r="C34" t="s">
        <v>1827</v>
      </c>
    </row>
    <row r="35" spans="1:5">
      <c r="A35" s="1"/>
      <c r="B35" s="1" t="s">
        <v>1747</v>
      </c>
      <c r="C35" s="1" t="s">
        <v>1828</v>
      </c>
      <c r="D35" s="1"/>
      <c r="E35" s="1"/>
    </row>
    <row r="36" spans="1:5">
      <c r="B36" t="s">
        <v>1753</v>
      </c>
      <c r="C36" t="s">
        <v>1829</v>
      </c>
    </row>
    <row r="37" spans="1:5">
      <c r="A37" s="1"/>
      <c r="B37" s="1" t="s">
        <v>1654</v>
      </c>
      <c r="C37" s="1" t="s">
        <v>1830</v>
      </c>
      <c r="D37" s="1"/>
      <c r="E37" s="1"/>
    </row>
    <row r="38" spans="1:5">
      <c r="A38" t="s">
        <v>1556</v>
      </c>
      <c r="B38" t="s">
        <v>1831</v>
      </c>
    </row>
    <row r="39" spans="1:5">
      <c r="A39" s="1" t="s">
        <v>1558</v>
      </c>
      <c r="B39" s="1" t="s">
        <v>1832</v>
      </c>
      <c r="C39" s="1"/>
      <c r="D39" s="1"/>
      <c r="E39" s="1"/>
    </row>
    <row r="40" spans="1:5">
      <c r="A40" t="s">
        <v>1560</v>
      </c>
      <c r="B40" t="s">
        <v>1833</v>
      </c>
    </row>
  </sheetData>
  <sheetProtection sheet="1" formatCells="0" formatColumns="0" formatRows="0" sort="0" autoFilter="0"/>
  <pageMargins left="0.75" right="0.75" top="1" bottom="1" header="0.5" footer="0.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15"/>
  <sheetViews>
    <sheetView topLeftCell="A95" workbookViewId="0">
      <selection activeCell="A115" sqref="A115:XFD115"/>
    </sheetView>
  </sheetViews>
  <sheetFormatPr defaultRowHeight="15"/>
  <cols>
    <col min="1" max="1" width="43.5703125" customWidth="1"/>
    <col min="2" max="2" width="8.7109375" customWidth="1"/>
    <col min="3" max="3" width="0.85546875" customWidth="1"/>
    <col min="4" max="4" width="7" customWidth="1"/>
    <col min="5" max="5" width="11" customWidth="1"/>
    <col min="6" max="6" width="10.42578125" customWidth="1"/>
    <col min="7" max="7" width="8.140625" customWidth="1"/>
    <col min="8" max="8" width="11.5703125" customWidth="1"/>
    <col min="9" max="9" width="7.7109375" customWidth="1"/>
    <col min="10" max="10" width="15.85546875" customWidth="1"/>
    <col min="11" max="11" width="6.85546875" customWidth="1"/>
    <col min="12" max="12" width="4.42578125" customWidth="1"/>
    <col min="13" max="13" width="0.85546875" customWidth="1"/>
    <col min="14" max="14" width="5" customWidth="1"/>
    <col min="15" max="15" width="10" customWidth="1"/>
    <col min="16" max="16" width="8.42578125" customWidth="1"/>
    <col min="17" max="17" width="36.7109375" customWidth="1"/>
    <col min="18" max="18" width="15" customWidth="1"/>
    <col min="19" max="19" width="204.7109375" customWidth="1"/>
  </cols>
  <sheetData>
    <row r="1" spans="1:19">
      <c r="A1" s="1" t="s">
        <v>1834</v>
      </c>
      <c r="B1" s="1" t="s">
        <v>1835</v>
      </c>
      <c r="C1" s="1" t="s">
        <v>1836</v>
      </c>
      <c r="D1" s="1" t="s">
        <v>1837</v>
      </c>
      <c r="E1" s="1" t="s">
        <v>1838</v>
      </c>
      <c r="F1" s="1" t="s">
        <v>1839</v>
      </c>
      <c r="G1" s="1" t="s">
        <v>1840</v>
      </c>
      <c r="H1" s="1" t="s">
        <v>1841</v>
      </c>
      <c r="I1" s="1" t="s">
        <v>1842</v>
      </c>
      <c r="J1" s="1" t="s">
        <v>1843</v>
      </c>
      <c r="K1" s="1" t="s">
        <v>1844</v>
      </c>
      <c r="L1" s="1" t="s">
        <v>1845</v>
      </c>
      <c r="M1" s="1" t="s">
        <v>1846</v>
      </c>
      <c r="N1" s="1" t="s">
        <v>1847</v>
      </c>
      <c r="O1" s="1" t="s">
        <v>1848</v>
      </c>
      <c r="P1" s="1" t="s">
        <v>1849</v>
      </c>
      <c r="Q1" s="1" t="s">
        <v>1850</v>
      </c>
      <c r="R1" s="1" t="s">
        <v>1851</v>
      </c>
      <c r="S1" s="1" t="s">
        <v>1852</v>
      </c>
    </row>
    <row r="2" spans="1:19">
      <c r="A2" t="s">
        <v>1853</v>
      </c>
      <c r="B2" t="s">
        <v>1854</v>
      </c>
      <c r="C2" t="s">
        <v>1855</v>
      </c>
      <c r="D2" t="s">
        <v>1856</v>
      </c>
      <c r="E2" t="s">
        <v>1857</v>
      </c>
      <c r="F2" t="s">
        <v>1858</v>
      </c>
      <c r="G2" t="s">
        <v>1859</v>
      </c>
      <c r="H2" t="s">
        <v>1860</v>
      </c>
      <c r="I2" t="s">
        <v>1861</v>
      </c>
      <c r="J2" s="3" t="s">
        <v>1862</v>
      </c>
      <c r="K2" s="3" t="s">
        <v>1863</v>
      </c>
      <c r="L2" s="3" t="s">
        <v>1864</v>
      </c>
      <c r="M2" s="3" t="s">
        <v>1865</v>
      </c>
      <c r="N2" s="3" t="s">
        <v>1858</v>
      </c>
      <c r="O2" s="3" t="s">
        <v>1866</v>
      </c>
      <c r="P2">
        <v>12</v>
      </c>
      <c r="Q2" s="3" t="s">
        <v>172</v>
      </c>
      <c r="R2" s="3">
        <v>0</v>
      </c>
      <c r="S2" s="3"/>
    </row>
    <row r="3" spans="1:19">
      <c r="A3" s="1" t="s">
        <v>1867</v>
      </c>
      <c r="B3" s="1" t="s">
        <v>1868</v>
      </c>
      <c r="C3" s="1" t="s">
        <v>1855</v>
      </c>
      <c r="D3" s="1" t="s">
        <v>1856</v>
      </c>
      <c r="E3" s="1" t="s">
        <v>1857</v>
      </c>
      <c r="F3" s="1" t="s">
        <v>1858</v>
      </c>
      <c r="G3" s="1" t="s">
        <v>1859</v>
      </c>
      <c r="H3" s="1" t="s">
        <v>1869</v>
      </c>
      <c r="I3" s="1" t="s">
        <v>1870</v>
      </c>
      <c r="J3" s="3" t="s">
        <v>1871</v>
      </c>
      <c r="K3" s="3" t="s">
        <v>1872</v>
      </c>
      <c r="L3" s="3" t="s">
        <v>1873</v>
      </c>
      <c r="M3" s="3" t="s">
        <v>1865</v>
      </c>
      <c r="N3" s="3" t="s">
        <v>1858</v>
      </c>
      <c r="O3" s="3" t="s">
        <v>1866</v>
      </c>
      <c r="P3" s="1">
        <v>50</v>
      </c>
      <c r="Q3" s="3" t="s">
        <v>172</v>
      </c>
      <c r="R3" s="3">
        <v>0</v>
      </c>
      <c r="S3" s="3"/>
    </row>
    <row r="4" spans="1:19">
      <c r="A4" t="s">
        <v>1874</v>
      </c>
      <c r="B4" t="s">
        <v>196</v>
      </c>
      <c r="C4" t="s">
        <v>1855</v>
      </c>
      <c r="D4" t="s">
        <v>1875</v>
      </c>
      <c r="E4" t="s">
        <v>1857</v>
      </c>
      <c r="F4" t="s">
        <v>1858</v>
      </c>
      <c r="G4" t="s">
        <v>1859</v>
      </c>
      <c r="H4" t="s">
        <v>1876</v>
      </c>
      <c r="I4" t="s">
        <v>1877</v>
      </c>
      <c r="J4" s="3" t="s">
        <v>1878</v>
      </c>
      <c r="K4" s="3" t="s">
        <v>1872</v>
      </c>
      <c r="L4" s="3" t="s">
        <v>1873</v>
      </c>
      <c r="M4" s="3" t="s">
        <v>1865</v>
      </c>
      <c r="N4" s="3" t="s">
        <v>1858</v>
      </c>
      <c r="O4" s="3" t="s">
        <v>1866</v>
      </c>
      <c r="P4">
        <v>25</v>
      </c>
      <c r="Q4" s="3" t="s">
        <v>172</v>
      </c>
      <c r="R4" s="3">
        <v>0</v>
      </c>
      <c r="S4" s="3"/>
    </row>
    <row r="5" spans="1:19">
      <c r="A5" s="1" t="s">
        <v>1879</v>
      </c>
      <c r="B5" s="1"/>
      <c r="C5" s="1"/>
      <c r="D5" s="1"/>
      <c r="E5" s="1"/>
      <c r="F5" s="1"/>
      <c r="G5" s="1" t="s">
        <v>1859</v>
      </c>
      <c r="H5" s="1" t="s">
        <v>1276</v>
      </c>
      <c r="I5" s="1"/>
      <c r="J5" s="3"/>
      <c r="K5" s="3" t="s">
        <v>988</v>
      </c>
      <c r="L5" s="3"/>
      <c r="M5" s="3" t="s">
        <v>1865</v>
      </c>
      <c r="N5" s="3" t="s">
        <v>1858</v>
      </c>
      <c r="O5" s="3"/>
      <c r="P5" s="1">
        <v>8</v>
      </c>
      <c r="Q5" s="3" t="s">
        <v>791</v>
      </c>
      <c r="R5" s="3">
        <v>0</v>
      </c>
      <c r="S5" s="3"/>
    </row>
    <row r="6" spans="1:19">
      <c r="A6" t="s">
        <v>1880</v>
      </c>
      <c r="G6" t="s">
        <v>1859</v>
      </c>
      <c r="H6" t="s">
        <v>1276</v>
      </c>
      <c r="J6" s="3"/>
      <c r="K6" s="3" t="s">
        <v>400</v>
      </c>
      <c r="L6" s="3"/>
      <c r="M6" s="3" t="s">
        <v>1865</v>
      </c>
      <c r="N6" s="3" t="s">
        <v>1858</v>
      </c>
      <c r="O6" s="3"/>
      <c r="P6">
        <v>8</v>
      </c>
      <c r="Q6" s="3" t="s">
        <v>791</v>
      </c>
      <c r="R6" s="3">
        <v>0</v>
      </c>
      <c r="S6" s="3"/>
    </row>
    <row r="7" spans="1:19">
      <c r="A7" s="1" t="s">
        <v>1881</v>
      </c>
      <c r="B7" s="1"/>
      <c r="C7" s="1"/>
      <c r="D7" s="1"/>
      <c r="E7" s="1"/>
      <c r="F7" s="1"/>
      <c r="G7" s="1" t="s">
        <v>1859</v>
      </c>
      <c r="H7" s="1" t="s">
        <v>1276</v>
      </c>
      <c r="I7" s="1"/>
      <c r="J7" s="3"/>
      <c r="K7" s="3" t="s">
        <v>476</v>
      </c>
      <c r="L7" s="3"/>
      <c r="M7" s="3" t="s">
        <v>1865</v>
      </c>
      <c r="N7" s="3" t="s">
        <v>1858</v>
      </c>
      <c r="O7" s="3"/>
      <c r="P7" s="1">
        <v>8</v>
      </c>
      <c r="Q7" s="3" t="s">
        <v>791</v>
      </c>
      <c r="R7" s="3">
        <v>0</v>
      </c>
      <c r="S7" s="3"/>
    </row>
    <row r="8" spans="1:19">
      <c r="A8" t="s">
        <v>1882</v>
      </c>
      <c r="B8" t="s">
        <v>1883</v>
      </c>
      <c r="C8" t="s">
        <v>1884</v>
      </c>
      <c r="D8" t="s">
        <v>1856</v>
      </c>
      <c r="E8" t="s">
        <v>1857</v>
      </c>
      <c r="F8" t="s">
        <v>1857</v>
      </c>
      <c r="G8" t="s">
        <v>1859</v>
      </c>
      <c r="H8" t="s">
        <v>1885</v>
      </c>
      <c r="I8" t="s">
        <v>1886</v>
      </c>
      <c r="J8" s="3" t="s">
        <v>1887</v>
      </c>
      <c r="K8" s="3" t="s">
        <v>1888</v>
      </c>
      <c r="L8" s="3" t="s">
        <v>1889</v>
      </c>
      <c r="M8" s="3" t="s">
        <v>1865</v>
      </c>
      <c r="N8" s="3" t="s">
        <v>1858</v>
      </c>
      <c r="O8" s="3"/>
      <c r="P8">
        <v>8</v>
      </c>
      <c r="Q8" s="3" t="s">
        <v>531</v>
      </c>
      <c r="R8" s="3">
        <v>8</v>
      </c>
      <c r="S8" s="3"/>
    </row>
    <row r="9" spans="1:19">
      <c r="A9" s="1" t="s">
        <v>1890</v>
      </c>
      <c r="B9" s="1" t="s">
        <v>1891</v>
      </c>
      <c r="C9" s="1" t="s">
        <v>1855</v>
      </c>
      <c r="D9" s="1" t="s">
        <v>1856</v>
      </c>
      <c r="E9" s="1" t="s">
        <v>1857</v>
      </c>
      <c r="F9" s="1" t="s">
        <v>1858</v>
      </c>
      <c r="G9" s="1" t="s">
        <v>1859</v>
      </c>
      <c r="H9" s="1" t="s">
        <v>1892</v>
      </c>
      <c r="I9" s="1" t="s">
        <v>1893</v>
      </c>
      <c r="J9" s="3" t="s">
        <v>1894</v>
      </c>
      <c r="K9" s="3" t="s">
        <v>1895</v>
      </c>
      <c r="L9" s="3" t="s">
        <v>1866</v>
      </c>
      <c r="M9" s="3" t="s">
        <v>1865</v>
      </c>
      <c r="N9" s="3" t="s">
        <v>1858</v>
      </c>
      <c r="O9" s="3"/>
      <c r="P9" s="1">
        <v>2</v>
      </c>
      <c r="Q9" s="3" t="s">
        <v>81</v>
      </c>
      <c r="R9" s="3">
        <v>0</v>
      </c>
      <c r="S9" s="3"/>
    </row>
    <row r="10" spans="1:19">
      <c r="A10" t="s">
        <v>1896</v>
      </c>
      <c r="B10" t="s">
        <v>1897</v>
      </c>
      <c r="C10" t="s">
        <v>1855</v>
      </c>
      <c r="D10" t="s">
        <v>1856</v>
      </c>
      <c r="E10" t="s">
        <v>1857</v>
      </c>
      <c r="F10" t="s">
        <v>1858</v>
      </c>
      <c r="G10" t="s">
        <v>1859</v>
      </c>
      <c r="H10" t="s">
        <v>1898</v>
      </c>
      <c r="I10" t="s">
        <v>1899</v>
      </c>
      <c r="J10" s="3" t="s">
        <v>1894</v>
      </c>
      <c r="K10" s="3" t="s">
        <v>1894</v>
      </c>
      <c r="L10" s="3" t="s">
        <v>1900</v>
      </c>
      <c r="M10" s="3" t="s">
        <v>1901</v>
      </c>
      <c r="N10" s="3" t="s">
        <v>1857</v>
      </c>
      <c r="O10" s="3"/>
      <c r="P10">
        <v>10</v>
      </c>
      <c r="Q10" s="3" t="s">
        <v>81</v>
      </c>
      <c r="R10" s="3">
        <v>0</v>
      </c>
      <c r="S10" s="3"/>
    </row>
    <row r="11" spans="1:19">
      <c r="A11" s="1" t="s">
        <v>1902</v>
      </c>
      <c r="B11" s="1" t="s">
        <v>1903</v>
      </c>
      <c r="C11" s="1" t="s">
        <v>1855</v>
      </c>
      <c r="D11" s="1" t="s">
        <v>1904</v>
      </c>
      <c r="E11" s="1" t="s">
        <v>1857</v>
      </c>
      <c r="F11" s="1" t="s">
        <v>1858</v>
      </c>
      <c r="G11" s="1" t="s">
        <v>1859</v>
      </c>
      <c r="H11" s="1" t="s">
        <v>1905</v>
      </c>
      <c r="I11" s="1" t="s">
        <v>1906</v>
      </c>
      <c r="J11" s="3" t="s">
        <v>1907</v>
      </c>
      <c r="K11" s="3" t="s">
        <v>1907</v>
      </c>
      <c r="L11" s="3" t="s">
        <v>1908</v>
      </c>
      <c r="M11" s="3" t="s">
        <v>1865</v>
      </c>
      <c r="N11" s="3" t="s">
        <v>1858</v>
      </c>
      <c r="O11" s="3"/>
      <c r="P11" s="1">
        <v>2</v>
      </c>
      <c r="Q11" s="3" t="s">
        <v>81</v>
      </c>
      <c r="R11" s="3">
        <v>0</v>
      </c>
      <c r="S11" s="3"/>
    </row>
    <row r="12" spans="1:19">
      <c r="A12" t="s">
        <v>1909</v>
      </c>
      <c r="B12" t="s">
        <v>1910</v>
      </c>
      <c r="C12" t="s">
        <v>1911</v>
      </c>
      <c r="D12" t="s">
        <v>1856</v>
      </c>
      <c r="E12" t="s">
        <v>1857</v>
      </c>
      <c r="F12" t="s">
        <v>1858</v>
      </c>
      <c r="G12" t="s">
        <v>1859</v>
      </c>
      <c r="H12" t="s">
        <v>1912</v>
      </c>
      <c r="I12" t="s">
        <v>1913</v>
      </c>
      <c r="J12" s="3" t="s">
        <v>1914</v>
      </c>
      <c r="K12" s="3" t="s">
        <v>1915</v>
      </c>
      <c r="L12" s="3" t="s">
        <v>1916</v>
      </c>
      <c r="M12" s="3" t="s">
        <v>1865</v>
      </c>
      <c r="N12" s="3" t="s">
        <v>1858</v>
      </c>
      <c r="O12" s="3"/>
      <c r="P12">
        <v>8.5</v>
      </c>
      <c r="Q12" s="3" t="s">
        <v>81</v>
      </c>
      <c r="R12" s="3">
        <v>8</v>
      </c>
      <c r="S12" s="3"/>
    </row>
    <row r="13" spans="1:19">
      <c r="A13" s="1" t="s">
        <v>1917</v>
      </c>
      <c r="B13" s="1" t="s">
        <v>1918</v>
      </c>
      <c r="C13" s="1" t="s">
        <v>1855</v>
      </c>
      <c r="D13" s="1" t="s">
        <v>1856</v>
      </c>
      <c r="E13" s="1" t="s">
        <v>1858</v>
      </c>
      <c r="F13" s="1" t="s">
        <v>1858</v>
      </c>
      <c r="G13" s="1" t="s">
        <v>1859</v>
      </c>
      <c r="H13" s="1" t="s">
        <v>1919</v>
      </c>
      <c r="I13" s="1" t="s">
        <v>1920</v>
      </c>
      <c r="J13" s="3" t="s">
        <v>1866</v>
      </c>
      <c r="K13" s="3" t="s">
        <v>1921</v>
      </c>
      <c r="L13" s="3" t="s">
        <v>1922</v>
      </c>
      <c r="M13" s="3" t="s">
        <v>1865</v>
      </c>
      <c r="N13" s="3" t="s">
        <v>1858</v>
      </c>
      <c r="O13" s="3" t="s">
        <v>1866</v>
      </c>
      <c r="P13" s="1">
        <v>2</v>
      </c>
      <c r="Q13" s="3" t="s">
        <v>81</v>
      </c>
      <c r="R13" s="3">
        <v>0</v>
      </c>
      <c r="S13" s="3"/>
    </row>
    <row r="14" spans="1:19">
      <c r="A14" t="s">
        <v>1882</v>
      </c>
      <c r="B14" t="s">
        <v>1883</v>
      </c>
      <c r="C14" t="s">
        <v>1884</v>
      </c>
      <c r="D14" t="s">
        <v>1856</v>
      </c>
      <c r="E14" t="s">
        <v>1857</v>
      </c>
      <c r="F14" t="s">
        <v>1857</v>
      </c>
      <c r="G14" t="s">
        <v>1859</v>
      </c>
      <c r="H14" t="s">
        <v>1885</v>
      </c>
      <c r="I14" t="s">
        <v>1886</v>
      </c>
      <c r="J14" s="3" t="s">
        <v>1887</v>
      </c>
      <c r="K14" s="3" t="s">
        <v>1888</v>
      </c>
      <c r="L14" s="3" t="s">
        <v>1889</v>
      </c>
      <c r="M14" s="3" t="s">
        <v>1865</v>
      </c>
      <c r="N14" s="3" t="s">
        <v>1858</v>
      </c>
      <c r="O14" s="3"/>
      <c r="P14">
        <v>8</v>
      </c>
      <c r="Q14" s="3" t="s">
        <v>46</v>
      </c>
      <c r="R14" s="3">
        <v>0</v>
      </c>
      <c r="S14" s="3"/>
    </row>
    <row r="15" spans="1:19">
      <c r="A15" s="1" t="s">
        <v>1923</v>
      </c>
      <c r="B15" s="1" t="s">
        <v>1924</v>
      </c>
      <c r="C15" s="1" t="s">
        <v>1855</v>
      </c>
      <c r="D15" s="1" t="s">
        <v>1856</v>
      </c>
      <c r="E15" s="1" t="s">
        <v>1857</v>
      </c>
      <c r="F15" s="1" t="s">
        <v>1857</v>
      </c>
      <c r="G15" s="1" t="s">
        <v>1859</v>
      </c>
      <c r="H15" s="1" t="s">
        <v>1925</v>
      </c>
      <c r="I15" s="1" t="s">
        <v>1926</v>
      </c>
      <c r="J15" s="3" t="s">
        <v>1927</v>
      </c>
      <c r="K15" s="3" t="s">
        <v>1928</v>
      </c>
      <c r="L15" s="3" t="s">
        <v>1929</v>
      </c>
      <c r="M15" s="3" t="s">
        <v>1865</v>
      </c>
      <c r="N15" s="3" t="s">
        <v>1857</v>
      </c>
      <c r="O15" s="3"/>
      <c r="P15" s="1">
        <v>6</v>
      </c>
      <c r="Q15" s="3" t="s">
        <v>33</v>
      </c>
      <c r="R15" s="3">
        <v>0</v>
      </c>
      <c r="S15" s="3"/>
    </row>
    <row r="16" spans="1:19">
      <c r="A16" t="s">
        <v>1909</v>
      </c>
      <c r="B16" t="s">
        <v>1910</v>
      </c>
      <c r="C16" t="s">
        <v>1911</v>
      </c>
      <c r="D16" t="s">
        <v>1856</v>
      </c>
      <c r="E16" t="s">
        <v>1857</v>
      </c>
      <c r="F16" t="s">
        <v>1858</v>
      </c>
      <c r="G16" t="s">
        <v>1859</v>
      </c>
      <c r="H16" t="s">
        <v>1912</v>
      </c>
      <c r="I16" t="s">
        <v>1913</v>
      </c>
      <c r="J16" s="3" t="s">
        <v>1914</v>
      </c>
      <c r="K16" s="3" t="s">
        <v>1915</v>
      </c>
      <c r="L16" s="3" t="s">
        <v>1916</v>
      </c>
      <c r="M16" s="3" t="s">
        <v>1865</v>
      </c>
      <c r="N16" s="3" t="s">
        <v>1858</v>
      </c>
      <c r="O16" s="3"/>
      <c r="P16">
        <v>7</v>
      </c>
      <c r="Q16" s="3" t="s">
        <v>79</v>
      </c>
      <c r="R16" s="3">
        <v>10.5</v>
      </c>
      <c r="S16" s="3"/>
    </row>
    <row r="17" spans="1:19">
      <c r="A17" s="1" t="s">
        <v>1881</v>
      </c>
      <c r="B17" s="1"/>
      <c r="C17" s="1"/>
      <c r="D17" s="1"/>
      <c r="E17" s="1"/>
      <c r="F17" s="1"/>
      <c r="G17" s="1" t="s">
        <v>1859</v>
      </c>
      <c r="H17" s="1" t="s">
        <v>1276</v>
      </c>
      <c r="I17" s="1"/>
      <c r="J17" s="3"/>
      <c r="K17" s="3" t="s">
        <v>476</v>
      </c>
      <c r="L17" s="3"/>
      <c r="M17" s="3" t="s">
        <v>1865</v>
      </c>
      <c r="N17" s="3" t="s">
        <v>1858</v>
      </c>
      <c r="O17" s="3"/>
      <c r="P17" s="1">
        <v>24</v>
      </c>
      <c r="Q17" s="3" t="s">
        <v>988</v>
      </c>
      <c r="R17" s="3">
        <v>0</v>
      </c>
      <c r="S17" s="3"/>
    </row>
    <row r="18" spans="1:19">
      <c r="A18" t="s">
        <v>1930</v>
      </c>
      <c r="B18" t="s">
        <v>1931</v>
      </c>
      <c r="C18" t="s">
        <v>1855</v>
      </c>
      <c r="D18" t="s">
        <v>1904</v>
      </c>
      <c r="G18" t="s">
        <v>1859</v>
      </c>
      <c r="H18" t="s">
        <v>721</v>
      </c>
      <c r="I18" t="s">
        <v>1932</v>
      </c>
      <c r="J18" s="3" t="s">
        <v>1933</v>
      </c>
      <c r="K18" s="3" t="s">
        <v>1933</v>
      </c>
      <c r="L18" s="3" t="s">
        <v>1934</v>
      </c>
      <c r="M18" s="3" t="s">
        <v>1865</v>
      </c>
      <c r="N18" s="3" t="s">
        <v>1858</v>
      </c>
      <c r="O18" s="3"/>
      <c r="P18">
        <v>4</v>
      </c>
      <c r="Q18" s="3" t="s">
        <v>988</v>
      </c>
      <c r="R18" s="3">
        <v>0</v>
      </c>
      <c r="S18" s="3"/>
    </row>
    <row r="19" spans="1:19">
      <c r="A19" s="1" t="s">
        <v>1880</v>
      </c>
      <c r="B19" s="1"/>
      <c r="C19" s="1"/>
      <c r="D19" s="1"/>
      <c r="E19" s="1"/>
      <c r="F19" s="1"/>
      <c r="G19" s="1" t="s">
        <v>1859</v>
      </c>
      <c r="H19" s="1" t="s">
        <v>1276</v>
      </c>
      <c r="I19" s="1"/>
      <c r="J19" s="3"/>
      <c r="K19" s="3" t="s">
        <v>400</v>
      </c>
      <c r="L19" s="3"/>
      <c r="M19" s="3" t="s">
        <v>1865</v>
      </c>
      <c r="N19" s="3" t="s">
        <v>1858</v>
      </c>
      <c r="O19" s="3"/>
      <c r="P19" s="1">
        <v>24</v>
      </c>
      <c r="Q19" s="3" t="s">
        <v>988</v>
      </c>
      <c r="R19" s="3">
        <v>0</v>
      </c>
      <c r="S19" s="3"/>
    </row>
    <row r="20" spans="1:19">
      <c r="A20" t="s">
        <v>1879</v>
      </c>
      <c r="G20" t="s">
        <v>1859</v>
      </c>
      <c r="H20" t="s">
        <v>1276</v>
      </c>
      <c r="J20" s="3"/>
      <c r="K20" s="3" t="s">
        <v>988</v>
      </c>
      <c r="L20" s="3"/>
      <c r="M20" s="3" t="s">
        <v>1865</v>
      </c>
      <c r="N20" s="3" t="s">
        <v>1858</v>
      </c>
      <c r="O20" s="3"/>
      <c r="P20">
        <v>24</v>
      </c>
      <c r="Q20" s="3" t="s">
        <v>988</v>
      </c>
      <c r="R20" s="3">
        <v>0</v>
      </c>
      <c r="S20" s="3"/>
    </row>
    <row r="21" spans="1:19">
      <c r="A21" s="1" t="s">
        <v>1882</v>
      </c>
      <c r="B21" s="1" t="s">
        <v>1883</v>
      </c>
      <c r="C21" s="1" t="s">
        <v>1884</v>
      </c>
      <c r="D21" s="1" t="s">
        <v>1856</v>
      </c>
      <c r="E21" s="1" t="s">
        <v>1857</v>
      </c>
      <c r="F21" s="1" t="s">
        <v>1857</v>
      </c>
      <c r="G21" s="1" t="s">
        <v>1859</v>
      </c>
      <c r="H21" s="1" t="s">
        <v>1885</v>
      </c>
      <c r="I21" s="1" t="s">
        <v>1886</v>
      </c>
      <c r="J21" s="3" t="s">
        <v>1887</v>
      </c>
      <c r="K21" s="3" t="s">
        <v>1888</v>
      </c>
      <c r="L21" s="3" t="s">
        <v>1889</v>
      </c>
      <c r="M21" s="3" t="s">
        <v>1865</v>
      </c>
      <c r="N21" s="3" t="s">
        <v>1858</v>
      </c>
      <c r="O21" s="3"/>
      <c r="P21" s="1">
        <v>4</v>
      </c>
      <c r="Q21" s="3" t="s">
        <v>1653</v>
      </c>
      <c r="R21" s="3">
        <v>0</v>
      </c>
      <c r="S21" s="3"/>
    </row>
    <row r="22" spans="1:19">
      <c r="A22" t="s">
        <v>841</v>
      </c>
      <c r="B22" t="s">
        <v>1924</v>
      </c>
      <c r="C22" t="s">
        <v>1855</v>
      </c>
      <c r="D22" t="s">
        <v>1856</v>
      </c>
      <c r="E22" t="s">
        <v>1857</v>
      </c>
      <c r="F22" t="s">
        <v>1857</v>
      </c>
      <c r="G22" t="s">
        <v>1859</v>
      </c>
      <c r="H22" t="s">
        <v>1925</v>
      </c>
      <c r="I22" t="s">
        <v>1926</v>
      </c>
      <c r="J22" s="3" t="s">
        <v>1935</v>
      </c>
      <c r="K22" s="3" t="s">
        <v>1936</v>
      </c>
      <c r="L22" s="3" t="s">
        <v>1937</v>
      </c>
      <c r="M22" s="3" t="s">
        <v>1865</v>
      </c>
      <c r="N22" s="3" t="s">
        <v>1857</v>
      </c>
      <c r="O22" s="3"/>
      <c r="P22">
        <v>15</v>
      </c>
      <c r="Q22" s="3" t="s">
        <v>422</v>
      </c>
      <c r="R22" s="3">
        <v>15</v>
      </c>
      <c r="S22" s="3"/>
    </row>
    <row r="23" spans="1:19">
      <c r="A23" s="1" t="s">
        <v>1909</v>
      </c>
      <c r="B23" s="1" t="s">
        <v>1910</v>
      </c>
      <c r="C23" s="1" t="s">
        <v>1911</v>
      </c>
      <c r="D23" s="1" t="s">
        <v>1856</v>
      </c>
      <c r="E23" s="1" t="s">
        <v>1857</v>
      </c>
      <c r="F23" s="1" t="s">
        <v>1858</v>
      </c>
      <c r="G23" s="1" t="s">
        <v>1859</v>
      </c>
      <c r="H23" s="1" t="s">
        <v>1912</v>
      </c>
      <c r="I23" s="1" t="s">
        <v>1913</v>
      </c>
      <c r="J23" s="3" t="s">
        <v>1914</v>
      </c>
      <c r="K23" s="3" t="s">
        <v>1915</v>
      </c>
      <c r="L23" s="3" t="s">
        <v>1916</v>
      </c>
      <c r="M23" s="3" t="s">
        <v>1865</v>
      </c>
      <c r="N23" s="3" t="s">
        <v>1858</v>
      </c>
      <c r="O23" s="3"/>
      <c r="P23" s="1">
        <v>12.5</v>
      </c>
      <c r="Q23" s="3" t="s">
        <v>648</v>
      </c>
      <c r="R23" s="3">
        <v>12</v>
      </c>
      <c r="S23" s="3"/>
    </row>
    <row r="24" spans="1:19">
      <c r="A24" t="s">
        <v>1938</v>
      </c>
      <c r="B24" t="s">
        <v>1939</v>
      </c>
      <c r="C24" t="s">
        <v>1855</v>
      </c>
      <c r="D24" t="s">
        <v>1856</v>
      </c>
      <c r="E24" t="s">
        <v>1857</v>
      </c>
      <c r="F24" t="s">
        <v>1858</v>
      </c>
      <c r="G24" t="s">
        <v>1940</v>
      </c>
      <c r="H24" t="s">
        <v>1941</v>
      </c>
      <c r="I24" t="s">
        <v>1942</v>
      </c>
      <c r="J24" s="3" t="s">
        <v>1943</v>
      </c>
      <c r="K24" s="3" t="s">
        <v>1944</v>
      </c>
      <c r="L24" s="3" t="s">
        <v>1945</v>
      </c>
      <c r="M24" s="3" t="s">
        <v>1865</v>
      </c>
      <c r="N24" s="3" t="s">
        <v>1858</v>
      </c>
      <c r="O24" s="3" t="s">
        <v>1866</v>
      </c>
      <c r="P24">
        <v>70</v>
      </c>
      <c r="Q24" s="3" t="s">
        <v>101</v>
      </c>
      <c r="R24" s="3">
        <v>0</v>
      </c>
      <c r="S24" s="3"/>
    </row>
    <row r="25" spans="1:19">
      <c r="A25" s="1" t="s">
        <v>1881</v>
      </c>
      <c r="B25" s="1"/>
      <c r="C25" s="1"/>
      <c r="D25" s="1"/>
      <c r="E25" s="1"/>
      <c r="F25" s="1"/>
      <c r="G25" s="1" t="s">
        <v>1859</v>
      </c>
      <c r="H25" s="1" t="s">
        <v>1276</v>
      </c>
      <c r="I25" s="1"/>
      <c r="J25" s="3"/>
      <c r="K25" s="3" t="s">
        <v>476</v>
      </c>
      <c r="L25" s="3"/>
      <c r="M25" s="3" t="s">
        <v>1865</v>
      </c>
      <c r="N25" s="3" t="s">
        <v>1858</v>
      </c>
      <c r="O25" s="3"/>
      <c r="P25" s="1">
        <v>16</v>
      </c>
      <c r="Q25" s="3" t="s">
        <v>400</v>
      </c>
      <c r="R25" s="3">
        <v>0</v>
      </c>
      <c r="S25" s="3"/>
    </row>
    <row r="26" spans="1:19">
      <c r="A26" t="s">
        <v>371</v>
      </c>
      <c r="B26" t="s">
        <v>1924</v>
      </c>
      <c r="C26" t="s">
        <v>1855</v>
      </c>
      <c r="D26" t="s">
        <v>1904</v>
      </c>
      <c r="E26" t="s">
        <v>1857</v>
      </c>
      <c r="F26" t="s">
        <v>1857</v>
      </c>
      <c r="G26" t="s">
        <v>1859</v>
      </c>
      <c r="H26" t="s">
        <v>1925</v>
      </c>
      <c r="I26" t="s">
        <v>1926</v>
      </c>
      <c r="J26" s="3" t="s">
        <v>1935</v>
      </c>
      <c r="K26" s="3" t="s">
        <v>1946</v>
      </c>
      <c r="L26" s="3" t="s">
        <v>1947</v>
      </c>
      <c r="M26" s="3" t="s">
        <v>1865</v>
      </c>
      <c r="N26" s="3" t="s">
        <v>1857</v>
      </c>
      <c r="O26" s="3" t="s">
        <v>1948</v>
      </c>
      <c r="P26">
        <v>17</v>
      </c>
      <c r="Q26" s="3" t="s">
        <v>400</v>
      </c>
      <c r="R26" s="3">
        <v>17</v>
      </c>
      <c r="S26" s="3" t="s">
        <v>1949</v>
      </c>
    </row>
    <row r="27" spans="1:19">
      <c r="A27" s="1" t="s">
        <v>1880</v>
      </c>
      <c r="B27" s="1"/>
      <c r="C27" s="1"/>
      <c r="D27" s="1"/>
      <c r="E27" s="1"/>
      <c r="F27" s="1"/>
      <c r="G27" s="1" t="s">
        <v>1859</v>
      </c>
      <c r="H27" s="1" t="s">
        <v>1276</v>
      </c>
      <c r="I27" s="1"/>
      <c r="J27" s="3"/>
      <c r="K27" s="3" t="s">
        <v>400</v>
      </c>
      <c r="L27" s="3"/>
      <c r="M27" s="3" t="s">
        <v>1865</v>
      </c>
      <c r="N27" s="3" t="s">
        <v>1858</v>
      </c>
      <c r="O27" s="3"/>
      <c r="P27" s="1">
        <v>24</v>
      </c>
      <c r="Q27" s="3" t="s">
        <v>400</v>
      </c>
      <c r="R27" s="3">
        <v>0</v>
      </c>
      <c r="S27" s="3"/>
    </row>
    <row r="28" spans="1:19">
      <c r="A28" t="s">
        <v>1879</v>
      </c>
      <c r="G28" t="s">
        <v>1859</v>
      </c>
      <c r="H28" t="s">
        <v>1276</v>
      </c>
      <c r="J28" s="3"/>
      <c r="K28" s="3" t="s">
        <v>988</v>
      </c>
      <c r="L28" s="3"/>
      <c r="M28" s="3" t="s">
        <v>1865</v>
      </c>
      <c r="N28" s="3" t="s">
        <v>1858</v>
      </c>
      <c r="O28" s="3"/>
      <c r="P28">
        <v>24</v>
      </c>
      <c r="Q28" s="3" t="s">
        <v>400</v>
      </c>
      <c r="R28" s="3">
        <v>0</v>
      </c>
      <c r="S28" s="3"/>
    </row>
    <row r="29" spans="1:19">
      <c r="A29" s="1" t="s">
        <v>1950</v>
      </c>
      <c r="B29" s="1" t="s">
        <v>1951</v>
      </c>
      <c r="C29" s="1" t="s">
        <v>1952</v>
      </c>
      <c r="D29" s="1" t="s">
        <v>1856</v>
      </c>
      <c r="E29" s="1" t="s">
        <v>1857</v>
      </c>
      <c r="F29" s="1" t="s">
        <v>1858</v>
      </c>
      <c r="G29" s="1" t="s">
        <v>1859</v>
      </c>
      <c r="H29" s="1" t="s">
        <v>1953</v>
      </c>
      <c r="I29" s="1" t="s">
        <v>1954</v>
      </c>
      <c r="J29" s="3" t="s">
        <v>1955</v>
      </c>
      <c r="K29" s="3" t="s">
        <v>1956</v>
      </c>
      <c r="L29" s="3" t="s">
        <v>1957</v>
      </c>
      <c r="M29" s="3" t="s">
        <v>1865</v>
      </c>
      <c r="N29" s="3" t="s">
        <v>1858</v>
      </c>
      <c r="O29" s="3"/>
      <c r="P29" s="1">
        <v>12</v>
      </c>
      <c r="Q29" s="3" t="s">
        <v>32</v>
      </c>
      <c r="R29" s="3">
        <v>6</v>
      </c>
      <c r="S29" s="3" t="s">
        <v>1958</v>
      </c>
    </row>
    <row r="30" spans="1:19">
      <c r="A30" t="s">
        <v>1959</v>
      </c>
      <c r="B30" t="s">
        <v>1960</v>
      </c>
      <c r="C30" t="s">
        <v>1952</v>
      </c>
      <c r="D30" t="s">
        <v>1856</v>
      </c>
      <c r="E30" t="s">
        <v>1866</v>
      </c>
      <c r="F30" t="s">
        <v>1858</v>
      </c>
      <c r="G30" t="s">
        <v>1940</v>
      </c>
      <c r="H30" t="s">
        <v>1961</v>
      </c>
      <c r="I30" t="s">
        <v>1962</v>
      </c>
      <c r="J30" s="3" t="s">
        <v>1963</v>
      </c>
      <c r="K30" s="3" t="s">
        <v>1964</v>
      </c>
      <c r="L30" s="3" t="s">
        <v>1965</v>
      </c>
      <c r="M30" s="3" t="s">
        <v>1866</v>
      </c>
      <c r="N30" s="3" t="s">
        <v>1866</v>
      </c>
      <c r="O30" s="3" t="s">
        <v>1866</v>
      </c>
      <c r="P30">
        <v>3</v>
      </c>
      <c r="Q30" s="3" t="s">
        <v>1696</v>
      </c>
      <c r="R30" s="3">
        <v>0</v>
      </c>
      <c r="S30" s="3"/>
    </row>
    <row r="31" spans="1:19">
      <c r="A31" s="1" t="s">
        <v>1966</v>
      </c>
      <c r="B31" s="1" t="s">
        <v>1951</v>
      </c>
      <c r="C31" s="1" t="s">
        <v>1952</v>
      </c>
      <c r="D31" s="1"/>
      <c r="E31" s="1" t="s">
        <v>1857</v>
      </c>
      <c r="F31" s="1"/>
      <c r="G31" s="1" t="s">
        <v>1859</v>
      </c>
      <c r="H31" s="1" t="s">
        <v>1953</v>
      </c>
      <c r="I31" s="1" t="s">
        <v>1866</v>
      </c>
      <c r="J31" s="3" t="s">
        <v>1866</v>
      </c>
      <c r="K31" s="3" t="s">
        <v>1866</v>
      </c>
      <c r="L31" s="3" t="s">
        <v>1866</v>
      </c>
      <c r="M31" s="3" t="s">
        <v>1865</v>
      </c>
      <c r="N31" s="3"/>
      <c r="O31" s="3"/>
      <c r="P31" s="1">
        <v>8</v>
      </c>
      <c r="Q31" s="3" t="s">
        <v>140</v>
      </c>
      <c r="R31" s="3">
        <v>0</v>
      </c>
      <c r="S31" s="3" t="s">
        <v>1967</v>
      </c>
    </row>
    <row r="32" spans="1:19">
      <c r="A32" t="s">
        <v>1968</v>
      </c>
      <c r="B32" t="s">
        <v>1969</v>
      </c>
      <c r="C32" t="s">
        <v>1952</v>
      </c>
      <c r="G32" t="s">
        <v>1859</v>
      </c>
      <c r="H32" t="s">
        <v>1953</v>
      </c>
      <c r="I32" t="s">
        <v>1970</v>
      </c>
      <c r="J32" s="3" t="s">
        <v>1866</v>
      </c>
      <c r="K32" s="3" t="s">
        <v>1866</v>
      </c>
      <c r="L32" s="3" t="s">
        <v>1866</v>
      </c>
      <c r="M32" s="3"/>
      <c r="N32" s="3"/>
      <c r="O32" s="3"/>
      <c r="P32">
        <v>10</v>
      </c>
      <c r="Q32" s="3" t="s">
        <v>140</v>
      </c>
      <c r="R32" s="3">
        <v>0</v>
      </c>
      <c r="S32" s="3"/>
    </row>
    <row r="33" spans="1:19">
      <c r="A33" s="1" t="s">
        <v>1971</v>
      </c>
      <c r="B33" s="1" t="s">
        <v>1972</v>
      </c>
      <c r="C33" s="1" t="s">
        <v>1952</v>
      </c>
      <c r="D33" s="1" t="s">
        <v>1856</v>
      </c>
      <c r="E33" s="1" t="s">
        <v>1857</v>
      </c>
      <c r="F33" s="1"/>
      <c r="G33" s="1" t="s">
        <v>1859</v>
      </c>
      <c r="H33" s="1" t="s">
        <v>1973</v>
      </c>
      <c r="I33" s="1" t="s">
        <v>1974</v>
      </c>
      <c r="J33" s="3" t="s">
        <v>1866</v>
      </c>
      <c r="K33" s="3" t="s">
        <v>140</v>
      </c>
      <c r="L33" s="3" t="s">
        <v>1975</v>
      </c>
      <c r="M33" s="3" t="s">
        <v>1901</v>
      </c>
      <c r="N33" s="3"/>
      <c r="O33" s="3"/>
      <c r="P33" s="1">
        <v>24</v>
      </c>
      <c r="Q33" s="3" t="s">
        <v>140</v>
      </c>
      <c r="R33" s="3">
        <v>0</v>
      </c>
      <c r="S33" s="3" t="s">
        <v>1976</v>
      </c>
    </row>
    <row r="34" spans="1:19">
      <c r="A34" t="s">
        <v>1881</v>
      </c>
      <c r="G34" t="s">
        <v>1859</v>
      </c>
      <c r="H34" t="s">
        <v>1276</v>
      </c>
      <c r="J34" s="3"/>
      <c r="K34" s="3" t="s">
        <v>476</v>
      </c>
      <c r="L34" s="3"/>
      <c r="M34" s="3" t="s">
        <v>1865</v>
      </c>
      <c r="N34" s="3" t="s">
        <v>1858</v>
      </c>
      <c r="O34" s="3"/>
      <c r="P34">
        <v>16</v>
      </c>
      <c r="Q34" s="3" t="s">
        <v>625</v>
      </c>
      <c r="R34" s="3">
        <v>0</v>
      </c>
      <c r="S34" s="3"/>
    </row>
    <row r="35" spans="1:19">
      <c r="A35" s="1" t="s">
        <v>1880</v>
      </c>
      <c r="B35" s="1"/>
      <c r="C35" s="1"/>
      <c r="D35" s="1"/>
      <c r="E35" s="1"/>
      <c r="F35" s="1"/>
      <c r="G35" s="1" t="s">
        <v>1859</v>
      </c>
      <c r="H35" s="1" t="s">
        <v>1276</v>
      </c>
      <c r="I35" s="1"/>
      <c r="J35" s="3"/>
      <c r="K35" s="3" t="s">
        <v>400</v>
      </c>
      <c r="L35" s="3"/>
      <c r="M35" s="3" t="s">
        <v>1865</v>
      </c>
      <c r="N35" s="3" t="s">
        <v>1858</v>
      </c>
      <c r="O35" s="3"/>
      <c r="P35" s="1">
        <v>16</v>
      </c>
      <c r="Q35" s="3" t="s">
        <v>625</v>
      </c>
      <c r="R35" s="3">
        <v>0</v>
      </c>
      <c r="S35" s="3"/>
    </row>
    <row r="36" spans="1:19">
      <c r="A36" t="s">
        <v>1879</v>
      </c>
      <c r="G36" t="s">
        <v>1859</v>
      </c>
      <c r="H36" t="s">
        <v>1276</v>
      </c>
      <c r="J36" s="3"/>
      <c r="K36" s="3" t="s">
        <v>988</v>
      </c>
      <c r="L36" s="3"/>
      <c r="M36" s="3" t="s">
        <v>1865</v>
      </c>
      <c r="N36" s="3" t="s">
        <v>1858</v>
      </c>
      <c r="O36" s="3"/>
      <c r="P36">
        <v>16</v>
      </c>
      <c r="Q36" s="3" t="s">
        <v>625</v>
      </c>
      <c r="R36" s="3">
        <v>0</v>
      </c>
      <c r="S36" s="3"/>
    </row>
    <row r="37" spans="1:19">
      <c r="A37" s="1" t="s">
        <v>291</v>
      </c>
      <c r="B37" s="1" t="s">
        <v>1951</v>
      </c>
      <c r="C37" s="1" t="s">
        <v>1952</v>
      </c>
      <c r="D37" s="1" t="s">
        <v>1904</v>
      </c>
      <c r="E37" s="1" t="s">
        <v>1857</v>
      </c>
      <c r="F37" s="1"/>
      <c r="G37" s="1" t="s">
        <v>1859</v>
      </c>
      <c r="H37" s="1" t="s">
        <v>1977</v>
      </c>
      <c r="I37" s="1" t="s">
        <v>1954</v>
      </c>
      <c r="J37" s="3" t="s">
        <v>1955</v>
      </c>
      <c r="K37" s="3" t="s">
        <v>1978</v>
      </c>
      <c r="L37" s="3" t="s">
        <v>1979</v>
      </c>
      <c r="M37" s="3" t="s">
        <v>1865</v>
      </c>
      <c r="N37" s="3" t="s">
        <v>1858</v>
      </c>
      <c r="O37" s="3"/>
      <c r="P37" s="1">
        <v>6</v>
      </c>
      <c r="Q37" s="3" t="s">
        <v>351</v>
      </c>
      <c r="R37" s="9">
        <v>6</v>
      </c>
      <c r="S37" s="3" t="s">
        <v>1980</v>
      </c>
    </row>
    <row r="38" spans="1:19">
      <c r="A38" t="s">
        <v>1981</v>
      </c>
      <c r="B38" t="s">
        <v>1951</v>
      </c>
      <c r="C38" t="s">
        <v>1952</v>
      </c>
      <c r="D38" t="s">
        <v>1856</v>
      </c>
      <c r="E38" t="s">
        <v>1857</v>
      </c>
      <c r="G38" t="s">
        <v>1859</v>
      </c>
      <c r="H38" t="s">
        <v>1977</v>
      </c>
      <c r="I38" t="s">
        <v>1954</v>
      </c>
      <c r="J38" s="3" t="s">
        <v>1955</v>
      </c>
      <c r="K38" s="3" t="s">
        <v>1982</v>
      </c>
      <c r="L38" s="3" t="s">
        <v>1983</v>
      </c>
      <c r="M38" s="3" t="s">
        <v>1865</v>
      </c>
      <c r="N38" s="3" t="s">
        <v>1858</v>
      </c>
      <c r="O38" s="3"/>
      <c r="P38">
        <v>9</v>
      </c>
      <c r="Q38" s="3" t="s">
        <v>351</v>
      </c>
      <c r="R38" s="3">
        <v>9</v>
      </c>
      <c r="S38" t="s">
        <v>1980</v>
      </c>
    </row>
    <row r="39" spans="1:19">
      <c r="A39" s="1" t="s">
        <v>1984</v>
      </c>
      <c r="B39" s="1" t="s">
        <v>1951</v>
      </c>
      <c r="C39" s="1" t="s">
        <v>1952</v>
      </c>
      <c r="D39" s="1" t="s">
        <v>1904</v>
      </c>
      <c r="E39" s="1" t="s">
        <v>1857</v>
      </c>
      <c r="F39" s="1"/>
      <c r="G39" s="1" t="s">
        <v>1859</v>
      </c>
      <c r="H39" s="1" t="s">
        <v>1977</v>
      </c>
      <c r="I39" s="1" t="s">
        <v>1954</v>
      </c>
      <c r="J39" s="3" t="s">
        <v>1955</v>
      </c>
      <c r="K39" s="3" t="s">
        <v>1985</v>
      </c>
      <c r="L39" s="3" t="s">
        <v>1986</v>
      </c>
      <c r="M39" s="3" t="s">
        <v>1865</v>
      </c>
      <c r="N39" s="3" t="s">
        <v>1858</v>
      </c>
      <c r="O39" s="3"/>
      <c r="P39" s="1">
        <v>9</v>
      </c>
      <c r="Q39" s="3" t="s">
        <v>351</v>
      </c>
      <c r="R39" s="3">
        <v>0</v>
      </c>
      <c r="S39" s="3" t="s">
        <v>1987</v>
      </c>
    </row>
    <row r="40" spans="1:19">
      <c r="A40" t="s">
        <v>1988</v>
      </c>
      <c r="B40" t="s">
        <v>1989</v>
      </c>
      <c r="C40" t="s">
        <v>1952</v>
      </c>
      <c r="D40" t="s">
        <v>1904</v>
      </c>
      <c r="E40" t="s">
        <v>1857</v>
      </c>
      <c r="G40" t="s">
        <v>1859</v>
      </c>
      <c r="H40" t="s">
        <v>1476</v>
      </c>
      <c r="I40" t="s">
        <v>1970</v>
      </c>
      <c r="J40" s="3" t="s">
        <v>1990</v>
      </c>
      <c r="K40" s="3" t="s">
        <v>1991</v>
      </c>
      <c r="L40" s="3" t="s">
        <v>1992</v>
      </c>
      <c r="M40" s="3" t="s">
        <v>1865</v>
      </c>
      <c r="N40" s="3" t="s">
        <v>1858</v>
      </c>
      <c r="O40" s="3"/>
      <c r="P40">
        <v>5</v>
      </c>
      <c r="Q40" s="3" t="s">
        <v>351</v>
      </c>
      <c r="R40" s="3">
        <v>5</v>
      </c>
      <c r="S40" s="3" t="s">
        <v>1993</v>
      </c>
    </row>
    <row r="41" spans="1:19">
      <c r="A41" s="1" t="s">
        <v>1994</v>
      </c>
      <c r="B41" s="1" t="s">
        <v>1989</v>
      </c>
      <c r="C41" s="1" t="s">
        <v>1952</v>
      </c>
      <c r="D41" s="1" t="s">
        <v>1856</v>
      </c>
      <c r="E41" s="1" t="s">
        <v>1857</v>
      </c>
      <c r="F41" s="1"/>
      <c r="G41" s="1" t="s">
        <v>1859</v>
      </c>
      <c r="H41" s="1" t="s">
        <v>1476</v>
      </c>
      <c r="I41" s="1" t="s">
        <v>1970</v>
      </c>
      <c r="J41" s="3" t="s">
        <v>1990</v>
      </c>
      <c r="K41" s="3" t="s">
        <v>1995</v>
      </c>
      <c r="L41" s="3" t="s">
        <v>1996</v>
      </c>
      <c r="M41" s="3" t="s">
        <v>1865</v>
      </c>
      <c r="N41" s="3" t="s">
        <v>1858</v>
      </c>
      <c r="O41" s="3"/>
      <c r="P41" s="1">
        <v>2.5</v>
      </c>
      <c r="Q41" s="3" t="s">
        <v>351</v>
      </c>
      <c r="R41" s="3">
        <v>2.5</v>
      </c>
      <c r="S41" s="3" t="s">
        <v>1997</v>
      </c>
    </row>
    <row r="42" spans="1:19" ht="30.75">
      <c r="A42" t="s">
        <v>1998</v>
      </c>
      <c r="B42" t="s">
        <v>1999</v>
      </c>
      <c r="C42" t="s">
        <v>1952</v>
      </c>
      <c r="D42" t="s">
        <v>1904</v>
      </c>
      <c r="E42" t="s">
        <v>1857</v>
      </c>
      <c r="F42" t="s">
        <v>1857</v>
      </c>
      <c r="G42" t="s">
        <v>1859</v>
      </c>
      <c r="H42" t="s">
        <v>2000</v>
      </c>
      <c r="I42" t="s">
        <v>2001</v>
      </c>
      <c r="J42" s="3" t="s">
        <v>2002</v>
      </c>
      <c r="K42" s="3" t="s">
        <v>2002</v>
      </c>
      <c r="L42" s="3" t="s">
        <v>2003</v>
      </c>
      <c r="M42" s="3" t="s">
        <v>1865</v>
      </c>
      <c r="N42" s="3" t="s">
        <v>1858</v>
      </c>
      <c r="O42" s="3"/>
      <c r="P42">
        <v>7.5</v>
      </c>
      <c r="Q42" s="3" t="s">
        <v>351</v>
      </c>
      <c r="R42" s="3">
        <v>0</v>
      </c>
      <c r="S42" s="9" t="s">
        <v>2004</v>
      </c>
    </row>
    <row r="43" spans="1:19">
      <c r="A43" s="1" t="s">
        <v>968</v>
      </c>
      <c r="B43" s="1" t="s">
        <v>1951</v>
      </c>
      <c r="C43" s="1" t="s">
        <v>1952</v>
      </c>
      <c r="D43" s="1" t="s">
        <v>1904</v>
      </c>
      <c r="E43" s="1" t="s">
        <v>1857</v>
      </c>
      <c r="F43" s="1"/>
      <c r="G43" s="1" t="s">
        <v>1859</v>
      </c>
      <c r="H43" s="1" t="s">
        <v>1977</v>
      </c>
      <c r="I43" s="1" t="s">
        <v>1954</v>
      </c>
      <c r="J43" s="3" t="s">
        <v>1955</v>
      </c>
      <c r="K43" s="3" t="s">
        <v>2005</v>
      </c>
      <c r="L43" s="3" t="s">
        <v>2003</v>
      </c>
      <c r="M43" s="3" t="s">
        <v>1865</v>
      </c>
      <c r="N43" s="3" t="s">
        <v>1858</v>
      </c>
      <c r="O43" s="3"/>
      <c r="P43" s="1">
        <v>9</v>
      </c>
      <c r="Q43" s="3" t="s">
        <v>351</v>
      </c>
      <c r="R43" s="3">
        <v>9</v>
      </c>
      <c r="S43" s="3" t="s">
        <v>1987</v>
      </c>
    </row>
    <row r="44" spans="1:19">
      <c r="A44" t="s">
        <v>2006</v>
      </c>
      <c r="B44" t="s">
        <v>2007</v>
      </c>
      <c r="C44" t="s">
        <v>1952</v>
      </c>
      <c r="D44" t="s">
        <v>1904</v>
      </c>
      <c r="E44" t="s">
        <v>1857</v>
      </c>
      <c r="G44" t="s">
        <v>1859</v>
      </c>
      <c r="H44" t="s">
        <v>1977</v>
      </c>
      <c r="J44" s="3" t="s">
        <v>1872</v>
      </c>
      <c r="K44" s="3" t="s">
        <v>2008</v>
      </c>
      <c r="L44" s="3" t="s">
        <v>2009</v>
      </c>
      <c r="M44" s="3" t="s">
        <v>1865</v>
      </c>
      <c r="N44" s="3" t="s">
        <v>1858</v>
      </c>
      <c r="O44" s="3"/>
      <c r="P44">
        <v>0</v>
      </c>
      <c r="Q44" s="3" t="s">
        <v>57</v>
      </c>
      <c r="R44" s="3">
        <v>0</v>
      </c>
      <c r="S44" s="3"/>
    </row>
    <row r="45" spans="1:19">
      <c r="A45" s="1" t="s">
        <v>2010</v>
      </c>
      <c r="B45" s="1" t="s">
        <v>2011</v>
      </c>
      <c r="C45" s="1" t="s">
        <v>1855</v>
      </c>
      <c r="D45" s="1" t="s">
        <v>1856</v>
      </c>
      <c r="E45" s="1" t="s">
        <v>1857</v>
      </c>
      <c r="F45" s="1"/>
      <c r="G45" s="1" t="s">
        <v>1859</v>
      </c>
      <c r="H45" s="1" t="s">
        <v>2012</v>
      </c>
      <c r="I45" s="1"/>
      <c r="J45" s="3" t="s">
        <v>2013</v>
      </c>
      <c r="K45" s="3" t="s">
        <v>2013</v>
      </c>
      <c r="L45" s="3" t="s">
        <v>2014</v>
      </c>
      <c r="M45" s="3" t="s">
        <v>1865</v>
      </c>
      <c r="N45" s="3" t="s">
        <v>1858</v>
      </c>
      <c r="O45" s="3"/>
      <c r="P45" s="1">
        <v>7</v>
      </c>
      <c r="Q45" s="3" t="s">
        <v>57</v>
      </c>
      <c r="R45" s="3">
        <v>0</v>
      </c>
      <c r="S45" s="3"/>
    </row>
    <row r="46" spans="1:19">
      <c r="A46" t="s">
        <v>2015</v>
      </c>
      <c r="B46" t="s">
        <v>1951</v>
      </c>
      <c r="C46" t="s">
        <v>1952</v>
      </c>
      <c r="D46" t="s">
        <v>1856</v>
      </c>
      <c r="E46" t="s">
        <v>1857</v>
      </c>
      <c r="G46" t="s">
        <v>1859</v>
      </c>
      <c r="H46" t="s">
        <v>1977</v>
      </c>
      <c r="I46" t="s">
        <v>1954</v>
      </c>
      <c r="J46" s="3" t="s">
        <v>2016</v>
      </c>
      <c r="K46" s="3" t="s">
        <v>2008</v>
      </c>
      <c r="L46" s="3" t="s">
        <v>2009</v>
      </c>
      <c r="M46" s="3" t="s">
        <v>1865</v>
      </c>
      <c r="N46" s="3" t="s">
        <v>1858</v>
      </c>
      <c r="O46" s="3"/>
      <c r="P46">
        <v>12</v>
      </c>
      <c r="Q46" s="3" t="s">
        <v>57</v>
      </c>
      <c r="R46" s="3">
        <v>12</v>
      </c>
      <c r="S46" s="3" t="s">
        <v>2017</v>
      </c>
    </row>
    <row r="47" spans="1:19">
      <c r="A47" s="1" t="s">
        <v>2018</v>
      </c>
      <c r="B47" s="1" t="s">
        <v>2019</v>
      </c>
      <c r="C47" s="1" t="s">
        <v>1952</v>
      </c>
      <c r="D47" s="1" t="s">
        <v>1856</v>
      </c>
      <c r="E47" s="1" t="s">
        <v>1857</v>
      </c>
      <c r="F47" s="1"/>
      <c r="G47" s="1" t="s">
        <v>1859</v>
      </c>
      <c r="H47" s="1" t="s">
        <v>1361</v>
      </c>
      <c r="I47" s="1"/>
      <c r="J47" s="3" t="s">
        <v>2002</v>
      </c>
      <c r="K47" s="3" t="s">
        <v>2020</v>
      </c>
      <c r="L47" s="3" t="s">
        <v>2021</v>
      </c>
      <c r="M47" s="3" t="s">
        <v>1865</v>
      </c>
      <c r="N47" s="3" t="s">
        <v>1858</v>
      </c>
      <c r="O47" s="3"/>
      <c r="P47" s="1">
        <v>6</v>
      </c>
      <c r="Q47" s="3" t="s">
        <v>57</v>
      </c>
      <c r="R47" s="3">
        <v>6</v>
      </c>
      <c r="S47" s="3"/>
    </row>
    <row r="48" spans="1:19">
      <c r="A48" t="s">
        <v>2022</v>
      </c>
      <c r="B48" t="s">
        <v>2023</v>
      </c>
      <c r="C48" t="s">
        <v>1952</v>
      </c>
      <c r="D48" t="s">
        <v>1856</v>
      </c>
      <c r="E48" t="s">
        <v>1857</v>
      </c>
      <c r="G48" t="s">
        <v>1859</v>
      </c>
      <c r="H48" t="s">
        <v>2024</v>
      </c>
      <c r="J48" s="3" t="s">
        <v>2025</v>
      </c>
      <c r="K48" s="3" t="s">
        <v>2025</v>
      </c>
      <c r="L48" s="3" t="s">
        <v>2026</v>
      </c>
      <c r="M48" s="3" t="s">
        <v>1865</v>
      </c>
      <c r="N48" s="3" t="s">
        <v>1858</v>
      </c>
      <c r="O48" s="3"/>
      <c r="P48">
        <v>5</v>
      </c>
      <c r="Q48" s="3" t="s">
        <v>57</v>
      </c>
      <c r="R48" s="3">
        <v>0</v>
      </c>
      <c r="S48" s="3"/>
    </row>
    <row r="49" spans="1:19">
      <c r="A49" s="1" t="s">
        <v>2027</v>
      </c>
      <c r="B49" s="1" t="s">
        <v>2028</v>
      </c>
      <c r="C49" s="1" t="s">
        <v>1884</v>
      </c>
      <c r="D49" s="1" t="s">
        <v>1875</v>
      </c>
      <c r="E49" s="1" t="s">
        <v>1858</v>
      </c>
      <c r="F49" s="1" t="s">
        <v>1857</v>
      </c>
      <c r="G49" s="1" t="s">
        <v>1859</v>
      </c>
      <c r="H49" s="1" t="s">
        <v>1276</v>
      </c>
      <c r="I49" s="1" t="s">
        <v>2029</v>
      </c>
      <c r="J49" s="3" t="s">
        <v>2030</v>
      </c>
      <c r="K49" s="3" t="s">
        <v>2030</v>
      </c>
      <c r="L49" s="3" t="s">
        <v>2031</v>
      </c>
      <c r="M49" s="3" t="s">
        <v>1901</v>
      </c>
      <c r="N49" s="3" t="s">
        <v>1857</v>
      </c>
      <c r="O49" s="3">
        <v>6</v>
      </c>
      <c r="P49" s="1">
        <v>8</v>
      </c>
      <c r="Q49" s="3" t="s">
        <v>405</v>
      </c>
      <c r="R49" s="3">
        <v>0</v>
      </c>
      <c r="S49" s="3"/>
    </row>
    <row r="50" spans="1:19">
      <c r="A50" t="s">
        <v>1909</v>
      </c>
      <c r="B50" t="s">
        <v>1910</v>
      </c>
      <c r="C50" t="s">
        <v>1911</v>
      </c>
      <c r="D50" t="s">
        <v>1856</v>
      </c>
      <c r="E50" t="s">
        <v>1857</v>
      </c>
      <c r="F50" t="s">
        <v>1858</v>
      </c>
      <c r="G50" t="s">
        <v>1859</v>
      </c>
      <c r="H50" t="s">
        <v>1912</v>
      </c>
      <c r="I50" t="s">
        <v>1913</v>
      </c>
      <c r="J50" s="3" t="s">
        <v>1914</v>
      </c>
      <c r="K50" s="3" t="s">
        <v>1915</v>
      </c>
      <c r="L50" s="3" t="s">
        <v>1916</v>
      </c>
      <c r="M50" s="3" t="s">
        <v>1865</v>
      </c>
      <c r="N50" s="3" t="s">
        <v>1858</v>
      </c>
      <c r="O50" s="3"/>
      <c r="P50">
        <v>4</v>
      </c>
      <c r="Q50" s="3" t="s">
        <v>403</v>
      </c>
      <c r="R50" s="3">
        <v>3</v>
      </c>
      <c r="S50" s="3"/>
    </row>
    <row r="51" spans="1:19">
      <c r="A51" s="1" t="s">
        <v>2032</v>
      </c>
      <c r="B51" s="1" t="s">
        <v>2033</v>
      </c>
      <c r="C51" s="1" t="s">
        <v>1855</v>
      </c>
      <c r="D51" s="1" t="s">
        <v>1904</v>
      </c>
      <c r="E51" s="1" t="s">
        <v>1857</v>
      </c>
      <c r="F51" s="1" t="s">
        <v>1858</v>
      </c>
      <c r="G51" s="1" t="s">
        <v>1859</v>
      </c>
      <c r="H51" s="1" t="s">
        <v>1977</v>
      </c>
      <c r="I51" s="1"/>
      <c r="J51" s="3"/>
      <c r="K51" s="3" t="s">
        <v>2034</v>
      </c>
      <c r="L51" s="3" t="s">
        <v>2035</v>
      </c>
      <c r="M51" s="3" t="s">
        <v>1865</v>
      </c>
      <c r="N51" s="3"/>
      <c r="O51" s="3"/>
      <c r="P51" s="1">
        <v>2</v>
      </c>
      <c r="Q51" s="3" t="s">
        <v>403</v>
      </c>
      <c r="R51" s="3">
        <v>0</v>
      </c>
      <c r="S51" s="3"/>
    </row>
    <row r="52" spans="1:19">
      <c r="A52" t="s">
        <v>2036</v>
      </c>
      <c r="B52" t="s">
        <v>920</v>
      </c>
      <c r="C52" t="s">
        <v>1855</v>
      </c>
      <c r="D52" t="s">
        <v>1856</v>
      </c>
      <c r="E52" t="s">
        <v>1858</v>
      </c>
      <c r="F52" t="s">
        <v>1858</v>
      </c>
      <c r="G52" t="s">
        <v>1859</v>
      </c>
      <c r="H52" t="s">
        <v>1892</v>
      </c>
      <c r="I52" t="s">
        <v>1893</v>
      </c>
      <c r="J52" s="3" t="s">
        <v>1894</v>
      </c>
      <c r="K52" s="3" t="s">
        <v>1895</v>
      </c>
      <c r="L52" s="3" t="s">
        <v>1866</v>
      </c>
      <c r="M52" s="3" t="s">
        <v>1901</v>
      </c>
      <c r="N52" s="3"/>
      <c r="O52" s="3"/>
      <c r="P52">
        <v>4</v>
      </c>
      <c r="Q52" s="3" t="s">
        <v>403</v>
      </c>
      <c r="R52" s="3">
        <v>0</v>
      </c>
      <c r="S52" s="3"/>
    </row>
    <row r="53" spans="1:19">
      <c r="A53" s="1" t="s">
        <v>1917</v>
      </c>
      <c r="B53" s="1" t="s">
        <v>2037</v>
      </c>
      <c r="C53" s="1" t="s">
        <v>1855</v>
      </c>
      <c r="D53" s="1" t="s">
        <v>1856</v>
      </c>
      <c r="E53" s="1"/>
      <c r="F53" s="1" t="s">
        <v>1858</v>
      </c>
      <c r="G53" s="1" t="s">
        <v>1859</v>
      </c>
      <c r="H53" s="1" t="s">
        <v>721</v>
      </c>
      <c r="I53" s="1" t="s">
        <v>1920</v>
      </c>
      <c r="J53" s="3" t="s">
        <v>2038</v>
      </c>
      <c r="K53" s="3" t="s">
        <v>2039</v>
      </c>
      <c r="L53" s="3" t="s">
        <v>1922</v>
      </c>
      <c r="M53" s="3" t="s">
        <v>1865</v>
      </c>
      <c r="N53" s="3" t="s">
        <v>1858</v>
      </c>
      <c r="O53" s="3"/>
      <c r="P53" s="1">
        <v>2</v>
      </c>
      <c r="Q53" s="3" t="s">
        <v>403</v>
      </c>
      <c r="R53" s="3">
        <v>0</v>
      </c>
      <c r="S53" s="3"/>
    </row>
    <row r="54" spans="1:19">
      <c r="A54" t="s">
        <v>1909</v>
      </c>
      <c r="B54" t="s">
        <v>1910</v>
      </c>
      <c r="C54" t="s">
        <v>1911</v>
      </c>
      <c r="D54" t="s">
        <v>1856</v>
      </c>
      <c r="E54" t="s">
        <v>1857</v>
      </c>
      <c r="F54" t="s">
        <v>1858</v>
      </c>
      <c r="G54" t="s">
        <v>1859</v>
      </c>
      <c r="H54" t="s">
        <v>1912</v>
      </c>
      <c r="I54" t="s">
        <v>1913</v>
      </c>
      <c r="J54" s="3" t="s">
        <v>1914</v>
      </c>
      <c r="K54" s="3" t="s">
        <v>1915</v>
      </c>
      <c r="L54" s="3" t="s">
        <v>1916</v>
      </c>
      <c r="M54" s="3" t="s">
        <v>1865</v>
      </c>
      <c r="N54" s="3" t="s">
        <v>1858</v>
      </c>
      <c r="O54" s="3"/>
      <c r="P54">
        <v>4</v>
      </c>
      <c r="Q54" s="3" t="s">
        <v>401</v>
      </c>
      <c r="R54" s="3">
        <v>3</v>
      </c>
      <c r="S54" s="3"/>
    </row>
    <row r="55" spans="1:19">
      <c r="A55" s="1" t="s">
        <v>2040</v>
      </c>
      <c r="B55" s="1" t="s">
        <v>2041</v>
      </c>
      <c r="C55" s="1" t="s">
        <v>1884</v>
      </c>
      <c r="D55" s="1" t="s">
        <v>1856</v>
      </c>
      <c r="E55" s="1" t="s">
        <v>1866</v>
      </c>
      <c r="F55" s="1" t="s">
        <v>1866</v>
      </c>
      <c r="G55" s="1" t="s">
        <v>1859</v>
      </c>
      <c r="H55" s="1" t="s">
        <v>2042</v>
      </c>
      <c r="I55" s="1" t="s">
        <v>1866</v>
      </c>
      <c r="J55" s="3" t="s">
        <v>2043</v>
      </c>
      <c r="K55" s="3" t="s">
        <v>82</v>
      </c>
      <c r="L55" s="3" t="s">
        <v>2044</v>
      </c>
      <c r="M55" s="3" t="s">
        <v>1901</v>
      </c>
      <c r="N55" s="3" t="s">
        <v>1858</v>
      </c>
      <c r="O55" s="3" t="s">
        <v>1866</v>
      </c>
      <c r="P55" s="1">
        <v>8</v>
      </c>
      <c r="Q55" s="3" t="s">
        <v>82</v>
      </c>
      <c r="R55" s="3">
        <v>0</v>
      </c>
      <c r="S55" s="3"/>
    </row>
    <row r="56" spans="1:19">
      <c r="A56" t="s">
        <v>738</v>
      </c>
      <c r="B56" t="s">
        <v>1951</v>
      </c>
      <c r="C56" t="s">
        <v>1952</v>
      </c>
      <c r="D56" t="s">
        <v>1856</v>
      </c>
      <c r="E56" t="s">
        <v>1857</v>
      </c>
      <c r="F56" t="s">
        <v>1866</v>
      </c>
      <c r="G56" t="s">
        <v>1866</v>
      </c>
      <c r="H56" t="s">
        <v>2045</v>
      </c>
      <c r="I56" t="s">
        <v>1866</v>
      </c>
      <c r="J56" s="3" t="s">
        <v>1866</v>
      </c>
      <c r="K56" s="3" t="s">
        <v>2046</v>
      </c>
      <c r="L56" s="3" t="s">
        <v>1866</v>
      </c>
      <c r="M56" s="3" t="s">
        <v>1865</v>
      </c>
      <c r="N56" s="3" t="s">
        <v>1866</v>
      </c>
      <c r="O56" s="3" t="s">
        <v>1866</v>
      </c>
      <c r="P56" t="s">
        <v>2047</v>
      </c>
      <c r="Q56" s="3" t="s">
        <v>1430</v>
      </c>
      <c r="R56" s="3">
        <v>0</v>
      </c>
      <c r="S56" s="3"/>
    </row>
    <row r="57" spans="1:19">
      <c r="A57" s="1" t="s">
        <v>1866</v>
      </c>
      <c r="B57" s="1" t="s">
        <v>2048</v>
      </c>
      <c r="C57" s="1" t="s">
        <v>1884</v>
      </c>
      <c r="D57" s="1" t="s">
        <v>1866</v>
      </c>
      <c r="E57" s="1" t="s">
        <v>1866</v>
      </c>
      <c r="F57" s="1" t="s">
        <v>1866</v>
      </c>
      <c r="G57" s="1" t="s">
        <v>1866</v>
      </c>
      <c r="H57" s="1" t="s">
        <v>1866</v>
      </c>
      <c r="I57" s="1" t="s">
        <v>1866</v>
      </c>
      <c r="J57" s="3" t="s">
        <v>1866</v>
      </c>
      <c r="K57" s="3" t="s">
        <v>1866</v>
      </c>
      <c r="L57" s="3" t="s">
        <v>1866</v>
      </c>
      <c r="M57" s="3" t="s">
        <v>1866</v>
      </c>
      <c r="N57" s="3" t="s">
        <v>1866</v>
      </c>
      <c r="O57" s="3" t="s">
        <v>1866</v>
      </c>
      <c r="P57" s="1">
        <v>3</v>
      </c>
      <c r="Q57" s="3" t="s">
        <v>1430</v>
      </c>
      <c r="R57" s="3">
        <v>0</v>
      </c>
      <c r="S57" s="3"/>
    </row>
    <row r="58" spans="1:19">
      <c r="A58" t="s">
        <v>1866</v>
      </c>
      <c r="B58" t="s">
        <v>2049</v>
      </c>
      <c r="C58" t="s">
        <v>1884</v>
      </c>
      <c r="D58" t="s">
        <v>1866</v>
      </c>
      <c r="E58" t="s">
        <v>1866</v>
      </c>
      <c r="F58" t="s">
        <v>1866</v>
      </c>
      <c r="G58" t="s">
        <v>1866</v>
      </c>
      <c r="H58" t="s">
        <v>1866</v>
      </c>
      <c r="I58" t="s">
        <v>1866</v>
      </c>
      <c r="J58" s="3" t="s">
        <v>1866</v>
      </c>
      <c r="K58" s="3" t="s">
        <v>1866</v>
      </c>
      <c r="L58" s="3" t="s">
        <v>1866</v>
      </c>
      <c r="M58" s="3" t="s">
        <v>1866</v>
      </c>
      <c r="N58" s="3" t="s">
        <v>1866</v>
      </c>
      <c r="O58" s="3" t="s">
        <v>1866</v>
      </c>
      <c r="P58" t="s">
        <v>1866</v>
      </c>
      <c r="Q58" s="3" t="s">
        <v>1430</v>
      </c>
      <c r="R58" s="3">
        <v>0</v>
      </c>
      <c r="S58" s="3"/>
    </row>
    <row r="59" spans="1:19">
      <c r="A59" s="1" t="s">
        <v>2050</v>
      </c>
      <c r="B59" s="1" t="s">
        <v>1951</v>
      </c>
      <c r="C59" s="1" t="s">
        <v>1952</v>
      </c>
      <c r="D59" s="1" t="s">
        <v>1856</v>
      </c>
      <c r="E59" s="1" t="s">
        <v>1857</v>
      </c>
      <c r="F59" s="1" t="s">
        <v>1858</v>
      </c>
      <c r="G59" s="1" t="s">
        <v>1859</v>
      </c>
      <c r="H59" s="1" t="s">
        <v>1977</v>
      </c>
      <c r="I59" s="1" t="s">
        <v>1954</v>
      </c>
      <c r="J59" s="3" t="s">
        <v>2016</v>
      </c>
      <c r="K59" s="3" t="s">
        <v>2051</v>
      </c>
      <c r="L59" s="3" t="s">
        <v>2052</v>
      </c>
      <c r="M59" s="3" t="s">
        <v>1865</v>
      </c>
      <c r="N59" s="3" t="s">
        <v>1858</v>
      </c>
      <c r="O59" s="3"/>
      <c r="P59" s="1">
        <v>4</v>
      </c>
      <c r="Q59" s="3" t="s">
        <v>202</v>
      </c>
      <c r="R59" s="3">
        <v>0</v>
      </c>
      <c r="S59" s="3"/>
    </row>
    <row r="60" spans="1:19">
      <c r="A60" t="s">
        <v>1909</v>
      </c>
      <c r="B60" t="s">
        <v>1910</v>
      </c>
      <c r="C60" t="s">
        <v>1911</v>
      </c>
      <c r="D60" t="s">
        <v>1856</v>
      </c>
      <c r="E60" t="s">
        <v>1857</v>
      </c>
      <c r="F60" t="s">
        <v>1858</v>
      </c>
      <c r="G60" t="s">
        <v>1859</v>
      </c>
      <c r="H60" t="s">
        <v>1912</v>
      </c>
      <c r="I60" t="s">
        <v>1913</v>
      </c>
      <c r="J60" s="3" t="s">
        <v>1914</v>
      </c>
      <c r="K60" s="3" t="s">
        <v>1915</v>
      </c>
      <c r="L60" s="3" t="s">
        <v>1916</v>
      </c>
      <c r="M60" s="3" t="s">
        <v>1865</v>
      </c>
      <c r="N60" s="3" t="s">
        <v>1858</v>
      </c>
      <c r="O60" s="3"/>
      <c r="P60">
        <v>4</v>
      </c>
      <c r="Q60" s="3" t="s">
        <v>202</v>
      </c>
      <c r="R60" s="3">
        <v>3</v>
      </c>
      <c r="S60" s="3"/>
    </row>
    <row r="61" spans="1:19">
      <c r="A61" s="1" t="s">
        <v>841</v>
      </c>
      <c r="B61" s="1" t="s">
        <v>1924</v>
      </c>
      <c r="C61" s="1" t="s">
        <v>1855</v>
      </c>
      <c r="D61" s="1" t="s">
        <v>1856</v>
      </c>
      <c r="E61" s="1" t="s">
        <v>1857</v>
      </c>
      <c r="F61" s="1" t="s">
        <v>1857</v>
      </c>
      <c r="G61" s="1" t="s">
        <v>1859</v>
      </c>
      <c r="H61" s="1" t="s">
        <v>1925</v>
      </c>
      <c r="I61" s="1" t="s">
        <v>1926</v>
      </c>
      <c r="J61" s="3" t="s">
        <v>2053</v>
      </c>
      <c r="K61" s="3" t="s">
        <v>2054</v>
      </c>
      <c r="L61" s="3" t="s">
        <v>1937</v>
      </c>
      <c r="M61" s="3" t="s">
        <v>1865</v>
      </c>
      <c r="N61" s="3" t="s">
        <v>1857</v>
      </c>
      <c r="O61" s="3"/>
      <c r="P61" s="1">
        <v>10</v>
      </c>
      <c r="Q61" s="3" t="s">
        <v>202</v>
      </c>
      <c r="R61" s="3">
        <v>10</v>
      </c>
      <c r="S61" s="3" t="s">
        <v>2055</v>
      </c>
    </row>
    <row r="62" spans="1:19">
      <c r="A62" t="s">
        <v>2056</v>
      </c>
      <c r="B62" t="s">
        <v>2057</v>
      </c>
      <c r="C62" t="s">
        <v>1855</v>
      </c>
      <c r="D62" t="s">
        <v>1904</v>
      </c>
      <c r="E62" t="s">
        <v>1857</v>
      </c>
      <c r="F62" t="s">
        <v>1858</v>
      </c>
      <c r="G62" t="s">
        <v>1940</v>
      </c>
      <c r="H62" t="s">
        <v>721</v>
      </c>
      <c r="I62" t="s">
        <v>2058</v>
      </c>
      <c r="J62" s="3" t="s">
        <v>2059</v>
      </c>
      <c r="K62" s="3" t="s">
        <v>2060</v>
      </c>
      <c r="L62" s="3" t="s">
        <v>2061</v>
      </c>
      <c r="M62" s="3" t="s">
        <v>1865</v>
      </c>
      <c r="N62" s="3" t="s">
        <v>1857</v>
      </c>
      <c r="O62" s="3">
        <v>15</v>
      </c>
      <c r="P62">
        <v>36</v>
      </c>
      <c r="Q62" s="3" t="s">
        <v>386</v>
      </c>
      <c r="R62" s="3">
        <v>0</v>
      </c>
      <c r="S62" s="3"/>
    </row>
    <row r="63" spans="1:19">
      <c r="A63" s="1" t="s">
        <v>1881</v>
      </c>
      <c r="B63" s="1"/>
      <c r="C63" s="1"/>
      <c r="D63" s="1"/>
      <c r="E63" s="1"/>
      <c r="F63" s="1"/>
      <c r="G63" s="1" t="s">
        <v>1859</v>
      </c>
      <c r="H63" s="1" t="s">
        <v>1276</v>
      </c>
      <c r="I63" s="1"/>
      <c r="J63" s="3"/>
      <c r="K63" s="3" t="s">
        <v>476</v>
      </c>
      <c r="L63" s="3"/>
      <c r="M63" s="3" t="s">
        <v>1865</v>
      </c>
      <c r="N63" s="3" t="s">
        <v>1858</v>
      </c>
      <c r="O63" s="3"/>
      <c r="P63" s="1">
        <v>24</v>
      </c>
      <c r="Q63" s="3" t="s">
        <v>476</v>
      </c>
      <c r="R63" s="3">
        <v>0</v>
      </c>
      <c r="S63" s="3"/>
    </row>
    <row r="64" spans="1:19">
      <c r="A64" t="s">
        <v>1880</v>
      </c>
      <c r="G64" t="s">
        <v>1859</v>
      </c>
      <c r="H64" t="s">
        <v>1276</v>
      </c>
      <c r="J64" s="3"/>
      <c r="K64" s="3" t="s">
        <v>400</v>
      </c>
      <c r="L64" s="3"/>
      <c r="M64" s="3" t="s">
        <v>1865</v>
      </c>
      <c r="N64" s="3" t="s">
        <v>1858</v>
      </c>
      <c r="O64" s="3"/>
      <c r="P64">
        <v>16</v>
      </c>
      <c r="Q64" s="3" t="s">
        <v>476</v>
      </c>
      <c r="R64" s="3">
        <v>0</v>
      </c>
      <c r="S64" s="3"/>
    </row>
    <row r="65" spans="1:19">
      <c r="A65" s="1" t="s">
        <v>1879</v>
      </c>
      <c r="B65" s="1"/>
      <c r="C65" s="1"/>
      <c r="D65" s="1"/>
      <c r="E65" s="1"/>
      <c r="F65" s="1"/>
      <c r="G65" s="1" t="s">
        <v>1859</v>
      </c>
      <c r="H65" s="1" t="s">
        <v>1276</v>
      </c>
      <c r="I65" s="1"/>
      <c r="J65" s="3"/>
      <c r="K65" s="3" t="s">
        <v>988</v>
      </c>
      <c r="L65" s="3"/>
      <c r="M65" s="3" t="s">
        <v>1865</v>
      </c>
      <c r="N65" s="3" t="s">
        <v>1858</v>
      </c>
      <c r="O65" s="3"/>
      <c r="P65" s="1">
        <v>16</v>
      </c>
      <c r="Q65" s="3" t="s">
        <v>476</v>
      </c>
      <c r="R65" s="3">
        <v>0</v>
      </c>
      <c r="S65" s="3"/>
    </row>
    <row r="66" spans="1:19">
      <c r="A66" t="s">
        <v>1971</v>
      </c>
      <c r="B66" t="s">
        <v>1972</v>
      </c>
      <c r="C66" t="s">
        <v>1952</v>
      </c>
      <c r="D66" t="s">
        <v>1856</v>
      </c>
      <c r="E66" t="s">
        <v>1857</v>
      </c>
      <c r="F66" t="s">
        <v>1858</v>
      </c>
      <c r="G66" t="s">
        <v>1859</v>
      </c>
      <c r="H66" t="s">
        <v>1953</v>
      </c>
      <c r="I66" t="s">
        <v>1974</v>
      </c>
      <c r="J66" s="3" t="s">
        <v>2062</v>
      </c>
      <c r="K66" s="3" t="s">
        <v>140</v>
      </c>
      <c r="L66" s="3" t="s">
        <v>1975</v>
      </c>
      <c r="M66" s="3" t="s">
        <v>1865</v>
      </c>
      <c r="N66" s="3" t="s">
        <v>1858</v>
      </c>
      <c r="O66" s="3"/>
      <c r="P66">
        <v>4</v>
      </c>
      <c r="Q66" s="3" t="s">
        <v>53</v>
      </c>
      <c r="R66" s="3">
        <v>0</v>
      </c>
      <c r="S66" s="3"/>
    </row>
    <row r="67" spans="1:19">
      <c r="A67" s="1" t="s">
        <v>1909</v>
      </c>
      <c r="B67" s="1" t="s">
        <v>1910</v>
      </c>
      <c r="C67" s="1" t="s">
        <v>1911</v>
      </c>
      <c r="D67" s="1" t="s">
        <v>1856</v>
      </c>
      <c r="E67" s="1" t="s">
        <v>1857</v>
      </c>
      <c r="F67" s="1" t="s">
        <v>1858</v>
      </c>
      <c r="G67" s="1" t="s">
        <v>1859</v>
      </c>
      <c r="H67" s="1" t="s">
        <v>1912</v>
      </c>
      <c r="I67" s="1" t="s">
        <v>1913</v>
      </c>
      <c r="J67" s="3" t="s">
        <v>1914</v>
      </c>
      <c r="K67" s="3" t="s">
        <v>1915</v>
      </c>
      <c r="L67" s="3" t="s">
        <v>1916</v>
      </c>
      <c r="M67" s="3" t="s">
        <v>1865</v>
      </c>
      <c r="N67" s="3" t="s">
        <v>1858</v>
      </c>
      <c r="O67" s="3"/>
      <c r="P67" s="1">
        <v>1.5</v>
      </c>
      <c r="Q67" s="3" t="s">
        <v>47</v>
      </c>
      <c r="R67" s="3">
        <v>1.5</v>
      </c>
      <c r="S67" s="3"/>
    </row>
    <row r="68" spans="1:19">
      <c r="A68" t="s">
        <v>1881</v>
      </c>
      <c r="G68" t="s">
        <v>1859</v>
      </c>
      <c r="H68" t="s">
        <v>1276</v>
      </c>
      <c r="J68" s="3"/>
      <c r="K68" s="3" t="s">
        <v>476</v>
      </c>
      <c r="L68" s="3"/>
      <c r="M68" s="3" t="s">
        <v>1865</v>
      </c>
      <c r="N68" s="3" t="s">
        <v>1858</v>
      </c>
      <c r="O68" s="3"/>
      <c r="P68">
        <v>8</v>
      </c>
      <c r="Q68" s="3" t="s">
        <v>562</v>
      </c>
      <c r="R68" s="3">
        <v>0</v>
      </c>
      <c r="S68" s="3"/>
    </row>
    <row r="69" spans="1:19">
      <c r="A69" s="1" t="s">
        <v>1880</v>
      </c>
      <c r="B69" s="1"/>
      <c r="C69" s="1"/>
      <c r="D69" s="1"/>
      <c r="E69" s="1"/>
      <c r="F69" s="1"/>
      <c r="G69" s="1" t="s">
        <v>1859</v>
      </c>
      <c r="H69" s="1" t="s">
        <v>1276</v>
      </c>
      <c r="I69" s="1"/>
      <c r="J69" s="3"/>
      <c r="K69" s="3" t="s">
        <v>400</v>
      </c>
      <c r="L69" s="3"/>
      <c r="M69" s="3" t="s">
        <v>1865</v>
      </c>
      <c r="N69" s="3" t="s">
        <v>1858</v>
      </c>
      <c r="O69" s="3"/>
      <c r="P69" s="1">
        <v>8</v>
      </c>
      <c r="Q69" s="3" t="s">
        <v>562</v>
      </c>
      <c r="R69" s="3">
        <v>0</v>
      </c>
      <c r="S69" s="3"/>
    </row>
    <row r="70" spans="1:19">
      <c r="A70" t="s">
        <v>1879</v>
      </c>
      <c r="G70" t="s">
        <v>1859</v>
      </c>
      <c r="H70" t="s">
        <v>1276</v>
      </c>
      <c r="J70" s="3"/>
      <c r="K70" s="3" t="s">
        <v>988</v>
      </c>
      <c r="L70" s="3"/>
      <c r="M70" s="3" t="s">
        <v>1865</v>
      </c>
      <c r="N70" s="3" t="s">
        <v>1858</v>
      </c>
      <c r="O70" s="3"/>
      <c r="P70">
        <v>8</v>
      </c>
      <c r="Q70" s="3" t="s">
        <v>562</v>
      </c>
      <c r="R70" s="3">
        <v>0</v>
      </c>
      <c r="S70" s="3"/>
    </row>
    <row r="71" spans="1:19">
      <c r="A71" s="1" t="s">
        <v>2063</v>
      </c>
      <c r="B71" s="1" t="s">
        <v>1931</v>
      </c>
      <c r="C71" s="1" t="s">
        <v>1855</v>
      </c>
      <c r="D71" s="1" t="s">
        <v>1856</v>
      </c>
      <c r="E71" s="1" t="s">
        <v>1858</v>
      </c>
      <c r="F71" s="1" t="s">
        <v>1858</v>
      </c>
      <c r="G71" s="1" t="s">
        <v>1859</v>
      </c>
      <c r="H71" s="1" t="s">
        <v>721</v>
      </c>
      <c r="I71" s="1" t="s">
        <v>2064</v>
      </c>
      <c r="J71" s="3" t="s">
        <v>1933</v>
      </c>
      <c r="K71" s="3" t="s">
        <v>2065</v>
      </c>
      <c r="L71" s="3" t="s">
        <v>2066</v>
      </c>
      <c r="M71" s="3" t="s">
        <v>1865</v>
      </c>
      <c r="N71" s="3" t="s">
        <v>1857</v>
      </c>
      <c r="O71" s="3">
        <v>15</v>
      </c>
      <c r="P71" s="1">
        <v>13</v>
      </c>
      <c r="Q71" s="3" t="s">
        <v>363</v>
      </c>
      <c r="R71" s="3">
        <v>13</v>
      </c>
      <c r="S71" s="3"/>
    </row>
    <row r="72" spans="1:19">
      <c r="A72" t="s">
        <v>2067</v>
      </c>
      <c r="B72" t="s">
        <v>2068</v>
      </c>
      <c r="C72" t="s">
        <v>1855</v>
      </c>
      <c r="D72" t="s">
        <v>1904</v>
      </c>
      <c r="H72" t="s">
        <v>721</v>
      </c>
      <c r="J72" s="3" t="s">
        <v>2038</v>
      </c>
      <c r="K72" s="3" t="s">
        <v>2039</v>
      </c>
      <c r="L72" s="3" t="s">
        <v>1922</v>
      </c>
      <c r="M72" s="3" t="s">
        <v>1865</v>
      </c>
      <c r="N72" s="3" t="s">
        <v>1858</v>
      </c>
      <c r="O72" s="3"/>
      <c r="P72">
        <v>2</v>
      </c>
      <c r="Q72" s="3" t="s">
        <v>240</v>
      </c>
      <c r="R72" s="3">
        <v>0</v>
      </c>
      <c r="S72" s="3"/>
    </row>
    <row r="73" spans="1:19">
      <c r="A73" s="1" t="s">
        <v>1192</v>
      </c>
      <c r="B73" s="1" t="s">
        <v>1924</v>
      </c>
      <c r="C73" s="1" t="s">
        <v>1855</v>
      </c>
      <c r="D73" s="1" t="s">
        <v>1856</v>
      </c>
      <c r="E73" s="1" t="s">
        <v>1857</v>
      </c>
      <c r="F73" s="1" t="s">
        <v>1857</v>
      </c>
      <c r="G73" s="1" t="s">
        <v>1859</v>
      </c>
      <c r="H73" s="1" t="s">
        <v>1925</v>
      </c>
      <c r="I73" s="1" t="s">
        <v>1926</v>
      </c>
      <c r="J73" s="3" t="s">
        <v>1935</v>
      </c>
      <c r="K73" s="3" t="s">
        <v>2069</v>
      </c>
      <c r="L73" s="3" t="s">
        <v>2070</v>
      </c>
      <c r="M73" s="3" t="s">
        <v>1865</v>
      </c>
      <c r="N73" s="3" t="s">
        <v>1857</v>
      </c>
      <c r="O73" s="3"/>
      <c r="P73" s="1">
        <v>21</v>
      </c>
      <c r="Q73" s="3" t="s">
        <v>240</v>
      </c>
      <c r="R73" s="3">
        <v>0</v>
      </c>
      <c r="S73" s="3"/>
    </row>
    <row r="74" spans="1:19">
      <c r="A74" t="s">
        <v>2071</v>
      </c>
      <c r="B74" t="s">
        <v>2072</v>
      </c>
      <c r="C74" t="s">
        <v>1952</v>
      </c>
      <c r="H74" t="s">
        <v>2073</v>
      </c>
      <c r="J74" s="3" t="s">
        <v>2074</v>
      </c>
      <c r="K74" s="3" t="s">
        <v>2075</v>
      </c>
      <c r="L74" s="3" t="s">
        <v>2076</v>
      </c>
      <c r="M74" s="3" t="s">
        <v>1901</v>
      </c>
      <c r="N74" s="3" t="s">
        <v>1857</v>
      </c>
      <c r="O74" s="3"/>
      <c r="P74">
        <v>1</v>
      </c>
      <c r="Q74" s="3" t="s">
        <v>240</v>
      </c>
      <c r="R74" s="3">
        <v>0</v>
      </c>
      <c r="S74" s="3"/>
    </row>
    <row r="75" spans="1:19">
      <c r="A75" s="1" t="s">
        <v>1909</v>
      </c>
      <c r="B75" s="1" t="s">
        <v>1910</v>
      </c>
      <c r="C75" s="1" t="s">
        <v>1911</v>
      </c>
      <c r="D75" s="1" t="s">
        <v>1856</v>
      </c>
      <c r="E75" s="1" t="s">
        <v>1857</v>
      </c>
      <c r="F75" s="1" t="s">
        <v>1858</v>
      </c>
      <c r="G75" s="1" t="s">
        <v>1859</v>
      </c>
      <c r="H75" s="1" t="s">
        <v>1912</v>
      </c>
      <c r="I75" s="1" t="s">
        <v>1913</v>
      </c>
      <c r="J75" s="3" t="s">
        <v>1914</v>
      </c>
      <c r="K75" s="3" t="s">
        <v>2077</v>
      </c>
      <c r="L75" s="3" t="s">
        <v>1916</v>
      </c>
      <c r="M75" s="3" t="s">
        <v>1865</v>
      </c>
      <c r="N75" s="3" t="s">
        <v>1858</v>
      </c>
      <c r="O75" s="3"/>
      <c r="P75" s="1">
        <v>3.5</v>
      </c>
      <c r="Q75" s="3" t="s">
        <v>240</v>
      </c>
      <c r="R75" s="3">
        <v>4</v>
      </c>
      <c r="S75" s="3"/>
    </row>
    <row r="76" spans="1:19">
      <c r="A76" s="3" t="s">
        <v>2078</v>
      </c>
      <c r="B76" s="3" t="s">
        <v>2079</v>
      </c>
      <c r="C76" s="3" t="s">
        <v>1855</v>
      </c>
      <c r="D76" s="3" t="s">
        <v>1904</v>
      </c>
      <c r="E76" s="3" t="s">
        <v>1857</v>
      </c>
      <c r="F76" s="3" t="s">
        <v>1858</v>
      </c>
      <c r="G76" s="3" t="s">
        <v>1859</v>
      </c>
      <c r="H76" s="3" t="s">
        <v>721</v>
      </c>
      <c r="I76" s="3" t="s">
        <v>1932</v>
      </c>
      <c r="J76" s="3" t="s">
        <v>1933</v>
      </c>
      <c r="K76" s="3" t="s">
        <v>2065</v>
      </c>
      <c r="L76" s="3" t="s">
        <v>2066</v>
      </c>
      <c r="M76" s="3" t="s">
        <v>1865</v>
      </c>
      <c r="N76" s="3" t="s">
        <v>1857</v>
      </c>
      <c r="O76" s="3">
        <v>15</v>
      </c>
      <c r="Q76" s="3" t="s">
        <v>988</v>
      </c>
      <c r="R76" s="9">
        <v>4</v>
      </c>
      <c r="S76" s="3"/>
    </row>
    <row r="77" spans="1:19">
      <c r="A77" s="3" t="s">
        <v>2080</v>
      </c>
      <c r="B77" s="3" t="s">
        <v>1951</v>
      </c>
      <c r="C77" s="3" t="s">
        <v>1952</v>
      </c>
      <c r="D77" s="3" t="s">
        <v>1856</v>
      </c>
      <c r="E77" s="3" t="s">
        <v>1857</v>
      </c>
      <c r="F77" s="3"/>
      <c r="G77" s="3" t="s">
        <v>1859</v>
      </c>
      <c r="H77" s="3" t="s">
        <v>1977</v>
      </c>
      <c r="I77" s="3" t="s">
        <v>1954</v>
      </c>
      <c r="J77" s="3" t="s">
        <v>1955</v>
      </c>
      <c r="K77" s="3" t="s">
        <v>1985</v>
      </c>
      <c r="L77" s="3" t="s">
        <v>1986</v>
      </c>
      <c r="M77" s="3" t="s">
        <v>1865</v>
      </c>
      <c r="N77" s="3" t="s">
        <v>1858</v>
      </c>
      <c r="O77" s="3"/>
      <c r="Q77" s="3" t="s">
        <v>351</v>
      </c>
      <c r="R77" s="9">
        <v>3</v>
      </c>
      <c r="S77" s="3" t="s">
        <v>2081</v>
      </c>
    </row>
    <row r="78" spans="1:19">
      <c r="A78" s="3" t="s">
        <v>2082</v>
      </c>
      <c r="B78" s="3" t="s">
        <v>1951</v>
      </c>
      <c r="C78" s="3" t="s">
        <v>1952</v>
      </c>
      <c r="D78" s="3" t="s">
        <v>1856</v>
      </c>
      <c r="E78" s="3" t="s">
        <v>1857</v>
      </c>
      <c r="F78" s="3"/>
      <c r="G78" s="3" t="s">
        <v>1859</v>
      </c>
      <c r="H78" s="3" t="s">
        <v>1977</v>
      </c>
      <c r="I78" s="3" t="s">
        <v>1954</v>
      </c>
      <c r="J78" s="3" t="s">
        <v>1955</v>
      </c>
      <c r="K78" s="3" t="s">
        <v>1985</v>
      </c>
      <c r="L78" s="3" t="s">
        <v>1986</v>
      </c>
      <c r="M78" s="3" t="s">
        <v>1865</v>
      </c>
      <c r="N78" s="3" t="s">
        <v>1858</v>
      </c>
      <c r="O78" s="3"/>
      <c r="Q78" s="3" t="s">
        <v>351</v>
      </c>
      <c r="R78" s="3">
        <v>3</v>
      </c>
      <c r="S78" s="3" t="s">
        <v>2081</v>
      </c>
    </row>
    <row r="79" spans="1:19">
      <c r="A79" s="3" t="s">
        <v>2083</v>
      </c>
      <c r="B79" s="3" t="s">
        <v>2084</v>
      </c>
      <c r="C79" s="3" t="s">
        <v>1855</v>
      </c>
      <c r="D79" s="3" t="s">
        <v>1904</v>
      </c>
      <c r="E79" s="3" t="s">
        <v>1857</v>
      </c>
      <c r="F79" s="3"/>
      <c r="G79" s="3" t="s">
        <v>1859</v>
      </c>
      <c r="H79" s="3" t="s">
        <v>2085</v>
      </c>
      <c r="I79" s="3" t="s">
        <v>2086</v>
      </c>
      <c r="J79" s="3" t="s">
        <v>2087</v>
      </c>
      <c r="K79" s="3" t="s">
        <v>2088</v>
      </c>
      <c r="L79" s="3" t="s">
        <v>2089</v>
      </c>
      <c r="M79" s="3" t="s">
        <v>1865</v>
      </c>
      <c r="N79" s="3" t="s">
        <v>1858</v>
      </c>
      <c r="O79" s="3"/>
      <c r="Q79" s="3" t="s">
        <v>351</v>
      </c>
      <c r="R79" s="3">
        <v>2</v>
      </c>
      <c r="S79" s="3" t="s">
        <v>2090</v>
      </c>
    </row>
    <row r="80" spans="1:19">
      <c r="A80" s="3" t="s">
        <v>2091</v>
      </c>
      <c r="B80" s="3" t="s">
        <v>1999</v>
      </c>
      <c r="C80" s="3" t="s">
        <v>1952</v>
      </c>
      <c r="D80" s="3" t="s">
        <v>1856</v>
      </c>
      <c r="E80" s="3" t="s">
        <v>1857</v>
      </c>
      <c r="F80" s="3" t="s">
        <v>1857</v>
      </c>
      <c r="G80" s="3" t="s">
        <v>1859</v>
      </c>
      <c r="H80" s="3" t="s">
        <v>2000</v>
      </c>
      <c r="I80" s="3" t="s">
        <v>2001</v>
      </c>
      <c r="J80" s="3" t="s">
        <v>2002</v>
      </c>
      <c r="K80" s="3" t="s">
        <v>2092</v>
      </c>
      <c r="L80" s="3" t="s">
        <v>2093</v>
      </c>
      <c r="M80" s="3" t="s">
        <v>1865</v>
      </c>
      <c r="N80" s="3" t="s">
        <v>1858</v>
      </c>
      <c r="O80" s="3"/>
      <c r="Q80" s="3" t="s">
        <v>351</v>
      </c>
      <c r="R80" s="3">
        <v>3</v>
      </c>
      <c r="S80" s="3" t="s">
        <v>2094</v>
      </c>
    </row>
    <row r="81" spans="1:19">
      <c r="A81" s="3" t="s">
        <v>2095</v>
      </c>
      <c r="B81" s="3" t="s">
        <v>1999</v>
      </c>
      <c r="C81" s="3" t="s">
        <v>1952</v>
      </c>
      <c r="D81" s="3" t="s">
        <v>1856</v>
      </c>
      <c r="E81" s="3" t="s">
        <v>1857</v>
      </c>
      <c r="F81" s="3" t="s">
        <v>1857</v>
      </c>
      <c r="G81" s="3" t="s">
        <v>1859</v>
      </c>
      <c r="H81" s="3" t="s">
        <v>2000</v>
      </c>
      <c r="I81" s="3" t="s">
        <v>2001</v>
      </c>
      <c r="J81" s="3" t="s">
        <v>2002</v>
      </c>
      <c r="K81" s="3" t="s">
        <v>2096</v>
      </c>
      <c r="L81" s="3" t="s">
        <v>2097</v>
      </c>
      <c r="M81" s="3" t="s">
        <v>1865</v>
      </c>
      <c r="N81" s="3" t="s">
        <v>1858</v>
      </c>
      <c r="O81" s="3"/>
      <c r="Q81" s="3" t="s">
        <v>351</v>
      </c>
      <c r="R81" s="3">
        <v>3</v>
      </c>
      <c r="S81" s="3" t="s">
        <v>2094</v>
      </c>
    </row>
    <row r="82" spans="1:19">
      <c r="A82" s="3" t="s">
        <v>2098</v>
      </c>
      <c r="B82" s="3" t="s">
        <v>1999</v>
      </c>
      <c r="C82" s="3" t="s">
        <v>1952</v>
      </c>
      <c r="D82" s="3" t="s">
        <v>1856</v>
      </c>
      <c r="E82" s="3" t="s">
        <v>1857</v>
      </c>
      <c r="F82" s="3" t="s">
        <v>1857</v>
      </c>
      <c r="G82" s="3" t="s">
        <v>1859</v>
      </c>
      <c r="H82" s="3" t="s">
        <v>2000</v>
      </c>
      <c r="I82" s="3" t="s">
        <v>2001</v>
      </c>
      <c r="J82" s="3" t="s">
        <v>2002</v>
      </c>
      <c r="K82" s="3" t="s">
        <v>2092</v>
      </c>
      <c r="L82" s="3" t="s">
        <v>2093</v>
      </c>
      <c r="M82" s="3" t="s">
        <v>1865</v>
      </c>
      <c r="N82" s="3" t="s">
        <v>1858</v>
      </c>
      <c r="O82" s="3"/>
      <c r="Q82" s="3" t="s">
        <v>351</v>
      </c>
      <c r="R82" s="3">
        <v>3</v>
      </c>
      <c r="S82" s="3" t="s">
        <v>2094</v>
      </c>
    </row>
    <row r="83" spans="1:19">
      <c r="A83" s="3" t="s">
        <v>2099</v>
      </c>
      <c r="B83" s="3" t="s">
        <v>2100</v>
      </c>
      <c r="C83" s="3" t="s">
        <v>1855</v>
      </c>
      <c r="D83" s="3"/>
      <c r="E83" s="3" t="s">
        <v>1857</v>
      </c>
      <c r="F83" s="3"/>
      <c r="G83" s="3"/>
      <c r="H83" s="3"/>
      <c r="I83" s="3"/>
      <c r="J83" s="3"/>
      <c r="K83" s="3" t="s">
        <v>2101</v>
      </c>
      <c r="L83" s="3"/>
      <c r="M83" s="3"/>
      <c r="N83" s="3"/>
      <c r="O83" s="3"/>
      <c r="Q83" s="3" t="s">
        <v>342</v>
      </c>
      <c r="R83" s="3">
        <v>45</v>
      </c>
      <c r="S83" s="3"/>
    </row>
    <row r="84" spans="1:19">
      <c r="A84" s="3" t="s">
        <v>2102</v>
      </c>
      <c r="B84" s="3" t="s">
        <v>2103</v>
      </c>
      <c r="C84" s="3" t="s">
        <v>1952</v>
      </c>
      <c r="D84" s="3"/>
      <c r="E84" s="3" t="s">
        <v>1857</v>
      </c>
      <c r="F84" s="3"/>
      <c r="G84" s="3"/>
      <c r="H84" s="3"/>
      <c r="I84" s="3"/>
      <c r="J84" s="3"/>
      <c r="K84" s="3"/>
      <c r="L84" s="3"/>
      <c r="M84" s="3"/>
      <c r="N84" s="3"/>
      <c r="O84" s="3"/>
      <c r="Q84" s="3" t="s">
        <v>341</v>
      </c>
      <c r="R84" s="3">
        <v>3</v>
      </c>
      <c r="S84" s="3"/>
    </row>
    <row r="85" spans="1:19">
      <c r="A85" s="3" t="s">
        <v>2102</v>
      </c>
      <c r="B85" s="3" t="s">
        <v>2103</v>
      </c>
      <c r="C85" s="3" t="s">
        <v>1952</v>
      </c>
      <c r="D85" s="3"/>
      <c r="E85" s="3"/>
      <c r="F85" s="3"/>
      <c r="G85" s="3"/>
      <c r="H85" s="3"/>
      <c r="I85" s="3"/>
      <c r="J85" s="3"/>
      <c r="K85" s="3"/>
      <c r="L85" s="3"/>
      <c r="M85" s="3"/>
      <c r="N85" s="3"/>
      <c r="O85" s="3"/>
      <c r="Q85" s="3" t="s">
        <v>140</v>
      </c>
      <c r="R85" s="3">
        <v>1.5</v>
      </c>
      <c r="S85" s="3"/>
    </row>
    <row r="86" spans="1:19">
      <c r="A86" s="3" t="s">
        <v>2102</v>
      </c>
      <c r="B86" s="3" t="s">
        <v>2103</v>
      </c>
      <c r="C86" s="3" t="s">
        <v>1952</v>
      </c>
      <c r="D86" s="3"/>
      <c r="E86" s="3"/>
      <c r="F86" s="3"/>
      <c r="G86" s="3"/>
      <c r="H86" s="3"/>
      <c r="I86" s="3"/>
      <c r="J86" s="3"/>
      <c r="K86" s="3"/>
      <c r="L86" s="3"/>
      <c r="M86" s="3"/>
      <c r="N86" s="3"/>
      <c r="O86" s="3"/>
      <c r="Q86" s="3" t="s">
        <v>345</v>
      </c>
      <c r="R86" s="3">
        <v>1.5</v>
      </c>
      <c r="S86" s="3"/>
    </row>
    <row r="87" spans="1:19">
      <c r="A87" s="3" t="s">
        <v>2104</v>
      </c>
      <c r="B87" s="3" t="s">
        <v>2105</v>
      </c>
      <c r="C87" s="3" t="s">
        <v>1855</v>
      </c>
      <c r="D87" s="3"/>
      <c r="E87" s="3"/>
      <c r="F87" s="3"/>
      <c r="G87" s="3"/>
      <c r="H87" s="3"/>
      <c r="I87" s="3"/>
      <c r="J87" s="3"/>
      <c r="K87" s="3"/>
      <c r="L87" s="3"/>
      <c r="M87" s="3"/>
      <c r="N87" s="3"/>
      <c r="O87" s="3"/>
      <c r="Q87" s="3" t="s">
        <v>359</v>
      </c>
      <c r="R87" s="3">
        <v>6</v>
      </c>
      <c r="S87" s="3"/>
    </row>
    <row r="88" spans="1:19">
      <c r="A88" s="3" t="s">
        <v>2106</v>
      </c>
      <c r="B88" s="3" t="s">
        <v>2107</v>
      </c>
      <c r="C88" s="3" t="s">
        <v>1911</v>
      </c>
      <c r="D88" s="3"/>
      <c r="E88" s="3"/>
      <c r="F88" s="3"/>
      <c r="G88" s="3"/>
      <c r="H88" s="3"/>
      <c r="I88" s="3"/>
      <c r="J88" s="3"/>
      <c r="K88" s="3"/>
      <c r="L88" s="3"/>
      <c r="M88" s="3"/>
      <c r="N88" s="3"/>
      <c r="O88" s="3"/>
      <c r="Q88" s="3" t="s">
        <v>345</v>
      </c>
      <c r="R88" s="3">
        <v>20</v>
      </c>
      <c r="S88" s="3" t="s">
        <v>2108</v>
      </c>
    </row>
    <row r="89" spans="1:19">
      <c r="A89" s="3"/>
      <c r="B89" s="3"/>
      <c r="C89" s="3"/>
      <c r="D89" s="3"/>
      <c r="E89" s="3"/>
      <c r="F89" s="3"/>
      <c r="G89" s="3"/>
      <c r="H89" s="3"/>
      <c r="I89" s="3"/>
      <c r="J89" s="3"/>
      <c r="K89" s="3"/>
      <c r="L89" s="3"/>
      <c r="M89" s="3"/>
      <c r="N89" s="3"/>
      <c r="O89" s="3"/>
      <c r="Q89" s="3"/>
      <c r="R89" s="3"/>
      <c r="S89" s="10"/>
    </row>
    <row r="90" spans="1:19">
      <c r="A90" s="3" t="s">
        <v>2109</v>
      </c>
      <c r="B90" s="3" t="s">
        <v>2110</v>
      </c>
      <c r="C90" s="3" t="s">
        <v>1952</v>
      </c>
      <c r="D90" s="3"/>
      <c r="E90" s="3"/>
      <c r="F90" s="3"/>
      <c r="G90" s="3"/>
      <c r="H90" s="3"/>
      <c r="I90" s="3"/>
      <c r="J90" s="3" t="s">
        <v>2111</v>
      </c>
      <c r="K90" s="3" t="s">
        <v>2112</v>
      </c>
      <c r="L90" s="3" t="s">
        <v>2113</v>
      </c>
      <c r="M90" s="3"/>
      <c r="N90" s="3"/>
      <c r="O90" s="3"/>
      <c r="Q90" s="3" t="s">
        <v>351</v>
      </c>
      <c r="R90" s="3" t="s">
        <v>2114</v>
      </c>
      <c r="S90" s="3" t="s">
        <v>2115</v>
      </c>
    </row>
    <row r="91" spans="1:19">
      <c r="A91" s="3" t="s">
        <v>2018</v>
      </c>
      <c r="B91" s="20" t="s">
        <v>2019</v>
      </c>
      <c r="C91" s="3" t="s">
        <v>1952</v>
      </c>
      <c r="D91" s="3" t="s">
        <v>1904</v>
      </c>
      <c r="E91" s="3" t="s">
        <v>1857</v>
      </c>
      <c r="F91" s="3" t="s">
        <v>1857</v>
      </c>
      <c r="G91" s="3" t="s">
        <v>1859</v>
      </c>
      <c r="H91" s="3" t="s">
        <v>2000</v>
      </c>
      <c r="I91" s="3" t="s">
        <v>2001</v>
      </c>
      <c r="J91" s="3" t="s">
        <v>2002</v>
      </c>
      <c r="K91" s="3" t="s">
        <v>2092</v>
      </c>
      <c r="L91" s="3" t="s">
        <v>2093</v>
      </c>
      <c r="M91" s="3" t="s">
        <v>1865</v>
      </c>
      <c r="N91" s="3" t="s">
        <v>1858</v>
      </c>
      <c r="O91" s="3"/>
      <c r="Q91" s="3" t="s">
        <v>39</v>
      </c>
      <c r="R91" s="3">
        <v>1.5</v>
      </c>
      <c r="S91" s="3" t="s">
        <v>2094</v>
      </c>
    </row>
    <row r="92" spans="1:19">
      <c r="A92" s="3"/>
      <c r="B92" s="3"/>
      <c r="C92" s="3"/>
      <c r="D92" s="3"/>
      <c r="E92" s="3"/>
      <c r="F92" s="3"/>
      <c r="G92" s="3"/>
      <c r="H92" s="3"/>
      <c r="I92" s="3"/>
      <c r="J92" s="3"/>
      <c r="K92" s="3"/>
      <c r="L92" s="3"/>
      <c r="M92" s="3"/>
      <c r="N92" s="3"/>
      <c r="O92" s="3"/>
      <c r="Q92" s="3"/>
      <c r="R92" s="3"/>
      <c r="S92" s="3"/>
    </row>
    <row r="93" spans="1:19">
      <c r="A93" s="3" t="s">
        <v>2116</v>
      </c>
      <c r="B93" s="3" t="s">
        <v>1999</v>
      </c>
      <c r="C93" s="3" t="s">
        <v>1952</v>
      </c>
      <c r="D93" s="3" t="s">
        <v>1904</v>
      </c>
      <c r="E93" s="3" t="s">
        <v>1857</v>
      </c>
      <c r="F93" s="3" t="s">
        <v>1857</v>
      </c>
      <c r="G93" s="3" t="s">
        <v>1859</v>
      </c>
      <c r="H93" s="3" t="s">
        <v>2000</v>
      </c>
      <c r="I93" s="3" t="s">
        <v>2001</v>
      </c>
      <c r="J93" s="3" t="s">
        <v>2002</v>
      </c>
      <c r="K93" s="3" t="s">
        <v>2096</v>
      </c>
      <c r="L93" s="3" t="s">
        <v>2097</v>
      </c>
      <c r="M93" s="3" t="s">
        <v>1865</v>
      </c>
      <c r="N93" s="3" t="s">
        <v>1858</v>
      </c>
      <c r="O93" s="3"/>
      <c r="Q93" s="3" t="s">
        <v>140</v>
      </c>
      <c r="R93" s="3">
        <v>1.5</v>
      </c>
      <c r="S93" s="3" t="s">
        <v>2094</v>
      </c>
    </row>
    <row r="94" spans="1:19">
      <c r="A94" s="3" t="s">
        <v>2116</v>
      </c>
      <c r="B94" s="3" t="s">
        <v>1999</v>
      </c>
      <c r="C94" s="3" t="s">
        <v>1952</v>
      </c>
      <c r="D94" s="3" t="s">
        <v>1904</v>
      </c>
      <c r="E94" s="3" t="s">
        <v>1857</v>
      </c>
      <c r="F94" s="3" t="s">
        <v>1857</v>
      </c>
      <c r="G94" s="3" t="s">
        <v>1859</v>
      </c>
      <c r="H94" s="3" t="s">
        <v>2000</v>
      </c>
      <c r="I94" s="3" t="s">
        <v>2001</v>
      </c>
      <c r="J94" s="3" t="s">
        <v>2002</v>
      </c>
      <c r="K94" s="3" t="s">
        <v>2096</v>
      </c>
      <c r="L94" s="3" t="s">
        <v>2097</v>
      </c>
      <c r="M94" s="3" t="s">
        <v>1865</v>
      </c>
      <c r="N94" s="3" t="s">
        <v>1858</v>
      </c>
      <c r="O94" s="3"/>
      <c r="Q94" s="3" t="s">
        <v>172</v>
      </c>
      <c r="R94" s="3">
        <v>3</v>
      </c>
      <c r="S94" s="3" t="s">
        <v>2094</v>
      </c>
    </row>
    <row r="95" spans="1:19">
      <c r="A95" s="3" t="s">
        <v>2116</v>
      </c>
      <c r="B95" s="3" t="s">
        <v>1999</v>
      </c>
      <c r="C95" s="3" t="s">
        <v>1952</v>
      </c>
      <c r="D95" s="3" t="s">
        <v>1904</v>
      </c>
      <c r="E95" s="3" t="s">
        <v>1857</v>
      </c>
      <c r="F95" s="3" t="s">
        <v>1857</v>
      </c>
      <c r="G95" s="3" t="s">
        <v>1859</v>
      </c>
      <c r="H95" s="3" t="s">
        <v>2000</v>
      </c>
      <c r="I95" s="3" t="s">
        <v>2001</v>
      </c>
      <c r="J95" s="3" t="s">
        <v>2002</v>
      </c>
      <c r="K95" s="3" t="s">
        <v>2096</v>
      </c>
      <c r="L95" s="3" t="s">
        <v>2097</v>
      </c>
      <c r="M95" s="3" t="s">
        <v>1865</v>
      </c>
      <c r="N95" s="3" t="s">
        <v>1858</v>
      </c>
      <c r="O95" s="3"/>
      <c r="Q95" s="3" t="s">
        <v>476</v>
      </c>
      <c r="R95" s="3">
        <v>1.5</v>
      </c>
      <c r="S95" s="3" t="s">
        <v>2094</v>
      </c>
    </row>
    <row r="96" spans="1:19">
      <c r="A96" s="3" t="s">
        <v>2116</v>
      </c>
      <c r="B96" s="3" t="s">
        <v>1999</v>
      </c>
      <c r="C96" s="3" t="s">
        <v>1952</v>
      </c>
      <c r="D96" s="3" t="s">
        <v>1904</v>
      </c>
      <c r="E96" s="3" t="s">
        <v>1857</v>
      </c>
      <c r="F96" s="3" t="s">
        <v>1857</v>
      </c>
      <c r="G96" s="3" t="s">
        <v>1859</v>
      </c>
      <c r="H96" s="3" t="s">
        <v>2000</v>
      </c>
      <c r="I96" s="3" t="s">
        <v>2001</v>
      </c>
      <c r="J96" s="3" t="s">
        <v>2002</v>
      </c>
      <c r="K96" s="3" t="s">
        <v>2096</v>
      </c>
      <c r="L96" s="3" t="s">
        <v>2097</v>
      </c>
      <c r="M96" s="3" t="s">
        <v>1865</v>
      </c>
      <c r="N96" s="3" t="s">
        <v>1858</v>
      </c>
      <c r="O96" s="3"/>
      <c r="Q96" s="3" t="s">
        <v>879</v>
      </c>
      <c r="R96" s="3">
        <v>1.5</v>
      </c>
      <c r="S96" s="3" t="s">
        <v>2094</v>
      </c>
    </row>
    <row r="97" spans="1:19">
      <c r="A97" s="20" t="s">
        <v>1950</v>
      </c>
      <c r="B97" s="20" t="s">
        <v>1951</v>
      </c>
      <c r="C97" s="20" t="s">
        <v>1952</v>
      </c>
      <c r="D97" s="20" t="s">
        <v>1856</v>
      </c>
      <c r="E97" s="20" t="s">
        <v>1857</v>
      </c>
      <c r="F97" s="20" t="s">
        <v>1858</v>
      </c>
      <c r="G97" s="20" t="s">
        <v>1859</v>
      </c>
      <c r="H97" s="20" t="s">
        <v>1953</v>
      </c>
      <c r="I97" s="20" t="s">
        <v>1954</v>
      </c>
      <c r="J97" s="3" t="s">
        <v>1955</v>
      </c>
      <c r="K97" s="3" t="s">
        <v>1956</v>
      </c>
      <c r="L97" s="3" t="s">
        <v>1957</v>
      </c>
      <c r="M97" s="3" t="s">
        <v>1865</v>
      </c>
      <c r="N97" s="3" t="s">
        <v>1858</v>
      </c>
      <c r="O97" s="3"/>
      <c r="Q97" s="3" t="s">
        <v>140</v>
      </c>
      <c r="R97" s="3">
        <v>9</v>
      </c>
      <c r="S97" s="3" t="s">
        <v>2117</v>
      </c>
    </row>
    <row r="98" spans="1:19">
      <c r="A98" s="20" t="s">
        <v>1950</v>
      </c>
      <c r="B98" s="20" t="s">
        <v>1951</v>
      </c>
      <c r="C98" s="20" t="s">
        <v>1952</v>
      </c>
      <c r="D98" s="20" t="s">
        <v>1856</v>
      </c>
      <c r="E98" s="20" t="s">
        <v>1857</v>
      </c>
      <c r="F98" s="20" t="s">
        <v>1858</v>
      </c>
      <c r="G98" s="20" t="s">
        <v>1859</v>
      </c>
      <c r="H98" s="20" t="s">
        <v>1953</v>
      </c>
      <c r="I98" s="20" t="s">
        <v>1954</v>
      </c>
      <c r="J98" s="3" t="s">
        <v>1955</v>
      </c>
      <c r="K98" s="3" t="s">
        <v>1956</v>
      </c>
      <c r="L98" s="3" t="s">
        <v>1957</v>
      </c>
      <c r="M98" s="3" t="s">
        <v>1865</v>
      </c>
      <c r="N98" s="3" t="s">
        <v>1858</v>
      </c>
      <c r="O98" s="3"/>
      <c r="Q98" s="3" t="s">
        <v>31</v>
      </c>
      <c r="R98" s="3">
        <v>6</v>
      </c>
      <c r="S98" s="3" t="s">
        <v>2118</v>
      </c>
    </row>
    <row r="99" spans="1:19">
      <c r="A99" s="20" t="s">
        <v>1950</v>
      </c>
      <c r="B99" s="20" t="s">
        <v>1951</v>
      </c>
      <c r="C99" s="20" t="s">
        <v>1952</v>
      </c>
      <c r="D99" s="20" t="s">
        <v>1856</v>
      </c>
      <c r="E99" s="20" t="s">
        <v>1857</v>
      </c>
      <c r="F99" s="20" t="s">
        <v>1858</v>
      </c>
      <c r="G99" s="20" t="s">
        <v>1859</v>
      </c>
      <c r="H99" s="20" t="s">
        <v>1953</v>
      </c>
      <c r="I99" s="20" t="s">
        <v>1954</v>
      </c>
      <c r="J99" s="3" t="s">
        <v>1955</v>
      </c>
      <c r="K99" s="3" t="s">
        <v>1956</v>
      </c>
      <c r="L99" s="3" t="s">
        <v>1957</v>
      </c>
      <c r="M99" s="3" t="s">
        <v>1865</v>
      </c>
      <c r="N99" s="3" t="s">
        <v>1858</v>
      </c>
      <c r="O99" s="3"/>
      <c r="Q99" s="3" t="s">
        <v>122</v>
      </c>
      <c r="R99" s="3">
        <v>9</v>
      </c>
      <c r="S99" s="3" t="s">
        <v>2119</v>
      </c>
    </row>
    <row r="100" spans="1:19" ht="24.75" customHeight="1">
      <c r="A100" s="33" t="s">
        <v>2120</v>
      </c>
      <c r="B100" s="33" t="s">
        <v>2121</v>
      </c>
      <c r="C100" s="33" t="s">
        <v>1855</v>
      </c>
      <c r="D100" s="33" t="s">
        <v>1856</v>
      </c>
      <c r="E100" s="33" t="s">
        <v>1858</v>
      </c>
      <c r="F100" s="33"/>
      <c r="G100" s="33"/>
      <c r="H100" s="33" t="s">
        <v>1276</v>
      </c>
      <c r="I100" s="33"/>
      <c r="J100" s="33"/>
      <c r="K100" s="33" t="s">
        <v>398</v>
      </c>
      <c r="L100" s="33" t="s">
        <v>2122</v>
      </c>
      <c r="M100" s="33" t="s">
        <v>1901</v>
      </c>
      <c r="N100" s="34" t="s">
        <v>1857</v>
      </c>
      <c r="O100" s="30"/>
      <c r="P100" s="31">
        <v>56</v>
      </c>
      <c r="Q100" s="29" t="s">
        <v>398</v>
      </c>
      <c r="R100" s="29">
        <v>56</v>
      </c>
      <c r="S100" s="28" t="s">
        <v>2123</v>
      </c>
    </row>
    <row r="101" spans="1:19" ht="20.25" customHeight="1">
      <c r="A101" s="33" t="s">
        <v>2124</v>
      </c>
      <c r="B101" s="33" t="s">
        <v>2125</v>
      </c>
      <c r="C101" s="33" t="s">
        <v>1855</v>
      </c>
      <c r="D101" s="33"/>
      <c r="E101" s="33"/>
      <c r="F101" s="33"/>
      <c r="G101" s="33"/>
      <c r="H101" s="33" t="s">
        <v>1276</v>
      </c>
      <c r="I101" s="33"/>
      <c r="J101" s="33"/>
      <c r="K101" s="33" t="s">
        <v>2126</v>
      </c>
      <c r="L101" s="33"/>
      <c r="M101" s="33" t="s">
        <v>1865</v>
      </c>
      <c r="N101" s="34"/>
      <c r="O101" s="3"/>
      <c r="Q101" s="3" t="s">
        <v>186</v>
      </c>
      <c r="R101" s="13"/>
      <c r="S101" s="26" t="s">
        <v>2127</v>
      </c>
    </row>
    <row r="102" spans="1:19">
      <c r="A102" s="20" t="s">
        <v>2128</v>
      </c>
      <c r="B102" s="20"/>
      <c r="C102" s="20"/>
      <c r="D102" s="20"/>
      <c r="E102" s="20"/>
      <c r="F102" s="20"/>
      <c r="G102" s="20"/>
      <c r="H102" s="20"/>
      <c r="I102" s="20"/>
      <c r="J102" s="3"/>
      <c r="K102" s="3"/>
      <c r="L102" s="3"/>
      <c r="M102" s="3"/>
      <c r="N102" s="3"/>
      <c r="O102" s="3"/>
      <c r="Q102" s="3" t="s">
        <v>186</v>
      </c>
      <c r="R102" s="13"/>
      <c r="S102" s="26" t="s">
        <v>2129</v>
      </c>
    </row>
    <row r="103" spans="1:19">
      <c r="A103" s="25" t="s">
        <v>1988</v>
      </c>
      <c r="B103" s="25" t="s">
        <v>1989</v>
      </c>
      <c r="C103" s="25" t="s">
        <v>1952</v>
      </c>
      <c r="D103" s="25" t="s">
        <v>1904</v>
      </c>
      <c r="E103" s="25" t="s">
        <v>1857</v>
      </c>
      <c r="F103" s="25"/>
      <c r="G103" s="25" t="s">
        <v>1859</v>
      </c>
      <c r="H103" s="25" t="s">
        <v>1476</v>
      </c>
      <c r="I103" s="25" t="s">
        <v>1970</v>
      </c>
      <c r="J103" s="3" t="s">
        <v>1990</v>
      </c>
      <c r="K103" s="3" t="s">
        <v>1991</v>
      </c>
      <c r="L103" s="3" t="s">
        <v>1992</v>
      </c>
      <c r="M103" s="3" t="s">
        <v>1865</v>
      </c>
      <c r="N103" s="3" t="s">
        <v>1858</v>
      </c>
      <c r="O103" s="3"/>
      <c r="Q103" s="3" t="s">
        <v>140</v>
      </c>
      <c r="R103" s="13">
        <v>6</v>
      </c>
      <c r="S103" s="27"/>
    </row>
    <row r="104" spans="1:19">
      <c r="A104" s="3"/>
      <c r="B104" s="3"/>
      <c r="C104" s="3"/>
      <c r="D104" s="3"/>
      <c r="E104" s="3"/>
      <c r="F104" s="3"/>
      <c r="G104" s="3"/>
      <c r="H104" s="3"/>
      <c r="I104" s="3"/>
      <c r="J104" s="3"/>
      <c r="K104" s="3"/>
      <c r="L104" s="3"/>
      <c r="M104" s="3"/>
      <c r="N104" s="3"/>
      <c r="O104" s="3"/>
      <c r="Q104" s="3"/>
      <c r="R104" s="13"/>
      <c r="S104" s="26"/>
    </row>
    <row r="105" spans="1:19">
      <c r="A105" s="3" t="s">
        <v>2102</v>
      </c>
      <c r="B105" s="3" t="s">
        <v>2103</v>
      </c>
      <c r="C105" s="3" t="s">
        <v>1952</v>
      </c>
      <c r="D105" s="3"/>
      <c r="E105" s="3"/>
      <c r="F105" s="3"/>
      <c r="G105" s="3"/>
      <c r="H105" s="3"/>
      <c r="I105" s="3"/>
      <c r="J105" s="3"/>
      <c r="K105" s="3"/>
      <c r="L105" s="3"/>
      <c r="M105" s="3"/>
      <c r="N105" s="3"/>
      <c r="O105" s="3"/>
      <c r="Q105" s="3" t="s">
        <v>46</v>
      </c>
      <c r="R105" s="13">
        <v>1.5</v>
      </c>
      <c r="S105" s="16"/>
    </row>
    <row r="106" spans="1:19">
      <c r="A106" s="3" t="s">
        <v>2102</v>
      </c>
      <c r="B106" s="3" t="s">
        <v>2103</v>
      </c>
      <c r="C106" s="3" t="s">
        <v>1952</v>
      </c>
      <c r="D106" s="3"/>
      <c r="E106" s="3"/>
      <c r="F106" s="3"/>
      <c r="G106" s="3"/>
      <c r="H106" s="3"/>
      <c r="I106" s="3"/>
      <c r="J106" s="3"/>
      <c r="K106" s="3"/>
      <c r="L106" s="3"/>
      <c r="M106" s="3"/>
      <c r="N106" s="3"/>
      <c r="O106" s="3"/>
      <c r="Q106" s="3" t="s">
        <v>39</v>
      </c>
      <c r="R106" s="3">
        <v>6</v>
      </c>
      <c r="S106" s="14"/>
    </row>
    <row r="107" spans="1:19">
      <c r="A107" s="3" t="s">
        <v>2102</v>
      </c>
      <c r="B107" s="3" t="s">
        <v>2103</v>
      </c>
      <c r="C107" s="3" t="s">
        <v>1952</v>
      </c>
      <c r="D107" s="3"/>
      <c r="E107" s="3"/>
      <c r="F107" s="3"/>
      <c r="G107" s="3"/>
      <c r="H107" s="3"/>
      <c r="I107" s="3"/>
      <c r="J107" s="3"/>
      <c r="K107" s="3"/>
      <c r="L107" s="3"/>
      <c r="M107" s="3"/>
      <c r="N107" s="3"/>
      <c r="O107" s="3"/>
      <c r="Q107" s="3" t="s">
        <v>591</v>
      </c>
      <c r="R107" s="3">
        <v>1.5</v>
      </c>
      <c r="S107" s="3"/>
    </row>
    <row r="108" spans="1:19">
      <c r="A108" s="3" t="s">
        <v>2102</v>
      </c>
      <c r="B108" s="3" t="s">
        <v>2103</v>
      </c>
      <c r="C108" s="3" t="s">
        <v>1952</v>
      </c>
      <c r="D108" s="3"/>
      <c r="E108" s="3"/>
      <c r="F108" s="3"/>
      <c r="G108" s="3"/>
      <c r="H108" s="3"/>
      <c r="I108" s="3"/>
      <c r="J108" s="3"/>
      <c r="K108" s="3"/>
      <c r="L108" s="3"/>
      <c r="M108" s="3"/>
      <c r="N108" s="3"/>
      <c r="O108" s="3"/>
      <c r="Q108" s="3" t="s">
        <v>761</v>
      </c>
      <c r="R108" s="3">
        <v>1.5</v>
      </c>
      <c r="S108" s="3"/>
    </row>
    <row r="109" spans="1:19">
      <c r="A109" s="3" t="s">
        <v>2102</v>
      </c>
      <c r="B109" s="3" t="s">
        <v>2103</v>
      </c>
      <c r="C109" s="3" t="s">
        <v>1952</v>
      </c>
      <c r="D109" s="3"/>
      <c r="E109" s="3"/>
      <c r="F109" s="3"/>
      <c r="G109" s="3"/>
      <c r="H109" s="3"/>
      <c r="I109" s="3"/>
      <c r="J109" s="3"/>
      <c r="K109" s="3"/>
      <c r="L109" s="3"/>
      <c r="M109" s="3"/>
      <c r="N109" s="3"/>
      <c r="O109" s="3"/>
      <c r="Q109" s="3" t="s">
        <v>40</v>
      </c>
      <c r="R109" s="3">
        <v>6</v>
      </c>
      <c r="S109" s="3"/>
    </row>
    <row r="110" spans="1:19">
      <c r="A110" s="3"/>
      <c r="B110" s="3"/>
      <c r="C110" s="3"/>
      <c r="D110" s="3"/>
      <c r="E110" s="3"/>
      <c r="F110" s="3"/>
      <c r="G110" s="3"/>
      <c r="H110" s="3"/>
      <c r="I110" s="3"/>
      <c r="J110" s="3"/>
      <c r="K110" s="3"/>
      <c r="L110" s="3"/>
      <c r="M110" s="3"/>
      <c r="N110" s="3"/>
      <c r="O110" s="3"/>
      <c r="Q110" s="3"/>
      <c r="R110" s="3"/>
      <c r="S110" s="3"/>
    </row>
    <row r="111" spans="1:19">
      <c r="A111" s="3" t="s">
        <v>2130</v>
      </c>
      <c r="B111" s="3"/>
      <c r="C111" s="3"/>
      <c r="D111" s="3"/>
      <c r="E111" s="3"/>
      <c r="F111" s="3"/>
      <c r="G111" s="3"/>
      <c r="H111" s="3"/>
      <c r="I111" s="3"/>
      <c r="J111" s="3"/>
      <c r="K111" s="3"/>
      <c r="L111" s="3"/>
      <c r="M111" s="3"/>
      <c r="N111" s="3"/>
      <c r="O111" s="3"/>
      <c r="Q111" s="3" t="s">
        <v>2131</v>
      </c>
      <c r="R111" s="3">
        <v>30</v>
      </c>
      <c r="S111" s="3" t="s">
        <v>2132</v>
      </c>
    </row>
    <row r="112" spans="1:19">
      <c r="A112" s="25" t="s">
        <v>2133</v>
      </c>
      <c r="B112" s="3"/>
      <c r="C112" s="3"/>
      <c r="D112" s="3"/>
      <c r="E112" s="3"/>
      <c r="F112" s="3"/>
      <c r="G112" s="3"/>
      <c r="H112" s="3"/>
      <c r="I112" s="3"/>
      <c r="J112" s="3"/>
      <c r="K112" s="3"/>
      <c r="L112" s="3"/>
      <c r="M112" s="3"/>
      <c r="N112" s="3"/>
      <c r="O112" s="3"/>
      <c r="Q112" s="3" t="s">
        <v>2131</v>
      </c>
      <c r="R112" s="3">
        <v>15</v>
      </c>
      <c r="S112" s="25" t="s">
        <v>2134</v>
      </c>
    </row>
    <row r="113" spans="1:19">
      <c r="A113" s="3"/>
      <c r="B113" s="3"/>
      <c r="C113" s="3"/>
      <c r="D113" s="3"/>
      <c r="E113" s="3"/>
      <c r="F113" s="3"/>
      <c r="G113" s="3"/>
      <c r="H113" s="3"/>
      <c r="I113" s="3"/>
      <c r="J113" s="3"/>
      <c r="K113" s="3"/>
      <c r="L113" s="3"/>
      <c r="M113" s="3"/>
      <c r="N113" s="3"/>
      <c r="O113" s="3"/>
      <c r="Q113" s="3"/>
      <c r="R113" s="3"/>
      <c r="S113" s="25"/>
    </row>
    <row r="114" spans="1:19">
      <c r="A114" s="25" t="s">
        <v>2135</v>
      </c>
      <c r="B114" s="3"/>
      <c r="C114" s="3"/>
      <c r="D114" s="3"/>
      <c r="E114" s="3"/>
      <c r="F114" s="3"/>
      <c r="G114" s="3"/>
      <c r="H114" s="3"/>
      <c r="I114" s="3"/>
      <c r="J114" s="3"/>
      <c r="K114" s="3"/>
      <c r="L114" s="3"/>
      <c r="M114" s="3"/>
      <c r="N114" s="3"/>
      <c r="O114" s="3"/>
      <c r="Q114" s="3" t="s">
        <v>625</v>
      </c>
      <c r="R114" s="3">
        <v>56</v>
      </c>
      <c r="S114" s="3" t="s">
        <v>2136</v>
      </c>
    </row>
    <row r="115" spans="1:19">
      <c r="A115" s="3"/>
      <c r="B115" s="3"/>
      <c r="C115" s="3"/>
      <c r="D115" s="3"/>
      <c r="E115" s="3"/>
      <c r="F115" s="3"/>
      <c r="G115" s="3"/>
      <c r="H115" s="3"/>
      <c r="I115" s="3"/>
      <c r="J115" s="3"/>
      <c r="K115" s="3"/>
      <c r="L115" s="3"/>
      <c r="M115" s="3"/>
      <c r="N115" s="3"/>
      <c r="O115" s="3"/>
      <c r="Q115" s="3"/>
      <c r="R115" s="3"/>
      <c r="S115" s="3"/>
    </row>
  </sheetData>
  <sheetProtection sheet="1" formatCells="0" formatColumns="0" formatRows="0" sort="0" autoFilter="0"/>
  <autoFilter ref="A1:S109" xr:uid="{00000000-0009-0000-0000-000005000000}"/>
  <dataValidations count="5">
    <dataValidation type="list" showInputMessage="1" showErrorMessage="1" sqref="C2:C115" xr:uid="{00000000-0002-0000-0500-000001000000}">
      <formula1>"1º ciclo,2º ciclo,3º ciclo,Não conferente de grau"</formula1>
    </dataValidation>
    <dataValidation type="list" showInputMessage="1" showErrorMessage="1" sqref="D2:D115" xr:uid="{00000000-0002-0000-0500-000002000000}">
      <formula1>"1º,2º,extra-semestre"</formula1>
    </dataValidation>
    <dataValidation type="list" showInputMessage="1" showErrorMessage="1" sqref="N2:N115 E2:F115" xr:uid="{00000000-0002-0000-0500-000003000000}">
      <formula1>"Sim,Não"</formula1>
    </dataValidation>
    <dataValidation type="list" showInputMessage="1" showErrorMessage="1" sqref="G2:G115" xr:uid="{00000000-0002-0000-0500-000005000000}">
      <formula1>"Todos os anos,Não regular"</formula1>
    </dataValidation>
    <dataValidation type="list" showInputMessage="1" showErrorMessage="1" sqref="M2:M115" xr:uid="{00000000-0002-0000-0500-000006000000}">
      <formula1>"obrigatória,optativa"</formula1>
    </dataValidation>
  </dataValidations>
  <pageMargins left="0.75" right="0.75" top="1" bottom="1" header="0.5" footer="0.5"/>
  <legacyDrawing r:id="rId1"/>
  <extLst>
    <ext xmlns:x14="http://schemas.microsoft.com/office/spreadsheetml/2009/9/main" uri="{CCE6A557-97BC-4b89-ADB6-D9C93CAAB3DF}">
      <x14:dataValidations xmlns:xm="http://schemas.microsoft.com/office/excel/2006/main" count="1">
        <x14:dataValidation type="list" showInputMessage="1" showErrorMessage="1" xr:uid="{00000000-0002-0000-0500-000000000000}">
          <x14:formula1>
            <xm:f>RH!$B$4:$B$320</xm:f>
          </x14:formula1>
          <xm:sqref>Q2:Q113 Q115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30"/>
  <sheetViews>
    <sheetView workbookViewId="0">
      <pane ySplit="1" topLeftCell="A2" activePane="bottomLeft" state="frozen"/>
      <selection pane="bottomLeft" activeCell="D36" sqref="D36"/>
    </sheetView>
  </sheetViews>
  <sheetFormatPr defaultRowHeight="15"/>
  <cols>
    <col min="1" max="1" width="7" customWidth="1"/>
    <col min="2" max="2" width="9" customWidth="1"/>
    <col min="3" max="5" width="30" customWidth="1"/>
    <col min="6" max="6" width="10" customWidth="1"/>
  </cols>
  <sheetData>
    <row r="1" spans="1:6">
      <c r="A1" s="1" t="s">
        <v>2137</v>
      </c>
      <c r="B1" s="1" t="s">
        <v>2138</v>
      </c>
      <c r="C1" s="1" t="s">
        <v>2139</v>
      </c>
      <c r="D1" s="1" t="s">
        <v>1268</v>
      </c>
      <c r="E1" s="1" t="s">
        <v>2140</v>
      </c>
      <c r="F1" s="1" t="s">
        <v>2141</v>
      </c>
    </row>
    <row r="2" spans="1:6">
      <c r="A2" t="s">
        <v>2142</v>
      </c>
      <c r="B2" t="s">
        <v>34</v>
      </c>
      <c r="C2" t="s">
        <v>2143</v>
      </c>
      <c r="E2" t="s">
        <v>1295</v>
      </c>
      <c r="F2" t="s">
        <v>1295</v>
      </c>
    </row>
    <row r="3" spans="1:6">
      <c r="A3" s="1" t="s">
        <v>2144</v>
      </c>
      <c r="B3" s="1" t="s">
        <v>34</v>
      </c>
      <c r="C3" s="1" t="s">
        <v>2145</v>
      </c>
      <c r="D3" s="1"/>
      <c r="E3" s="1" t="s">
        <v>1321</v>
      </c>
      <c r="F3" s="1" t="s">
        <v>1321</v>
      </c>
    </row>
    <row r="4" spans="1:6">
      <c r="A4" t="s">
        <v>2146</v>
      </c>
      <c r="B4" t="s">
        <v>34</v>
      </c>
      <c r="C4" t="s">
        <v>2147</v>
      </c>
      <c r="E4" t="s">
        <v>1284</v>
      </c>
      <c r="F4" t="s">
        <v>1284</v>
      </c>
    </row>
    <row r="5" spans="1:6">
      <c r="A5" s="1" t="s">
        <v>2148</v>
      </c>
      <c r="B5" s="1" t="s">
        <v>34</v>
      </c>
      <c r="C5" s="1" t="s">
        <v>2149</v>
      </c>
      <c r="D5" s="1"/>
      <c r="E5" s="1" t="s">
        <v>1301</v>
      </c>
      <c r="F5" s="1" t="s">
        <v>1301</v>
      </c>
    </row>
    <row r="6" spans="1:6">
      <c r="A6" t="s">
        <v>2150</v>
      </c>
      <c r="B6" t="s">
        <v>34</v>
      </c>
      <c r="C6" t="s">
        <v>2151</v>
      </c>
      <c r="E6" t="s">
        <v>1297</v>
      </c>
      <c r="F6" t="s">
        <v>1297</v>
      </c>
    </row>
    <row r="7" spans="1:6">
      <c r="A7" s="1" t="s">
        <v>2152</v>
      </c>
      <c r="B7" s="1" t="s">
        <v>34</v>
      </c>
      <c r="C7" s="1" t="s">
        <v>2153</v>
      </c>
      <c r="D7" s="1"/>
      <c r="E7" s="1" t="s">
        <v>1325</v>
      </c>
      <c r="F7" s="1" t="s">
        <v>1325</v>
      </c>
    </row>
    <row r="8" spans="1:6">
      <c r="A8" t="s">
        <v>2154</v>
      </c>
      <c r="B8" t="s">
        <v>34</v>
      </c>
      <c r="C8" t="s">
        <v>2155</v>
      </c>
      <c r="E8" t="s">
        <v>1283</v>
      </c>
      <c r="F8" t="s">
        <v>1283</v>
      </c>
    </row>
    <row r="9" spans="1:6">
      <c r="A9" s="1" t="s">
        <v>2156</v>
      </c>
      <c r="B9" s="1" t="s">
        <v>16</v>
      </c>
      <c r="C9" s="1" t="s">
        <v>2143</v>
      </c>
      <c r="D9" s="1"/>
      <c r="E9" s="1" t="s">
        <v>1341</v>
      </c>
      <c r="F9" s="1" t="s">
        <v>1341</v>
      </c>
    </row>
    <row r="10" spans="1:6">
      <c r="A10" t="s">
        <v>2157</v>
      </c>
      <c r="B10" t="s">
        <v>16</v>
      </c>
      <c r="C10" t="s">
        <v>2158</v>
      </c>
      <c r="E10" t="s">
        <v>1303</v>
      </c>
      <c r="F10" t="s">
        <v>1303</v>
      </c>
    </row>
    <row r="11" spans="1:6">
      <c r="A11" s="1" t="s">
        <v>2159</v>
      </c>
      <c r="B11" s="1" t="s">
        <v>16</v>
      </c>
      <c r="C11" s="1" t="s">
        <v>2160</v>
      </c>
      <c r="D11" s="1"/>
      <c r="E11" s="1" t="s">
        <v>1292</v>
      </c>
      <c r="F11" s="1" t="s">
        <v>1292</v>
      </c>
    </row>
    <row r="12" spans="1:6">
      <c r="A12" t="s">
        <v>2161</v>
      </c>
      <c r="B12" t="s">
        <v>16</v>
      </c>
      <c r="C12" t="s">
        <v>2147</v>
      </c>
      <c r="E12" t="s">
        <v>1278</v>
      </c>
      <c r="F12" t="s">
        <v>1278</v>
      </c>
    </row>
    <row r="13" spans="1:6">
      <c r="A13" s="1" t="s">
        <v>2162</v>
      </c>
      <c r="B13" s="1" t="s">
        <v>16</v>
      </c>
      <c r="C13" s="1" t="s">
        <v>2149</v>
      </c>
      <c r="D13" s="1"/>
      <c r="E13" s="1" t="s">
        <v>1293</v>
      </c>
      <c r="F13" s="1" t="s">
        <v>1293</v>
      </c>
    </row>
    <row r="14" spans="1:6">
      <c r="A14" t="s">
        <v>2163</v>
      </c>
      <c r="B14" t="s">
        <v>16</v>
      </c>
      <c r="C14" t="s">
        <v>2164</v>
      </c>
      <c r="E14" t="s">
        <v>1337</v>
      </c>
      <c r="F14" t="s">
        <v>1337</v>
      </c>
    </row>
    <row r="15" spans="1:6">
      <c r="A15" s="1" t="s">
        <v>2165</v>
      </c>
      <c r="B15" s="1" t="s">
        <v>16</v>
      </c>
      <c r="C15" s="1" t="s">
        <v>2151</v>
      </c>
      <c r="D15" s="1"/>
      <c r="E15" s="1" t="s">
        <v>1312</v>
      </c>
      <c r="F15" s="1" t="s">
        <v>1312</v>
      </c>
    </row>
    <row r="16" spans="1:6">
      <c r="A16" t="s">
        <v>2166</v>
      </c>
      <c r="B16" t="s">
        <v>16</v>
      </c>
      <c r="C16" t="s">
        <v>2153</v>
      </c>
      <c r="E16" t="s">
        <v>1352</v>
      </c>
      <c r="F16" t="s">
        <v>1352</v>
      </c>
    </row>
    <row r="17" spans="1:6">
      <c r="A17" s="1" t="s">
        <v>2167</v>
      </c>
      <c r="B17" s="1" t="s">
        <v>16</v>
      </c>
      <c r="C17" s="1" t="s">
        <v>2168</v>
      </c>
      <c r="D17" s="1"/>
      <c r="E17" s="1" t="s">
        <v>1333</v>
      </c>
      <c r="F17" s="1" t="s">
        <v>1333</v>
      </c>
    </row>
    <row r="18" spans="1:6">
      <c r="A18" t="s">
        <v>2169</v>
      </c>
      <c r="B18" t="s">
        <v>16</v>
      </c>
      <c r="C18" t="s">
        <v>2170</v>
      </c>
      <c r="E18" t="s">
        <v>1274</v>
      </c>
      <c r="F18" t="s">
        <v>1274</v>
      </c>
    </row>
    <row r="19" spans="1:6">
      <c r="A19" s="1" t="s">
        <v>2171</v>
      </c>
      <c r="B19" s="1" t="s">
        <v>16</v>
      </c>
      <c r="C19" s="1" t="s">
        <v>551</v>
      </c>
      <c r="D19" s="1"/>
      <c r="E19" s="1" t="s">
        <v>1298</v>
      </c>
      <c r="F19" s="1" t="s">
        <v>1298</v>
      </c>
    </row>
    <row r="20" spans="1:6">
      <c r="A20" t="s">
        <v>2172</v>
      </c>
      <c r="B20" t="s">
        <v>16</v>
      </c>
      <c r="C20" t="s">
        <v>2173</v>
      </c>
      <c r="D20" t="s">
        <v>2174</v>
      </c>
      <c r="E20" t="s">
        <v>2175</v>
      </c>
      <c r="F20" t="s">
        <v>1288</v>
      </c>
    </row>
    <row r="21" spans="1:6">
      <c r="A21" s="1" t="s">
        <v>2176</v>
      </c>
      <c r="B21" s="1" t="s">
        <v>16</v>
      </c>
      <c r="C21" s="1" t="s">
        <v>2177</v>
      </c>
      <c r="D21" s="1" t="s">
        <v>2174</v>
      </c>
      <c r="E21" s="1" t="s">
        <v>1309</v>
      </c>
      <c r="F21" s="1" t="s">
        <v>1309</v>
      </c>
    </row>
    <row r="22" spans="1:6">
      <c r="A22" t="s">
        <v>2178</v>
      </c>
      <c r="B22" t="s">
        <v>8</v>
      </c>
      <c r="C22" t="s">
        <v>2179</v>
      </c>
      <c r="F22" t="s">
        <v>2180</v>
      </c>
    </row>
    <row r="23" spans="1:6">
      <c r="A23" s="1" t="s">
        <v>2181</v>
      </c>
      <c r="B23" s="1" t="s">
        <v>8</v>
      </c>
      <c r="C23" s="1" t="s">
        <v>2182</v>
      </c>
      <c r="D23" s="1"/>
      <c r="E23" s="1" t="s">
        <v>2183</v>
      </c>
      <c r="F23" s="1" t="s">
        <v>1448</v>
      </c>
    </row>
    <row r="24" spans="1:6">
      <c r="A24" t="s">
        <v>2184</v>
      </c>
      <c r="B24" t="s">
        <v>8</v>
      </c>
      <c r="C24" t="s">
        <v>1989</v>
      </c>
      <c r="E24" t="s">
        <v>2185</v>
      </c>
      <c r="F24" t="s">
        <v>1344</v>
      </c>
    </row>
    <row r="25" spans="1:6">
      <c r="A25" s="1" t="s">
        <v>2186</v>
      </c>
      <c r="B25" s="1" t="s">
        <v>8</v>
      </c>
      <c r="C25" s="1" t="s">
        <v>2187</v>
      </c>
      <c r="D25" s="1"/>
      <c r="E25" s="1" t="s">
        <v>2188</v>
      </c>
      <c r="F25" s="1" t="s">
        <v>2189</v>
      </c>
    </row>
    <row r="26" spans="1:6">
      <c r="A26" t="s">
        <v>2190</v>
      </c>
      <c r="B26" t="s">
        <v>8</v>
      </c>
      <c r="C26" t="s">
        <v>2191</v>
      </c>
      <c r="E26" t="s">
        <v>1287</v>
      </c>
      <c r="F26" t="s">
        <v>1287</v>
      </c>
    </row>
    <row r="27" spans="1:6">
      <c r="A27" s="1" t="s">
        <v>2192</v>
      </c>
      <c r="B27" s="1" t="s">
        <v>8</v>
      </c>
      <c r="C27" s="1" t="s">
        <v>2193</v>
      </c>
      <c r="D27" s="1"/>
      <c r="E27" s="1" t="s">
        <v>2194</v>
      </c>
      <c r="F27" s="1" t="s">
        <v>1386</v>
      </c>
    </row>
    <row r="28" spans="1:6">
      <c r="A28" t="s">
        <v>2195</v>
      </c>
      <c r="B28" t="s">
        <v>8</v>
      </c>
      <c r="C28" t="s">
        <v>2196</v>
      </c>
      <c r="E28" t="s">
        <v>2197</v>
      </c>
      <c r="F28" t="s">
        <v>1156</v>
      </c>
    </row>
    <row r="29" spans="1:6">
      <c r="A29" s="1" t="s">
        <v>2198</v>
      </c>
      <c r="B29" s="1" t="s">
        <v>8</v>
      </c>
      <c r="C29" s="1" t="s">
        <v>2199</v>
      </c>
      <c r="D29" s="1" t="s">
        <v>2200</v>
      </c>
      <c r="E29" s="1" t="s">
        <v>2201</v>
      </c>
      <c r="F29" s="1" t="s">
        <v>2202</v>
      </c>
    </row>
    <row r="30" spans="1:6">
      <c r="A30" t="s">
        <v>2198</v>
      </c>
      <c r="B30" t="s">
        <v>8</v>
      </c>
      <c r="C30" t="s">
        <v>2203</v>
      </c>
      <c r="D30" t="s">
        <v>2204</v>
      </c>
      <c r="E30" t="s">
        <v>2205</v>
      </c>
      <c r="F30" t="s">
        <v>2206</v>
      </c>
    </row>
  </sheetData>
  <sheetProtection sheet="1" formatCells="0" formatColumns="0" formatRows="0" sort="0" autoFilter="0"/>
  <autoFilter ref="A1:F30" xr:uid="{00000000-0009-0000-0000-00000600000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Utilizador Convidado</cp:lastModifiedBy>
  <cp:revision/>
  <dcterms:created xsi:type="dcterms:W3CDTF">2024-03-28T12:40:49Z</dcterms:created>
  <dcterms:modified xsi:type="dcterms:W3CDTF">2024-07-09T19:50:18Z</dcterms:modified>
  <cp:category/>
  <cp:contentStatus/>
</cp:coreProperties>
</file>